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office.activeX+xml" PartName="/xl/activeX/activeX1.xml"/>
  <Override ContentType="application/vnd.ms-office.activeX" PartName="/xl/activeX/activeX1.bin"/>
  <Override ContentType="application/vnd.ms-office.activeX+xml" PartName="/xl/activeX/activeX2.xml"/>
  <Override ContentType="application/vnd.ms-office.activeX" PartName="/xl/activeX/activeX2.bin"/>
  <Override ContentType="application/vnd.ms-office.activeX+xml" PartName="/xl/activeX/activeX3.xml"/>
  <Override ContentType="application/vnd.ms-office.activeX" PartName="/xl/activeX/activeX3.bin"/>
  <Override ContentType="application/vnd.ms-office.activeX+xml" PartName="/xl/activeX/activeX4.xml"/>
  <Override ContentType="application/vnd.ms-office.activeX" PartName="/xl/activeX/activeX4.bin"/>
  <Override ContentType="application/vnd.ms-office.activeX+xml" PartName="/xl/activeX/activeX5.xml"/>
  <Override ContentType="application/vnd.ms-office.activeX" PartName="/xl/activeX/activeX5.bin"/>
  <Override ContentType="application/vnd.ms-office.activeX+xml" PartName="/xl/activeX/activeX6.xml"/>
  <Override ContentType="application/vnd.ms-office.activeX" PartName="/xl/activeX/activeX6.bin"/>
  <Override ContentType="application/vnd.ms-office.activeX+xml" PartName="/xl/activeX/activeX7.xml"/>
  <Override ContentType="application/vnd.ms-office.activeX" PartName="/xl/activeX/activeX7.bin"/>
  <Override ContentType="application/vnd.ms-office.activeX+xml" PartName="/xl/activeX/activeX8.xml"/>
  <Override ContentType="application/vnd.ms-office.activeX" PartName="/xl/activeX/activeX8.bin"/>
  <Override ContentType="application/vnd.ms-office.activeX+xml" PartName="/xl/activeX/activeX9.xml"/>
  <Override ContentType="application/vnd.ms-office.activeX" PartName="/xl/activeX/activeX9.bin"/>
  <Override ContentType="application/vnd.ms-office.activeX+xml" PartName="/xl/activeX/activeX10.xml"/>
  <Override ContentType="application/vnd.ms-office.activeX" PartName="/xl/activeX/activeX10.bin"/>
  <Override ContentType="application/vnd.ms-office.activeX+xml" PartName="/xl/activeX/activeX11.xml"/>
  <Override ContentType="application/vnd.ms-office.activeX" PartName="/xl/activeX/activeX11.bin"/>
  <Override ContentType="application/vnd.ms-office.activeX+xml" PartName="/xl/activeX/activeX12.xml"/>
  <Override ContentType="application/vnd.ms-office.activeX" PartName="/xl/activeX/activeX12.bin"/>
  <Override ContentType="application/vnd.ms-office.activeX+xml" PartName="/xl/activeX/activeX13.xml"/>
  <Override ContentType="application/vnd.ms-office.activeX" PartName="/xl/activeX/activeX13.bin"/>
  <Override ContentType="application/vnd.ms-office.activeX+xml" PartName="/xl/activeX/activeX14.xml"/>
  <Override ContentType="application/vnd.ms-office.activeX" PartName="/xl/activeX/activeX14.bin"/>
  <Override ContentType="application/vnd.ms-office.activeX+xml" PartName="/xl/activeX/activeX15.xml"/>
  <Override ContentType="application/vnd.ms-office.activeX" PartName="/xl/activeX/activeX15.bin"/>
  <Override ContentType="application/vnd.ms-office.activeX+xml" PartName="/xl/activeX/activeX16.xml"/>
  <Override ContentType="application/vnd.ms-office.activeX" PartName="/xl/activeX/activeX16.bin"/>
  <Override ContentType="application/vnd.ms-office.activeX+xml" PartName="/xl/activeX/activeX17.xml"/>
  <Override ContentType="application/vnd.ms-office.activeX" PartName="/xl/activeX/activeX17.bin"/>
  <Override ContentType="application/vnd.ms-office.activeX+xml" PartName="/xl/activeX/activeX18.xml"/>
  <Override ContentType="application/vnd.ms-office.activeX" PartName="/xl/activeX/activeX18.bin"/>
  <Override ContentType="application/vnd.ms-office.activeX+xml" PartName="/xl/activeX/activeX19.xml"/>
  <Override ContentType="application/vnd.ms-office.activeX" PartName="/xl/activeX/activeX19.bin"/>
  <Override ContentType="application/vnd.ms-office.activeX+xml" PartName="/xl/activeX/activeX20.xml"/>
  <Override ContentType="application/vnd.ms-office.activeX" PartName="/xl/activeX/activeX20.bin"/>
  <Override ContentType="application/vnd.ms-office.activeX+xml" PartName="/xl/activeX/activeX21.xml"/>
  <Override ContentType="application/vnd.ms-office.activeX" PartName="/xl/activeX/activeX21.bin"/>
  <Override ContentType="application/vnd.ms-office.activeX+xml" PartName="/xl/activeX/activeX22.xml"/>
  <Override ContentType="application/vnd.ms-office.activeX" PartName="/xl/activeX/activeX22.bin"/>
  <Override ContentType="application/vnd.ms-office.activeX+xml" PartName="/xl/activeX/activeX23.xml"/>
  <Override ContentType="application/vnd.ms-office.activeX" PartName="/xl/activeX/activeX23.bin"/>
  <Override ContentType="application/vnd.ms-office.activeX+xml" PartName="/xl/activeX/activeX24.xml"/>
  <Override ContentType="application/vnd.ms-office.activeX" PartName="/xl/activeX/activeX24.bin"/>
  <Override ContentType="application/vnd.ms-office.activeX+xml" PartName="/xl/activeX/activeX25.xml"/>
  <Override ContentType="application/vnd.ms-office.activeX" PartName="/xl/activeX/activeX25.bin"/>
  <Override ContentType="application/vnd.ms-office.activeX+xml" PartName="/xl/activeX/activeX26.xml"/>
  <Override ContentType="application/vnd.ms-office.activeX" PartName="/xl/activeX/activeX26.bin"/>
  <Override ContentType="application/vnd.ms-office.activeX+xml" PartName="/xl/activeX/activeX27.xml"/>
  <Override ContentType="application/vnd.ms-office.activeX" PartName="/xl/activeX/activeX27.bin"/>
  <Override ContentType="application/vnd.ms-office.activeX+xml" PartName="/xl/activeX/activeX28.xml"/>
  <Override ContentType="application/vnd.ms-office.activeX" PartName="/xl/activeX/activeX28.bin"/>
  <Override ContentType="application/vnd.ms-office.activeX+xml" PartName="/xl/activeX/activeX29.xml"/>
  <Override ContentType="application/vnd.ms-office.activeX" PartName="/xl/activeX/activeX29.bin"/>
  <Override ContentType="application/vnd.ms-office.activeX+xml" PartName="/xl/activeX/activeX30.xml"/>
  <Override ContentType="application/vnd.ms-office.activeX" PartName="/xl/activeX/activeX30.bin"/>
  <Override ContentType="application/vnd.ms-office.activeX+xml" PartName="/xl/activeX/activeX31.xml"/>
  <Override ContentType="application/vnd.ms-office.activeX" PartName="/xl/activeX/activeX31.bin"/>
  <Override ContentType="application/vnd.ms-office.activeX+xml" PartName="/xl/activeX/activeX32.xml"/>
  <Override ContentType="application/vnd.ms-office.activeX" PartName="/xl/activeX/activeX32.bin"/>
  <Override ContentType="application/vnd.ms-office.activeX+xml" PartName="/xl/activeX/activeX33.xml"/>
  <Override ContentType="application/vnd.ms-office.activeX" PartName="/xl/activeX/activeX33.bin"/>
  <Override ContentType="application/vnd.ms-office.activeX+xml" PartName="/xl/activeX/activeX34.xml"/>
  <Override ContentType="application/vnd.ms-office.activeX" PartName="/xl/activeX/activeX34.bin"/>
  <Override ContentType="application/vnd.ms-office.activeX+xml" PartName="/xl/activeX/activeX35.xml"/>
  <Override ContentType="application/vnd.ms-office.activeX" PartName="/xl/activeX/activeX35.bin"/>
  <Override ContentType="application/vnd.ms-office.activeX+xml" PartName="/xl/activeX/activeX36.xml"/>
  <Override ContentType="application/vnd.ms-office.activeX" PartName="/xl/activeX/activeX36.bin"/>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ms-excel.controlproperties+xml" PartName="/xl/ctrlProps/ctrlProp8.xml"/>
  <Override ContentType="application/vnd.ms-excel.controlproperties+xml" PartName="/xl/ctrlProps/ctrlProp9.xml"/>
  <Override ContentType="application/vnd.ms-excel.controlproperties+xml" PartName="/xl/ctrlProps/ctrlProp10.xml"/>
  <Override ContentType="application/vnd.ms-excel.controlproperties+xml" PartName="/xl/ctrlProps/ctrlProp11.xml"/>
  <Override ContentType="application/vnd.ms-excel.controlproperties+xml" PartName="/xl/ctrlProps/ctrlProp12.xml"/>
  <Override ContentType="application/vnd.ms-excel.controlproperties+xml" PartName="/xl/ctrlProps/ctrlProp13.xml"/>
  <Override ContentType="application/vnd.ms-excel.controlproperties+xml" PartName="/xl/ctrlProps/ctrlProp14.xml"/>
  <Override ContentType="application/vnd.ms-excel.controlproperties+xml" PartName="/xl/ctrlProps/ctrlProp15.xml"/>
  <Override ContentType="application/vnd.ms-excel.controlproperties+xml" PartName="/xl/ctrlProps/ctrlProp16.xml"/>
  <Override ContentType="application/vnd.ms-excel.controlproperties+xml" PartName="/xl/ctrlProps/ctrlProp17.xml"/>
  <Override ContentType="application/vnd.ms-excel.controlproperties+xml" PartName="/xl/ctrlProps/ctrlProp18.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ms-office.chartstyle+xml" PartName="/xl/charts/style1.xml"/>
  <Override ContentType="application/vnd.ms-office.chartcolorstyle+xml" PartName="/xl/charts/colors1.xml"/>
  <Override ContentType="application/vnd.openxmlformats-officedocument.drawingml.chart+xml" PartName="/xl/charts/chart4.xml"/>
  <Override ContentType="application/vnd.ms-office.chartstyle+xml" PartName="/xl/charts/style2.xml"/>
  <Override ContentType="application/vnd.ms-office.chartcolorstyle+xml" PartName="/xl/charts/colors2.xml"/>
  <Override ContentType="application/vnd.openxmlformats-officedocument.drawingml.chart+xml" PartName="/xl/charts/chart5.xml"/>
  <Override ContentType="application/vnd.ms-office.chartstyle+xml" PartName="/xl/charts/style3.xml"/>
  <Override ContentType="application/vnd.ms-office.chartcolorstyle+xml" PartName="/xl/charts/colors3.xml"/>
  <Override ContentType="application/vnd.openxmlformats-officedocument.drawingml.chart+xml" PartName="/xl/charts/chart6.xml"/>
  <Override ContentType="application/vnd.ms-office.chartstyle+xml" PartName="/xl/charts/style4.xml"/>
  <Override ContentType="application/vnd.ms-office.chartcolorstyle+xml" PartName="/xl/charts/colors4.xml"/>
  <Override ContentType="application/vnd.openxmlformats-officedocument.drawingml.chart+xml" PartName="/xl/charts/chart7.xml"/>
  <Override ContentType="application/vnd.ms-office.chartstyle+xml" PartName="/xl/charts/style5.xml"/>
  <Override ContentType="application/vnd.ms-office.chartcolorstyle+xml" PartName="/xl/charts/colors5.xml"/>
  <Override ContentType="application/vnd.openxmlformats-officedocument.drawingml.chart+xml" PartName="/xl/charts/chart8.xml"/>
  <Override ContentType="application/vnd.openxmlformats-officedocument.themeOverride+xml" PartName="/xl/theme/themeOverride1.xml"/>
  <Override ContentType="application/vnd.openxmlformats-officedocument.drawingml.chart+xml" PartName="/xl/charts/chart9.xml"/>
  <Override ContentType="application/vnd.openxmlformats-officedocument.themeOverride+xml" PartName="/xl/theme/themeOverride2.xml"/>
  <Override ContentType="application/vnd.openxmlformats-officedocument.drawingml.chart+xml" PartName="/xl/charts/chart10.xml"/>
  <Override ContentType="application/vnd.ms-office.chartstyle+xml" PartName="/xl/charts/style6.xml"/>
  <Override ContentType="application/vnd.ms-office.chartcolorstyle+xml" PartName="/xl/charts/colors6.xml"/>
  <Override ContentType="application/vnd.openxmlformats-officedocument.drawingml.chart+xml" PartName="/xl/charts/chart11.xml"/>
  <Override ContentType="application/vnd.ms-office.chartstyle+xml" PartName="/xl/charts/style7.xml"/>
  <Override ContentType="application/vnd.ms-office.chartcolorstyle+xml" PartName="/xl/charts/colors7.xml"/>
  <Override ContentType="application/vnd.openxmlformats-officedocument.drawingml.chart+xml" PartName="/xl/charts/chart12.xml"/>
  <Override ContentType="application/vnd.ms-office.chartstyle+xml" PartName="/xl/charts/style8.xml"/>
  <Override ContentType="application/vnd.ms-office.chartcolorstyle+xml" PartName="/xl/charts/colors8.xml"/>
  <Override ContentType="application/vnd.openxmlformats-officedocument.drawingml.chart+xml" PartName="/xl/charts/chart13.xml"/>
  <Override ContentType="application/vnd.ms-office.chartstyle+xml" PartName="/xl/charts/style9.xml"/>
  <Override ContentType="application/vnd.ms-office.chartcolorstyle+xml" PartName="/xl/charts/colors9.xml"/>
  <Override ContentType="application/vnd.openxmlformats-officedocument.drawingml.chart+xml" PartName="/xl/charts/chart14.xml"/>
  <Override ContentType="application/vnd.ms-office.chartstyle+xml" PartName="/xl/charts/style10.xml"/>
  <Override ContentType="application/vnd.ms-office.chartcolorstyle+xml" PartName="/xl/charts/colors10.xml"/>
  <Override ContentType="application/vnd.openxmlformats-officedocument.drawingml.chart+xml" PartName="/xl/charts/chart15.xml"/>
  <Override ContentType="application/vnd.openxmlformats-officedocument.themeOverride+xml" PartName="/xl/theme/themeOverride3.xml"/>
  <Override ContentType="application/vnd.openxmlformats-officedocument.drawingml.chart+xml" PartName="/xl/charts/chart16.xml"/>
  <Override ContentType="application/vnd.openxmlformats-officedocument.themeOverride+xml" PartName="/xl/theme/themeOverride4.xml"/>
  <Override ContentType="application/vnd.openxmlformats-officedocument.drawingml.chart+xml" PartName="/xl/charts/chart17.xml"/>
  <Override ContentType="application/vnd.ms-office.chartstyle+xml" PartName="/xl/charts/style11.xml"/>
  <Override ContentType="application/vnd.ms-office.chartcolorstyle+xml" PartName="/xl/charts/colors11.xml"/>
  <Override ContentType="application/vnd.openxmlformats-officedocument.drawingml.chart+xml" PartName="/xl/charts/chart18.xml"/>
  <Override ContentType="application/vnd.ms-office.chartstyle+xml" PartName="/xl/charts/style12.xml"/>
  <Override ContentType="application/vnd.ms-office.chartcolorstyle+xml" PartName="/xl/charts/colors12.xml"/>
  <Override ContentType="application/vnd.openxmlformats-officedocument.drawingml.chart+xml" PartName="/xl/charts/chart19.xml"/>
  <Override ContentType="application/vnd.ms-office.chartstyle+xml" PartName="/xl/charts/style13.xml"/>
  <Override ContentType="application/vnd.ms-office.chartcolorstyle+xml" PartName="/xl/charts/colors13.xml"/>
  <Override ContentType="application/vnd.openxmlformats-officedocument.drawingml.chart+xml" PartName="/xl/charts/chart20.xml"/>
  <Override ContentType="application/vnd.ms-office.chartstyle+xml" PartName="/xl/charts/style14.xml"/>
  <Override ContentType="application/vnd.ms-office.chartcolorstyle+xml" PartName="/xl/charts/colors14.xml"/>
  <Override ContentType="application/vnd.openxmlformats-officedocument.drawingml.chart+xml" PartName="/xl/charts/chart21.xml"/>
  <Override ContentType="application/vnd.ms-office.chartstyle+xml" PartName="/xl/charts/style15.xml"/>
  <Override ContentType="application/vnd.ms-office.chartcolorstyle+xml" PartName="/xl/charts/colors15.xml"/>
  <Override ContentType="application/vnd.openxmlformats-officedocument.drawingml.chart+xml" PartName="/xl/charts/chart22.xml"/>
  <Override ContentType="application/vnd.ms-office.chartstyle+xml" PartName="/xl/charts/style16.xml"/>
  <Override ContentType="application/vnd.ms-office.chartcolorstyle+xml" PartName="/xl/charts/colors16.xml"/>
  <Override ContentType="application/vnd.openxmlformats-officedocument.drawingml.chart+xml" PartName="/xl/charts/chart23.xml"/>
  <Override ContentType="application/vnd.ms-office.chartstyle+xml" PartName="/xl/charts/style17.xml"/>
  <Override ContentType="application/vnd.ms-office.chartcolorstyle+xml" PartName="/xl/charts/colors17.xml"/>
  <Override ContentType="application/vnd.openxmlformats-officedocument.drawingml.chart+xml" PartName="/xl/charts/chart24.xml"/>
  <Override ContentType="application/vnd.ms-office.chartstyle+xml" PartName="/xl/charts/style18.xml"/>
  <Override ContentType="application/vnd.ms-office.chartcolorstyle+xml" PartName="/xl/charts/colors18.xml"/>
  <Override ContentType="application/vnd.openxmlformats-officedocument.drawingml.chart+xml" PartName="/xl/charts/chart25.xml"/>
  <Override ContentType="application/vnd.ms-office.chartstyle+xml" PartName="/xl/charts/style19.xml"/>
  <Override ContentType="application/vnd.ms-office.chartcolorstyle+xml" PartName="/xl/charts/colors19.xml"/>
  <Override ContentType="application/vnd.openxmlformats-officedocument.drawingml.chart+xml" PartName="/xl/charts/chart26.xml"/>
  <Override ContentType="application/vnd.ms-office.chartstyle+xml" PartName="/xl/charts/style20.xml"/>
  <Override ContentType="application/vnd.ms-office.chartcolorstyle+xml" PartName="/xl/charts/colors20.xml"/>
  <Override ContentType="application/vnd.openxmlformats-officedocument.drawingml.chart+xml" PartName="/xl/charts/chart27.xml"/>
  <Override ContentType="application/vnd.ms-office.chartstyle+xml" PartName="/xl/charts/style21.xml"/>
  <Override ContentType="application/vnd.ms-office.chartcolorstyle+xml" PartName="/xl/charts/colors21.xml"/>
  <Override ContentType="application/vnd.openxmlformats-officedocument.drawingml.chart+xml" PartName="/xl/charts/chart28.xml"/>
  <Override ContentType="application/vnd.ms-office.chartstyle+xml" PartName="/xl/charts/style22.xml"/>
  <Override ContentType="application/vnd.ms-office.chartcolorstyle+xml" PartName="/xl/charts/colors22.xml"/>
  <Override ContentType="application/vnd.openxmlformats-officedocument.drawingml.chart+xml" PartName="/xl/charts/chart29.xml"/>
  <Override ContentType="application/vnd.ms-office.chartstyle+xml" PartName="/xl/charts/style23.xml"/>
  <Override ContentType="application/vnd.ms-office.chartcolorstyle+xml" PartName="/xl/charts/colors23.xml"/>
  <Override ContentType="application/vnd.openxmlformats-officedocument.drawingml.chart+xml" PartName="/xl/charts/chart30.xml"/>
  <Override ContentType="application/vnd.ms-office.chartstyle+xml" PartName="/xl/charts/style24.xml"/>
  <Override ContentType="application/vnd.ms-office.chartcolorstyle+xml" PartName="/xl/charts/colors24.xml"/>
  <Override ContentType="application/vnd.openxmlformats-officedocument.drawingml.chart+xml" PartName="/xl/charts/chart31.xml"/>
  <Override ContentType="application/vnd.ms-office.chartstyle+xml" PartName="/xl/charts/style25.xml"/>
  <Override ContentType="application/vnd.ms-office.chartcolorstyle+xml" PartName="/xl/charts/colors25.xml"/>
  <Override ContentType="application/vnd.openxmlformats-officedocument.drawingml.chart+xml" PartName="/xl/charts/chart32.xml"/>
  <Override ContentType="application/vnd.ms-office.chartstyle+xml" PartName="/xl/charts/style26.xml"/>
  <Override ContentType="application/vnd.ms-office.chartcolorstyle+xml" PartName="/xl/charts/colors26.xml"/>
  <Override ContentType="application/vnd.openxmlformats-officedocument.drawingml.chart+xml" PartName="/xl/charts/chart33.xml"/>
  <Override ContentType="application/vnd.ms-office.chartstyle+xml" PartName="/xl/charts/style27.xml"/>
  <Override ContentType="application/vnd.ms-office.chartcolorstyle+xml" PartName="/xl/charts/colors27.xml"/>
  <Override ContentType="application/vnd.openxmlformats-officedocument.drawingml.chart+xml" PartName="/xl/charts/chart34.xml"/>
  <Override ContentType="application/vnd.ms-office.chartstyle+xml" PartName="/xl/charts/style28.xml"/>
  <Override ContentType="application/vnd.ms-office.chartcolorstyle+xml" PartName="/xl/charts/colors28.xml"/>
  <Override ContentType="application/vnd.openxmlformats-officedocument.drawingml.chart+xml" PartName="/xl/charts/chart35.xml"/>
  <Override ContentType="application/vnd.ms-office.chartstyle+xml" PartName="/xl/charts/style29.xml"/>
  <Override ContentType="application/vnd.ms-office.chartcolorstyle+xml" PartName="/xl/charts/colors29.xml"/>
  <Override ContentType="application/vnd.openxmlformats-officedocument.drawingml.chart+xml" PartName="/xl/charts/chart36.xml"/>
  <Override ContentType="application/vnd.ms-office.chartstyle+xml" PartName="/xl/charts/style30.xml"/>
  <Override ContentType="application/vnd.ms-office.chartcolorstyle+xml" PartName="/xl/charts/colors30.xml"/>
  <Override ContentType="application/vnd.openxmlformats-officedocument.drawing+xml" PartName="/xl/drawings/drawing3.xml"/>
  <Override ContentType="application/vnd.ms-office.activeX+xml" PartName="/xl/activeX/activeX37.xml"/>
  <Override ContentType="application/vnd.ms-office.activeX" PartName="/xl/activeX/activeX37.bin"/>
  <Override ContentType="application/vnd.ms-office.activeX+xml" PartName="/xl/activeX/activeX38.xml"/>
  <Override ContentType="application/vnd.ms-office.activeX" PartName="/xl/activeX/activeX38.bin"/>
  <Override ContentType="application/vnd.ms-office.activeX+xml" PartName="/xl/activeX/activeX39.xml"/>
  <Override ContentType="application/vnd.ms-office.activeX" PartName="/xl/activeX/activeX39.bin"/>
  <Override ContentType="application/vnd.ms-office.activeX+xml" PartName="/xl/activeX/activeX40.xml"/>
  <Override ContentType="application/vnd.ms-office.activeX" PartName="/xl/activeX/activeX40.bin"/>
  <Override ContentType="application/vnd.ms-office.activeX+xml" PartName="/xl/activeX/activeX41.xml"/>
  <Override ContentType="application/vnd.ms-office.activeX" PartName="/xl/activeX/activeX41.bin"/>
  <Override ContentType="application/vnd.ms-office.activeX+xml" PartName="/xl/activeX/activeX42.xml"/>
  <Override ContentType="application/vnd.ms-office.activeX" PartName="/xl/activeX/activeX42.bin"/>
  <Override ContentType="application/vnd.ms-office.activeX+xml" PartName="/xl/activeX/activeX43.xml"/>
  <Override ContentType="application/vnd.ms-office.activeX" PartName="/xl/activeX/activeX43.bin"/>
  <Override ContentType="application/vnd.ms-office.activeX+xml" PartName="/xl/activeX/activeX44.xml"/>
  <Override ContentType="application/vnd.ms-office.activeX" PartName="/xl/activeX/activeX44.bin"/>
  <Override ContentType="application/vnd.ms-office.activeX+xml" PartName="/xl/activeX/activeX45.xml"/>
  <Override ContentType="application/vnd.ms-office.activeX" PartName="/xl/activeX/activeX45.bin"/>
  <Override ContentType="application/vnd.ms-office.activeX+xml" PartName="/xl/activeX/activeX46.xml"/>
  <Override ContentType="application/vnd.ms-office.activeX" PartName="/xl/activeX/activeX46.bin"/>
  <Override ContentType="application/vnd.ms-office.activeX+xml" PartName="/xl/activeX/activeX47.xml"/>
  <Override ContentType="application/vnd.ms-office.activeX" PartName="/xl/activeX/activeX47.bin"/>
  <Override ContentType="application/vnd.ms-office.activeX+xml" PartName="/xl/activeX/activeX48.xml"/>
  <Override ContentType="application/vnd.ms-office.activeX" PartName="/xl/activeX/activeX48.bin"/>
  <Override ContentType="application/vnd.ms-office.activeX+xml" PartName="/xl/activeX/activeX49.xml"/>
  <Override ContentType="application/vnd.ms-office.activeX" PartName="/xl/activeX/activeX49.bin"/>
  <Override ContentType="application/vnd.ms-office.activeX+xml" PartName="/xl/activeX/activeX50.xml"/>
  <Override ContentType="application/vnd.ms-office.activeX" PartName="/xl/activeX/activeX50.bin"/>
  <Override ContentType="application/vnd.ms-office.activeX+xml" PartName="/xl/activeX/activeX51.xml"/>
  <Override ContentType="application/vnd.ms-office.activeX" PartName="/xl/activeX/activeX51.bin"/>
  <Override ContentType="application/vnd.ms-office.activeX+xml" PartName="/xl/activeX/activeX52.xml"/>
  <Override ContentType="application/vnd.ms-office.activeX" PartName="/xl/activeX/activeX52.bin"/>
  <Override ContentType="application/vnd.ms-office.activeX+xml" PartName="/xl/activeX/activeX53.xml"/>
  <Override ContentType="application/vnd.ms-office.activeX" PartName="/xl/activeX/activeX53.bin"/>
  <Override ContentType="application/vnd.ms-office.activeX+xml" PartName="/xl/activeX/activeX54.xml"/>
  <Override ContentType="application/vnd.ms-office.activeX" PartName="/xl/activeX/activeX54.bin"/>
  <Override ContentType="application/vnd.ms-office.activeX+xml" PartName="/xl/activeX/activeX55.xml"/>
  <Override ContentType="application/vnd.ms-office.activeX" PartName="/xl/activeX/activeX55.bin"/>
  <Override ContentType="application/vnd.ms-office.activeX+xml" PartName="/xl/activeX/activeX56.xml"/>
  <Override ContentType="application/vnd.ms-office.activeX" PartName="/xl/activeX/activeX56.bin"/>
  <Override ContentType="application/vnd.ms-office.activeX+xml" PartName="/xl/activeX/activeX57.xml"/>
  <Override ContentType="application/vnd.ms-office.activeX" PartName="/xl/activeX/activeX57.bin"/>
  <Override ContentType="application/vnd.ms-office.activeX+xml" PartName="/xl/activeX/activeX58.xml"/>
  <Override ContentType="application/vnd.ms-office.activeX" PartName="/xl/activeX/activeX58.bin"/>
  <Override ContentType="application/vnd.ms-office.activeX+xml" PartName="/xl/activeX/activeX59.xml"/>
  <Override ContentType="application/vnd.ms-office.activeX" PartName="/xl/activeX/activeX59.bin"/>
  <Override ContentType="application/vnd.ms-office.activeX+xml" PartName="/xl/activeX/activeX60.xml"/>
  <Override ContentType="application/vnd.ms-office.activeX" PartName="/xl/activeX/activeX60.bin"/>
  <Override ContentType="application/vnd.ms-office.activeX+xml" PartName="/xl/activeX/activeX61.xml"/>
  <Override ContentType="application/vnd.ms-office.activeX" PartName="/xl/activeX/activeX61.bin"/>
  <Override ContentType="application/vnd.ms-office.activeX+xml" PartName="/xl/activeX/activeX62.xml"/>
  <Override ContentType="application/vnd.ms-office.activeX" PartName="/xl/activeX/activeX62.bin"/>
  <Override ContentType="application/vnd.ms-office.activeX+xml" PartName="/xl/activeX/activeX63.xml"/>
  <Override ContentType="application/vnd.ms-office.activeX" PartName="/xl/activeX/activeX63.bin"/>
  <Override ContentType="application/vnd.ms-office.activeX+xml" PartName="/xl/activeX/activeX64.xml"/>
  <Override ContentType="application/vnd.ms-office.activeX" PartName="/xl/activeX/activeX64.bin"/>
  <Override ContentType="application/vnd.ms-office.activeX+xml" PartName="/xl/activeX/activeX65.xml"/>
  <Override ContentType="application/vnd.ms-office.activeX" PartName="/xl/activeX/activeX65.bin"/>
  <Override ContentType="application/vnd.ms-office.activeX+xml" PartName="/xl/activeX/activeX66.xml"/>
  <Override ContentType="application/vnd.ms-office.activeX" PartName="/xl/activeX/activeX66.bin"/>
  <Override ContentType="application/vnd.ms-office.activeX+xml" PartName="/xl/activeX/activeX67.xml"/>
  <Override ContentType="application/vnd.ms-office.activeX" PartName="/xl/activeX/activeX67.bin"/>
  <Override ContentType="application/vnd.ms-office.activeX+xml" PartName="/xl/activeX/activeX68.xml"/>
  <Override ContentType="application/vnd.ms-office.activeX" PartName="/xl/activeX/activeX68.bin"/>
  <Override ContentType="application/vnd.ms-office.activeX+xml" PartName="/xl/activeX/activeX69.xml"/>
  <Override ContentType="application/vnd.ms-office.activeX" PartName="/xl/activeX/activeX69.bin"/>
  <Override ContentType="application/vnd.ms-office.activeX+xml" PartName="/xl/activeX/activeX70.xml"/>
  <Override ContentType="application/vnd.ms-office.activeX" PartName="/xl/activeX/activeX70.bin"/>
  <Override ContentType="application/vnd.ms-office.activeX+xml" PartName="/xl/activeX/activeX71.xml"/>
  <Override ContentType="application/vnd.ms-office.activeX" PartName="/xl/activeX/activeX71.bin"/>
  <Override ContentType="application/vnd.ms-office.activeX+xml" PartName="/xl/activeX/activeX72.xml"/>
  <Override ContentType="application/vnd.ms-office.activeX" PartName="/xl/activeX/activeX72.bin"/>
  <Override ContentType="application/vnd.ms-excel.controlproperties+xml" PartName="/xl/ctrlProps/ctrlProp19.xml"/>
  <Override ContentType="application/vnd.ms-excel.controlproperties+xml" PartName="/xl/ctrlProps/ctrlProp20.xml"/>
  <Override ContentType="application/vnd.ms-excel.controlproperties+xml" PartName="/xl/ctrlProps/ctrlProp21.xml"/>
  <Override ContentType="application/vnd.ms-excel.controlproperties+xml" PartName="/xl/ctrlProps/ctrlProp22.xml"/>
  <Override ContentType="application/vnd.ms-excel.controlproperties+xml" PartName="/xl/ctrlProps/ctrlProp23.xml"/>
  <Override ContentType="application/vnd.ms-excel.controlproperties+xml" PartName="/xl/ctrlProps/ctrlProp24.xml"/>
  <Override ContentType="application/vnd.ms-excel.controlproperties+xml" PartName="/xl/ctrlProps/ctrlProp25.xml"/>
  <Override ContentType="application/vnd.ms-excel.controlproperties+xml" PartName="/xl/ctrlProps/ctrlProp26.xml"/>
  <Override ContentType="application/vnd.ms-excel.controlproperties+xml" PartName="/xl/ctrlProps/ctrlProp27.xml"/>
  <Override ContentType="application/vnd.ms-excel.controlproperties+xml" PartName="/xl/ctrlProps/ctrlProp28.xml"/>
  <Override ContentType="application/vnd.ms-excel.controlproperties+xml" PartName="/xl/ctrlProps/ctrlProp29.xml"/>
  <Override ContentType="application/vnd.ms-excel.controlproperties+xml" PartName="/xl/ctrlProps/ctrlProp30.xml"/>
  <Override ContentType="application/vnd.ms-excel.controlproperties+xml" PartName="/xl/ctrlProps/ctrlProp31.xml"/>
  <Override ContentType="application/vnd.ms-excel.controlproperties+xml" PartName="/xl/ctrlProps/ctrlProp32.xml"/>
  <Override ContentType="application/vnd.ms-excel.controlproperties+xml" PartName="/xl/ctrlProps/ctrlProp33.xml"/>
  <Override ContentType="application/vnd.ms-excel.controlproperties+xml" PartName="/xl/ctrlProps/ctrlProp34.xml"/>
  <Override ContentType="application/vnd.ms-excel.controlproperties+xml" PartName="/xl/ctrlProps/ctrlProp35.xml"/>
  <Override ContentType="application/vnd.ms-excel.controlproperties+xml" PartName="/xl/ctrlProps/ctrlProp36.xml"/>
  <Override ContentType="application/vnd.openxmlformats-officedocument.drawingml.chart+xml" PartName="/xl/charts/chart37.xml"/>
  <Override ContentType="application/vnd.openxmlformats-officedocument.themeOverride+xml" PartName="/xl/theme/themeOverride5.xml"/>
  <Override ContentType="application/vnd.openxmlformats-officedocument.drawingml.chart+xml" PartName="/xl/charts/chart38.xml"/>
  <Override ContentType="application/vnd.openxmlformats-officedocument.themeOverride+xml" PartName="/xl/theme/themeOverride6.xml"/>
  <Override ContentType="application/vnd.openxmlformats-officedocument.drawingml.chart+xml" PartName="/xl/charts/chart39.xml"/>
  <Override ContentType="application/vnd.ms-office.chartstyle+xml" PartName="/xl/charts/style31.xml"/>
  <Override ContentType="application/vnd.ms-office.chartcolorstyle+xml" PartName="/xl/charts/colors31.xml"/>
  <Override ContentType="application/vnd.openxmlformats-officedocument.drawingml.chart+xml" PartName="/xl/charts/chart40.xml"/>
  <Override ContentType="application/vnd.ms-office.chartstyle+xml" PartName="/xl/charts/style32.xml"/>
  <Override ContentType="application/vnd.ms-office.chartcolorstyle+xml" PartName="/xl/charts/colors32.xml"/>
  <Override ContentType="application/vnd.openxmlformats-officedocument.drawingml.chart+xml" PartName="/xl/charts/chart41.xml"/>
  <Override ContentType="application/vnd.ms-office.chartstyle+xml" PartName="/xl/charts/style33.xml"/>
  <Override ContentType="application/vnd.ms-office.chartcolorstyle+xml" PartName="/xl/charts/colors33.xml"/>
  <Override ContentType="application/vnd.openxmlformats-officedocument.drawingml.chart+xml" PartName="/xl/charts/chart42.xml"/>
  <Override ContentType="application/vnd.ms-office.chartstyle+xml" PartName="/xl/charts/style34.xml"/>
  <Override ContentType="application/vnd.ms-office.chartcolorstyle+xml" PartName="/xl/charts/colors34.xml"/>
  <Override ContentType="application/vnd.openxmlformats-officedocument.drawingml.chart+xml" PartName="/xl/charts/chart43.xml"/>
  <Override ContentType="application/vnd.ms-office.chartstyle+xml" PartName="/xl/charts/style35.xml"/>
  <Override ContentType="application/vnd.ms-office.chartcolorstyle+xml" PartName="/xl/charts/colors35.xml"/>
  <Override ContentType="application/vnd.openxmlformats-officedocument.drawingml.chart+xml" PartName="/xl/charts/chart44.xml"/>
  <Override ContentType="application/vnd.openxmlformats-officedocument.themeOverride+xml" PartName="/xl/theme/themeOverride7.xml"/>
  <Override ContentType="application/vnd.openxmlformats-officedocument.drawingml.chart+xml" PartName="/xl/charts/chart45.xml"/>
  <Override ContentType="application/vnd.openxmlformats-officedocument.themeOverride+xml" PartName="/xl/theme/themeOverride8.xml"/>
  <Override ContentType="application/vnd.openxmlformats-officedocument.drawingml.chart+xml" PartName="/xl/charts/chart46.xml"/>
  <Override ContentType="application/vnd.ms-office.chartstyle+xml" PartName="/xl/charts/style36.xml"/>
  <Override ContentType="application/vnd.ms-office.chartcolorstyle+xml" PartName="/xl/charts/colors36.xml"/>
  <Override ContentType="application/vnd.openxmlformats-officedocument.drawingml.chart+xml" PartName="/xl/charts/chart47.xml"/>
  <Override ContentType="application/vnd.ms-office.chartstyle+xml" PartName="/xl/charts/style37.xml"/>
  <Override ContentType="application/vnd.ms-office.chartcolorstyle+xml" PartName="/xl/charts/colors37.xml"/>
  <Override ContentType="application/vnd.openxmlformats-officedocument.drawingml.chart+xml" PartName="/xl/charts/chart48.xml"/>
  <Override ContentType="application/vnd.ms-office.chartstyle+xml" PartName="/xl/charts/style38.xml"/>
  <Override ContentType="application/vnd.ms-office.chartcolorstyle+xml" PartName="/xl/charts/colors38.xml"/>
  <Override ContentType="application/vnd.openxmlformats-officedocument.drawingml.chart+xml" PartName="/xl/charts/chart49.xml"/>
  <Override ContentType="application/vnd.ms-office.chartstyle+xml" PartName="/xl/charts/style39.xml"/>
  <Override ContentType="application/vnd.ms-office.chartcolorstyle+xml" PartName="/xl/charts/colors39.xml"/>
  <Override ContentType="application/vnd.openxmlformats-officedocument.drawingml.chart+xml" PartName="/xl/charts/chart50.xml"/>
  <Override ContentType="application/vnd.ms-office.chartstyle+xml" PartName="/xl/charts/style40.xml"/>
  <Override ContentType="application/vnd.ms-office.chartcolorstyle+xml" PartName="/xl/charts/colors40.xml"/>
  <Override ContentType="application/vnd.openxmlformats-officedocument.drawingml.chart+xml" PartName="/xl/charts/chart51.xml"/>
  <Override ContentType="application/vnd.openxmlformats-officedocument.themeOverride+xml" PartName="/xl/theme/themeOverride9.xml"/>
  <Override ContentType="application/vnd.openxmlformats-officedocument.drawingml.chart+xml" PartName="/xl/charts/chart52.xml"/>
  <Override ContentType="application/vnd.openxmlformats-officedocument.themeOverride+xml" PartName="/xl/theme/themeOverride10.xml"/>
  <Override ContentType="application/vnd.openxmlformats-officedocument.drawingml.chart+xml" PartName="/xl/charts/chart53.xml"/>
  <Override ContentType="application/vnd.ms-office.chartstyle+xml" PartName="/xl/charts/style41.xml"/>
  <Override ContentType="application/vnd.ms-office.chartcolorstyle+xml" PartName="/xl/charts/colors41.xml"/>
  <Override ContentType="application/vnd.openxmlformats-officedocument.drawingml.chart+xml" PartName="/xl/charts/chart54.xml"/>
  <Override ContentType="application/vnd.ms-office.chartstyle+xml" PartName="/xl/charts/style42.xml"/>
  <Override ContentType="application/vnd.ms-office.chartcolorstyle+xml" PartName="/xl/charts/colors42.xml"/>
  <Override ContentType="application/vnd.openxmlformats-officedocument.drawingml.chart+xml" PartName="/xl/charts/chart55.xml"/>
  <Override ContentType="application/vnd.ms-office.chartstyle+xml" PartName="/xl/charts/style43.xml"/>
  <Override ContentType="application/vnd.ms-office.chartcolorstyle+xml" PartName="/xl/charts/colors43.xml"/>
  <Override ContentType="application/vnd.openxmlformats-officedocument.drawingml.chart+xml" PartName="/xl/charts/chart56.xml"/>
  <Override ContentType="application/vnd.ms-office.chartstyle+xml" PartName="/xl/charts/style44.xml"/>
  <Override ContentType="application/vnd.ms-office.chartcolorstyle+xml" PartName="/xl/charts/colors44.xml"/>
  <Override ContentType="application/vnd.openxmlformats-officedocument.drawingml.chart+xml" PartName="/xl/charts/chart57.xml"/>
  <Override ContentType="application/vnd.ms-office.chartstyle+xml" PartName="/xl/charts/style45.xml"/>
  <Override ContentType="application/vnd.ms-office.chartcolorstyle+xml" PartName="/xl/charts/colors45.xml"/>
  <Override ContentType="application/vnd.openxmlformats-officedocument.drawingml.chart+xml" PartName="/xl/charts/chart58.xml"/>
  <Override ContentType="application/vnd.ms-office.chartstyle+xml" PartName="/xl/charts/style46.xml"/>
  <Override ContentType="application/vnd.ms-office.chartcolorstyle+xml" PartName="/xl/charts/colors46.xml"/>
  <Override ContentType="application/vnd.openxmlformats-officedocument.drawingml.chart+xml" PartName="/xl/charts/chart59.xml"/>
  <Override ContentType="application/vnd.ms-office.chartstyle+xml" PartName="/xl/charts/style47.xml"/>
  <Override ContentType="application/vnd.ms-office.chartcolorstyle+xml" PartName="/xl/charts/colors47.xml"/>
  <Override ContentType="application/vnd.openxmlformats-officedocument.drawingml.chart+xml" PartName="/xl/charts/chart60.xml"/>
  <Override ContentType="application/vnd.ms-office.chartstyle+xml" PartName="/xl/charts/style48.xml"/>
  <Override ContentType="application/vnd.ms-office.chartcolorstyle+xml" PartName="/xl/charts/colors48.xml"/>
  <Override ContentType="application/vnd.openxmlformats-officedocument.drawingml.chart+xml" PartName="/xl/charts/chart61.xml"/>
  <Override ContentType="application/vnd.ms-office.chartstyle+xml" PartName="/xl/charts/style49.xml"/>
  <Override ContentType="application/vnd.ms-office.chartcolorstyle+xml" PartName="/xl/charts/colors49.xml"/>
  <Override ContentType="application/vnd.openxmlformats-officedocument.drawingml.chart+xml" PartName="/xl/charts/chart62.xml"/>
  <Override ContentType="application/vnd.ms-office.chartstyle+xml" PartName="/xl/charts/style50.xml"/>
  <Override ContentType="application/vnd.ms-office.chartcolorstyle+xml" PartName="/xl/charts/colors50.xml"/>
  <Override ContentType="application/vnd.openxmlformats-officedocument.drawingml.chart+xml" PartName="/xl/charts/chart63.xml"/>
  <Override ContentType="application/vnd.ms-office.chartstyle+xml" PartName="/xl/charts/style51.xml"/>
  <Override ContentType="application/vnd.ms-office.chartcolorstyle+xml" PartName="/xl/charts/colors51.xml"/>
  <Override ContentType="application/vnd.openxmlformats-officedocument.drawingml.chart+xml" PartName="/xl/charts/chart64.xml"/>
  <Override ContentType="application/vnd.ms-office.chartstyle+xml" PartName="/xl/charts/style52.xml"/>
  <Override ContentType="application/vnd.ms-office.chartcolorstyle+xml" PartName="/xl/charts/colors52.xml"/>
  <Override ContentType="application/vnd.openxmlformats-officedocument.drawingml.chart+xml" PartName="/xl/charts/chart65.xml"/>
  <Override ContentType="application/vnd.ms-office.chartstyle+xml" PartName="/xl/charts/style53.xml"/>
  <Override ContentType="application/vnd.ms-office.chartcolorstyle+xml" PartName="/xl/charts/colors53.xml"/>
  <Override ContentType="application/vnd.openxmlformats-officedocument.drawingml.chart+xml" PartName="/xl/charts/chart66.xml"/>
  <Override ContentType="application/vnd.ms-office.chartstyle+xml" PartName="/xl/charts/style54.xml"/>
  <Override ContentType="application/vnd.ms-office.chartcolorstyle+xml" PartName="/xl/charts/colors54.xml"/>
  <Override ContentType="application/vnd.openxmlformats-officedocument.drawingml.chart+xml" PartName="/xl/charts/chart67.xml"/>
  <Override ContentType="application/vnd.ms-office.chartstyle+xml" PartName="/xl/charts/style55.xml"/>
  <Override ContentType="application/vnd.ms-office.chartcolorstyle+xml" PartName="/xl/charts/colors55.xml"/>
  <Override ContentType="application/vnd.openxmlformats-officedocument.drawingml.chart+xml" PartName="/xl/charts/chart68.xml"/>
  <Override ContentType="application/vnd.ms-office.chartstyle+xml" PartName="/xl/charts/style56.xml"/>
  <Override ContentType="application/vnd.ms-office.chartcolorstyle+xml" PartName="/xl/charts/colors56.xml"/>
  <Override ContentType="application/vnd.openxmlformats-officedocument.drawingml.chart+xml" PartName="/xl/charts/chart69.xml"/>
  <Override ContentType="application/vnd.ms-office.chartstyle+xml" PartName="/xl/charts/style57.xml"/>
  <Override ContentType="application/vnd.ms-office.chartcolorstyle+xml" PartName="/xl/charts/colors57.xml"/>
  <Override ContentType="application/vnd.openxmlformats-officedocument.drawingml.chart+xml" PartName="/xl/charts/chart70.xml"/>
  <Override ContentType="application/vnd.ms-office.chartstyle+xml" PartName="/xl/charts/style58.xml"/>
  <Override ContentType="application/vnd.ms-office.chartcolorstyle+xml" PartName="/xl/charts/colors58.xml"/>
  <Override ContentType="application/vnd.openxmlformats-officedocument.drawingml.chart+xml" PartName="/xl/charts/chart71.xml"/>
  <Override ContentType="application/vnd.ms-office.chartstyle+xml" PartName="/xl/charts/style59.xml"/>
  <Override ContentType="application/vnd.ms-office.chartcolorstyle+xml" PartName="/xl/charts/colors59.xml"/>
  <Override ContentType="application/vnd.openxmlformats-officedocument.drawingml.chart+xml" PartName="/xl/charts/chart72.xml"/>
  <Override ContentType="application/vnd.ms-office.chartstyle+xml" PartName="/xl/charts/style60.xml"/>
  <Override ContentType="application/vnd.ms-office.chartcolorstyle+xml" PartName="/xl/charts/colors60.xml"/>
  <Override ContentType="application/vnd.openxmlformats-officedocument.drawing+xml" PartName="/xl/drawings/drawing4.xml"/>
  <Override ContentType="application/vnd.ms-excel.controlproperties+xml" PartName="/xl/ctrlProps/ctrlProp37.xml"/>
  <Override ContentType="application/vnd.ms-excel.controlproperties+xml" PartName="/xl/ctrlProps/ctrlProp38.xml"/>
  <Override ContentType="application/vnd.openxmlformats-officedocument.drawingml.chart+xml" PartName="/xl/charts/chart73.xml"/>
  <Override ContentType="application/vnd.openxmlformats-officedocument.drawingml.chart+xml" PartName="/xl/charts/chart74.xml"/>
  <Override ContentType="application/vnd.openxmlformats-officedocument.drawingml.chart+xml" PartName="/xl/charts/chart75.xml"/>
  <Override ContentType="application/vnd.openxmlformats-officedocument.drawingml.chart+xml" PartName="/xl/charts/chart76.xml"/>
  <Override ContentType="application/vnd.openxmlformats-officedocument.drawingml.chart+xml" PartName="/xl/charts/chart77.xml"/>
  <Override ContentType="application/vnd.openxmlformats-officedocument.drawingml.chart+xml" PartName="/xl/charts/chart78.xml"/>
  <Override ContentType="application/vnd.openxmlformats-officedocument.drawingml.chart+xml" PartName="/xl/charts/chart79.xml"/>
  <Override ContentType="application/vnd.openxmlformats-officedocument.drawingml.chart+xml" PartName="/xl/charts/chart80.xml"/>
  <Override ContentType="application/vnd.openxmlformats-officedocument.drawingml.chart+xml" PartName="/xl/charts/chart81.xml"/>
  <Override ContentType="application/vnd.openxmlformats-officedocument.drawingml.chart+xml" PartName="/xl/charts/chart82.xml"/>
  <Override ContentType="application/vnd.openxmlformats-officedocument.drawingml.chart+xml" PartName="/xl/charts/chart83.xml"/>
  <Override ContentType="application/vnd.openxmlformats-officedocument.drawingml.chart+xml" PartName="/xl/charts/chart84.xml"/>
  <Override ContentType="application/vnd.openxmlformats-officedocument.drawingml.chart+xml" PartName="/xl/charts/chart85.xml"/>
  <Override ContentType="application/vnd.openxmlformats-officedocument.drawingml.chart+xml" PartName="/xl/charts/chart86.xml"/>
  <Override ContentType="application/vnd.openxmlformats-officedocument.drawingml.chart+xml" PartName="/xl/charts/chart87.xml"/>
  <Override ContentType="application/vnd.openxmlformats-officedocument.drawing+xml" PartName="/xl/drawings/drawing5.xml"/>
  <Override ContentType="application/vnd.ms-excel.controlproperties+xml" PartName="/xl/ctrlProps/ctrlProp39.xml"/>
  <Override ContentType="application/vnd.ms-excel.controlproperties+xml" PartName="/xl/ctrlProps/ctrlProp40.xml"/>
  <Override ContentType="application/vnd.ms-excel.controlproperties+xml" PartName="/xl/ctrlProps/ctrlProp41.xml"/>
  <Override ContentType="application/vnd.ms-excel.controlproperties+xml" PartName="/xl/ctrlProps/ctrlProp42.xml"/>
  <Override ContentType="application/vnd.ms-excel.controlproperties+xml" PartName="/xl/ctrlProps/ctrlProp43.xml"/>
  <Override ContentType="application/vnd.ms-excel.controlproperties+xml" PartName="/xl/ctrlProps/ctrlProp44.xml"/>
  <Override ContentType="application/vnd.ms-excel.controlproperties+xml" PartName="/xl/ctrlProps/ctrlProp45.xml"/>
  <Override ContentType="application/vnd.ms-excel.controlproperties+xml" PartName="/xl/ctrlProps/ctrlProp46.xml"/>
  <Override ContentType="application/vnd.ms-excel.controlproperties+xml" PartName="/xl/ctrlProps/ctrlProp47.xml"/>
  <Override ContentType="application/vnd.ms-excel.controlproperties+xml" PartName="/xl/ctrlProps/ctrlProp48.xml"/>
  <Override ContentType="application/vnd.ms-excel.controlproperties+xml" PartName="/xl/ctrlProps/ctrlProp49.xml"/>
  <Override ContentType="application/vnd.ms-excel.controlproperties+xml" PartName="/xl/ctrlProps/ctrlProp50.xml"/>
  <Override ContentType="application/vnd.ms-excel.controlproperties+xml" PartName="/xl/ctrlProps/ctrlProp51.xml"/>
  <Override ContentType="application/vnd.ms-excel.controlproperties+xml" PartName="/xl/ctrlProps/ctrlProp52.xml"/>
  <Override ContentType="application/vnd.ms-excel.controlproperties+xml" PartName="/xl/ctrlProps/ctrlProp53.xml"/>
  <Override ContentType="application/vnd.ms-excel.controlproperties+xml" PartName="/xl/ctrlProps/ctrlProp54.xml"/>
  <Override ContentType="application/vnd.ms-excel.controlproperties+xml" PartName="/xl/ctrlProps/ctrlProp55.xml"/>
  <Override ContentType="application/vnd.ms-excel.controlproperties+xml" PartName="/xl/ctrlProps/ctrlProp56.xml"/>
  <Override ContentType="application/vnd.ms-excel.controlproperties+xml" PartName="/xl/ctrlProps/ctrlProp57.xml"/>
  <Override ContentType="application/vnd.ms-excel.controlproperties+xml" PartName="/xl/ctrlProps/ctrlProp58.xml"/>
  <Override ContentType="application/vnd.ms-excel.controlproperties+xml" PartName="/xl/ctrlProps/ctrlProp59.xml"/>
  <Override ContentType="application/vnd.ms-excel.controlproperties+xml" PartName="/xl/ctrlProps/ctrlProp60.xml"/>
  <Override ContentType="application/vnd.ms-excel.controlproperties+xml" PartName="/xl/ctrlProps/ctrlProp61.xml"/>
  <Override ContentType="application/vnd.ms-excel.controlproperties+xml" PartName="/xl/ctrlProps/ctrlProp62.xml"/>
  <Override ContentType="application/vnd.ms-excel.controlproperties+xml" PartName="/xl/ctrlProps/ctrlProp63.xml"/>
  <Override ContentType="application/vnd.ms-excel.controlproperties+xml" PartName="/xl/ctrlProps/ctrlProp64.xml"/>
  <Override ContentType="application/vnd.ms-excel.controlproperties+xml" PartName="/xl/ctrlProps/ctrlProp65.xml"/>
  <Override ContentType="application/vnd.ms-excel.controlproperties+xml" PartName="/xl/ctrlProps/ctrlProp66.xml"/>
  <Override ContentType="application/vnd.ms-excel.controlproperties+xml" PartName="/xl/ctrlProps/ctrlProp67.xml"/>
  <Override ContentType="application/vnd.ms-excel.controlproperties+xml" PartName="/xl/ctrlProps/ctrlProp68.xml"/>
  <Override ContentType="application/vnd.ms-excel.controlproperties+xml" PartName="/xl/ctrlProps/ctrlProp69.xml"/>
  <Override ContentType="application/vnd.ms-excel.controlproperties+xml" PartName="/xl/ctrlProps/ctrlProp70.xml"/>
  <Override ContentType="application/vnd.ms-excel.controlproperties+xml" PartName="/xl/ctrlProps/ctrlProp71.xml"/>
  <Override ContentType="application/vnd.ms-excel.controlproperties+xml" PartName="/xl/ctrlProps/ctrlProp72.xml"/>
  <Override ContentType="application/vnd.ms-excel.controlproperties+xml" PartName="/xl/ctrlProps/ctrlProp73.xml"/>
  <Override ContentType="application/vnd.ms-excel.controlproperties+xml" PartName="/xl/ctrlProps/ctrlProp74.xml"/>
  <Override ContentType="application/vnd.ms-excel.controlproperties+xml" PartName="/xl/ctrlProps/ctrlProp75.xml"/>
  <Override ContentType="application/vnd.ms-excel.controlproperties+xml" PartName="/xl/ctrlProps/ctrlProp76.xml"/>
  <Override ContentType="application/vnd.ms-excel.controlproperties+xml" PartName="/xl/ctrlProps/ctrlProp77.xml"/>
  <Override ContentType="application/vnd.ms-excel.controlproperties+xml" PartName="/xl/ctrlProps/ctrlProp78.xml"/>
  <Override ContentType="application/vnd.ms-excel.controlproperties+xml" PartName="/xl/ctrlProps/ctrlProp79.xml"/>
  <Override ContentType="application/vnd.ms-excel.controlproperties+xml" PartName="/xl/ctrlProps/ctrlProp80.xml"/>
  <Override ContentType="application/vnd.ms-excel.controlproperties+xml" PartName="/xl/ctrlProps/ctrlProp81.xml"/>
  <Override ContentType="application/vnd.ms-excel.controlproperties+xml" PartName="/xl/ctrlProps/ctrlProp82.xml"/>
  <Override ContentType="application/vnd.ms-excel.controlproperties+xml" PartName="/xl/ctrlProps/ctrlProp83.xml"/>
  <Override ContentType="application/vnd.ms-excel.controlproperties+xml" PartName="/xl/ctrlProps/ctrlProp84.xml"/>
  <Override ContentType="application/vnd.ms-excel.controlproperties+xml" PartName="/xl/ctrlProps/ctrlProp85.xml"/>
  <Override ContentType="application/vnd.ms-excel.controlproperties+xml" PartName="/xl/ctrlProps/ctrlProp86.xml"/>
  <Override ContentType="application/vnd.ms-excel.controlproperties+xml" PartName="/xl/ctrlProps/ctrlProp87.xml"/>
  <Override ContentType="application/vnd.ms-excel.controlproperties+xml" PartName="/xl/ctrlProps/ctrlProp88.xml"/>
  <Override ContentType="application/vnd.ms-excel.controlproperties+xml" PartName="/xl/ctrlProps/ctrlProp89.xml"/>
  <Override ContentType="application/vnd.openxmlformats-officedocument.drawingml.chart+xml" PartName="/xl/charts/chart88.xml"/>
  <Override ContentType="application/vnd.openxmlformats-officedocument.themeOverride+xml" PartName="/xl/theme/themeOverride11.xml"/>
  <Override ContentType="application/vnd.openxmlformats-officedocument.drawingml.chart+xml" PartName="/xl/charts/chart89.xml"/>
  <Override ContentType="application/vnd.openxmlformats-officedocument.themeOverride+xml" PartName="/xl/theme/themeOverride12.xml"/>
  <Override ContentType="application/vnd.openxmlformats-officedocument.drawingml.chart+xml" PartName="/xl/charts/chart90.xml"/>
  <Override ContentType="application/vnd.openxmlformats-officedocument.themeOverride+xml" PartName="/xl/theme/themeOverride13.xml"/>
  <Override ContentType="application/vnd.openxmlformats-officedocument.drawingml.chart+xml" PartName="/xl/charts/chart91.xml"/>
  <Override ContentType="application/vnd.openxmlformats-officedocument.themeOverride+xml" PartName="/xl/theme/themeOverride14.xml"/>
  <Override ContentType="application/vnd.openxmlformats-officedocument.drawingml.chart+xml" PartName="/xl/charts/chart92.xml"/>
  <Override ContentType="application/vnd.openxmlformats-officedocument.themeOverride+xml" PartName="/xl/theme/themeOverride15.xml"/>
  <Override ContentType="application/vnd.openxmlformats-officedocument.drawingml.chart+xml" PartName="/xl/charts/chart93.xml"/>
  <Override ContentType="application/vnd.openxmlformats-officedocument.themeOverride+xml" PartName="/xl/theme/themeOverride16.xml"/>
  <Override ContentType="application/vnd.openxmlformats-officedocument.drawingml.chart+xml" PartName="/xl/charts/chart94.xml"/>
  <Override ContentType="application/vnd.openxmlformats-officedocument.themeOverride+xml" PartName="/xl/theme/themeOverride17.xml"/>
  <Override ContentType="application/vnd.openxmlformats-officedocument.drawingml.chart+xml" PartName="/xl/charts/chart95.xml"/>
  <Override ContentType="application/vnd.openxmlformats-officedocument.themeOverride+xml" PartName="/xl/theme/themeOverride18.xml"/>
  <Override ContentType="application/vnd.openxmlformats-officedocument.drawingml.chart+xml" PartName="/xl/charts/chart96.xml"/>
  <Override ContentType="application/vnd.openxmlformats-officedocument.themeOverride+xml" PartName="/xl/theme/themeOverride19.xml"/>
  <Override ContentType="application/vnd.openxmlformats-officedocument.drawingml.chart+xml" PartName="/xl/charts/chart97.xml"/>
  <Override ContentType="application/vnd.openxmlformats-officedocument.themeOverride+xml" PartName="/xl/theme/themeOverride20.xml"/>
  <Override ContentType="application/vnd.openxmlformats-officedocument.drawingml.chart+xml" PartName="/xl/charts/chart98.xml"/>
  <Override ContentType="application/vnd.openxmlformats-officedocument.themeOverride+xml" PartName="/xl/theme/themeOverride21.xml"/>
  <Override ContentType="application/vnd.openxmlformats-officedocument.drawingml.chart+xml" PartName="/xl/charts/chart99.xml"/>
  <Override ContentType="application/vnd.openxmlformats-officedocument.themeOverride+xml" PartName="/xl/theme/themeOverride22.xml"/>
  <Override ContentType="application/vnd.openxmlformats-officedocument.drawing+xml" PartName="/xl/drawings/drawing6.xml"/>
  <Override ContentType="application/vnd.ms-excel.controlproperties+xml" PartName="/xl/ctrlProps/ctrlProp90.xml"/>
  <Override ContentType="application/vnd.ms-excel.controlproperties+xml" PartName="/xl/ctrlProps/ctrlProp91.xml"/>
  <Override ContentType="application/vnd.ms-excel.controlproperties+xml" PartName="/xl/ctrlProps/ctrlProp92.xml"/>
  <Override ContentType="application/vnd.ms-excel.controlproperties+xml" PartName="/xl/ctrlProps/ctrlProp93.xml"/>
  <Override ContentType="application/vnd.ms-excel.controlproperties+xml" PartName="/xl/ctrlProps/ctrlProp94.xml"/>
  <Override ContentType="application/vnd.ms-excel.controlproperties+xml" PartName="/xl/ctrlProps/ctrlProp95.xml"/>
  <Override ContentType="application/vnd.ms-excel.controlproperties+xml" PartName="/xl/ctrlProps/ctrlProp96.xml"/>
  <Override ContentType="application/vnd.ms-excel.controlproperties+xml" PartName="/xl/ctrlProps/ctrlProp97.xml"/>
  <Override ContentType="application/vnd.ms-excel.controlproperties+xml" PartName="/xl/ctrlProps/ctrlProp98.xml"/>
  <Override ContentType="application/vnd.ms-excel.controlproperties+xml" PartName="/xl/ctrlProps/ctrlProp99.xml"/>
  <Override ContentType="application/vnd.ms-excel.controlproperties+xml" PartName="/xl/ctrlProps/ctrlProp100.xml"/>
  <Override ContentType="application/vnd.ms-excel.controlproperties+xml" PartName="/xl/ctrlProps/ctrlProp101.xml"/>
  <Override ContentType="application/vnd.ms-excel.controlproperties+xml" PartName="/xl/ctrlProps/ctrlProp102.xml"/>
  <Override ContentType="application/vnd.ms-excel.controlproperties+xml" PartName="/xl/ctrlProps/ctrlProp103.xml"/>
  <Override ContentType="application/vnd.ms-excel.controlproperties+xml" PartName="/xl/ctrlProps/ctrlProp104.xml"/>
  <Override ContentType="application/vnd.ms-excel.controlproperties+xml" PartName="/xl/ctrlProps/ctrlProp105.xml"/>
  <Override ContentType="application/vnd.ms-excel.controlproperties+xml" PartName="/xl/ctrlProps/ctrlProp106.xml"/>
  <Override ContentType="application/vnd.ms-excel.controlproperties+xml" PartName="/xl/ctrlProps/ctrlProp107.xml"/>
  <Override ContentType="application/vnd.ms-excel.controlproperties+xml" PartName="/xl/ctrlProps/ctrlProp108.xml"/>
  <Override ContentType="application/vnd.ms-excel.controlproperties+xml" PartName="/xl/ctrlProps/ctrlProp109.xml"/>
  <Override ContentType="application/vnd.ms-excel.controlproperties+xml" PartName="/xl/ctrlProps/ctrlProp110.xml"/>
  <Override ContentType="application/vnd.ms-excel.controlproperties+xml" PartName="/xl/ctrlProps/ctrlProp111.xml"/>
  <Override ContentType="application/vnd.ms-excel.controlproperties+xml" PartName="/xl/ctrlProps/ctrlProp112.xml"/>
  <Override ContentType="application/vnd.ms-excel.controlproperties+xml" PartName="/xl/ctrlProps/ctrlProp113.xml"/>
  <Override ContentType="application/vnd.ms-excel.controlproperties+xml" PartName="/xl/ctrlProps/ctrlProp114.xml"/>
  <Override ContentType="application/vnd.ms-excel.controlproperties+xml" PartName="/xl/ctrlProps/ctrlProp115.xml"/>
  <Override ContentType="application/vnd.ms-excel.controlproperties+xml" PartName="/xl/ctrlProps/ctrlProp116.xml"/>
  <Override ContentType="application/vnd.ms-excel.controlproperties+xml" PartName="/xl/ctrlProps/ctrlProp117.xml"/>
  <Override ContentType="application/vnd.ms-excel.controlproperties+xml" PartName="/xl/ctrlProps/ctrlProp118.xml"/>
  <Override ContentType="application/vnd.ms-excel.controlproperties+xml" PartName="/xl/ctrlProps/ctrlProp119.xml"/>
  <Override ContentType="application/vnd.ms-excel.controlproperties+xml" PartName="/xl/ctrlProps/ctrlProp120.xml"/>
  <Override ContentType="application/vnd.ms-excel.controlproperties+xml" PartName="/xl/ctrlProps/ctrlProp121.xml"/>
  <Override ContentType="application/vnd.ms-excel.controlproperties+xml" PartName="/xl/ctrlProps/ctrlProp122.xml"/>
  <Override ContentType="application/vnd.ms-excel.controlproperties+xml" PartName="/xl/ctrlProps/ctrlProp123.xml"/>
  <Override ContentType="application/vnd.ms-excel.controlproperties+xml" PartName="/xl/ctrlProps/ctrlProp124.xml"/>
  <Override ContentType="application/vnd.ms-excel.controlproperties+xml" PartName="/xl/ctrlProps/ctrlProp125.xml"/>
  <Override ContentType="application/vnd.ms-excel.controlproperties+xml" PartName="/xl/ctrlProps/ctrlProp126.xml"/>
  <Override ContentType="application/vnd.ms-excel.controlproperties+xml" PartName="/xl/ctrlProps/ctrlProp127.xml"/>
  <Override ContentType="application/vnd.ms-excel.controlproperties+xml" PartName="/xl/ctrlProps/ctrlProp128.xml"/>
  <Override ContentType="application/vnd.ms-excel.controlproperties+xml" PartName="/xl/ctrlProps/ctrlProp129.xml"/>
  <Override ContentType="application/vnd.ms-excel.controlproperties+xml" PartName="/xl/ctrlProps/ctrlProp130.xml"/>
  <Override ContentType="application/vnd.ms-excel.controlproperties+xml" PartName="/xl/ctrlProps/ctrlProp131.xml"/>
  <Override ContentType="application/vnd.ms-excel.controlproperties+xml" PartName="/xl/ctrlProps/ctrlProp132.xml"/>
  <Override ContentType="application/vnd.ms-excel.controlproperties+xml" PartName="/xl/ctrlProps/ctrlProp133.xml"/>
  <Override ContentType="application/vnd.ms-excel.controlproperties+xml" PartName="/xl/ctrlProps/ctrlProp134.xml"/>
  <Override ContentType="application/vnd.ms-excel.controlproperties+xml" PartName="/xl/ctrlProps/ctrlProp135.xml"/>
  <Override ContentType="application/vnd.ms-excel.controlproperties+xml" PartName="/xl/ctrlProps/ctrlProp136.xml"/>
  <Override ContentType="application/vnd.ms-excel.controlproperties+xml" PartName="/xl/ctrlProps/ctrlProp137.xml"/>
  <Override ContentType="application/vnd.ms-excel.controlproperties+xml" PartName="/xl/ctrlProps/ctrlProp138.xml"/>
  <Override ContentType="application/vnd.ms-excel.controlproperties+xml" PartName="/xl/ctrlProps/ctrlProp139.xml"/>
  <Override ContentType="application/vnd.ms-excel.controlproperties+xml" PartName="/xl/ctrlProps/ctrlProp140.xml"/>
  <Override ContentType="application/vnd.openxmlformats-officedocument.drawingml.chart+xml" PartName="/xl/charts/chart100.xml"/>
  <Override ContentType="application/vnd.openxmlformats-officedocument.themeOverride+xml" PartName="/xl/theme/themeOverride23.xml"/>
  <Override ContentType="application/vnd.openxmlformats-officedocument.drawingml.chart+xml" PartName="/xl/charts/chart101.xml"/>
  <Override ContentType="application/vnd.openxmlformats-officedocument.themeOverride+xml" PartName="/xl/theme/themeOverride24.xml"/>
  <Override ContentType="application/vnd.openxmlformats-officedocument.drawingml.chart+xml" PartName="/xl/charts/chart102.xml"/>
  <Override ContentType="application/vnd.openxmlformats-officedocument.themeOverride+xml" PartName="/xl/theme/themeOverride25.xml"/>
  <Override ContentType="application/vnd.openxmlformats-officedocument.drawingml.chart+xml" PartName="/xl/charts/chart103.xml"/>
  <Override ContentType="application/vnd.openxmlformats-officedocument.themeOverride+xml" PartName="/xl/theme/themeOverride26.xml"/>
  <Override ContentType="application/vnd.openxmlformats-officedocument.drawingml.chart+xml" PartName="/xl/charts/chart104.xml"/>
  <Override ContentType="application/vnd.openxmlformats-officedocument.themeOverride+xml" PartName="/xl/theme/themeOverride27.xml"/>
  <Override ContentType="application/vnd.openxmlformats-officedocument.drawingml.chart+xml" PartName="/xl/charts/chart105.xml"/>
  <Override ContentType="application/vnd.openxmlformats-officedocument.themeOverride+xml" PartName="/xl/theme/themeOverride28.xml"/>
  <Override ContentType="application/vnd.openxmlformats-officedocument.drawingml.chart+xml" PartName="/xl/charts/chart106.xml"/>
  <Override ContentType="application/vnd.openxmlformats-officedocument.themeOverride+xml" PartName="/xl/theme/themeOverride29.xml"/>
  <Override ContentType="application/vnd.openxmlformats-officedocument.drawingml.chart+xml" PartName="/xl/charts/chart107.xml"/>
  <Override ContentType="application/vnd.openxmlformats-officedocument.themeOverride+xml" PartName="/xl/theme/themeOverride30.xml"/>
  <Override ContentType="application/vnd.openxmlformats-officedocument.drawingml.chart+xml" PartName="/xl/charts/chart108.xml"/>
  <Override ContentType="application/vnd.openxmlformats-officedocument.themeOverride+xml" PartName="/xl/theme/themeOverride31.xml"/>
  <Override ContentType="application/vnd.openxmlformats-officedocument.drawingml.chart+xml" PartName="/xl/charts/chart109.xml"/>
  <Override ContentType="application/vnd.openxmlformats-officedocument.themeOverride+xml" PartName="/xl/theme/themeOverride32.xml"/>
  <Override ContentType="application/vnd.openxmlformats-officedocument.drawingml.chart+xml" PartName="/xl/charts/chart110.xml"/>
  <Override ContentType="application/vnd.openxmlformats-officedocument.themeOverride+xml" PartName="/xl/theme/themeOverride33.xml"/>
  <Override ContentType="application/vnd.openxmlformats-officedocument.drawingml.chart+xml" PartName="/xl/charts/chart111.xml"/>
  <Override ContentType="application/vnd.openxmlformats-officedocument.themeOverride+xml" PartName="/xl/theme/themeOverride34.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Relationships xmlns="http://schemas.openxmlformats.org/package/2006/relationships"><Relationship Target="docProps/app.xml" Type="http://schemas.openxmlformats.org/officeDocument/2006/relationships/extended-properties" Id="rId3"/><Relationship Target="docProps/core.xml" Type="http://schemas.openxmlformats.org/package/2006/relationships/metadata/core-properties" Id="rId2"/><Relationship Target="xl/workbook.xml" Type="http://schemas.openxmlformats.org/officeDocument/2006/relationships/officeDocument" Id="rId1"/></Relationships>
</file>

<file path=xl/workbook.xml><?xml version="1.0" encoding="utf-8"?>
<workbook xmlns:r="http://schemas.openxmlformats.org/officeDocument/2006/relationships" xmlns="http://schemas.openxmlformats.org/spreadsheetml/2006/main"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mitisf\Dropbox (WHOUNICEF)\WHOUNICEF Team Folder\Wealth Quintiles Update\2021 update\Final_without_Template_public\"/>
    </mc:Choice>
  </mc:AlternateContent>
  <xr:revisionPtr revIDLastSave="0" documentId="8_{993FB2A8-47EB-47DD-A934-54CFD6183413}" xr6:coauthVersionLast="45" xr6:coauthVersionMax="45" xr10:uidLastSave="{00000000-0000-0000-0000-000000000000}"/>
  <bookViews>
    <workbookView xWindow="390" yWindow="390" windowWidth="27480" windowHeight="11910"/>
  </bookViews>
  <sheets>
    <sheet name="Introduction" sheetId="117" r:id="rId1"/>
    <sheet name="Water" sheetId="85" r:id="rId2"/>
    <sheet name="Sanitation" sheetId="105" r:id="rId3"/>
    <sheet name="Hygiene" sheetId="116" r:id="rId4"/>
    <sheet name="DHS06" sheetId="139" r:id="rId5"/>
    <sheet name="DHS12" sheetId="140" r:id="rId6"/>
    <sheet name="data_summary" sheetId="141" r:id="rId7"/>
  </sheets>
  <functionGroups builtInGroupCount="19"/>
  <calcPr calcId="191029" fullCalcOnLoad="tru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<sst xmlns="http://schemas.openxmlformats.org/spreadsheetml/2006/main" count="12060" uniqueCount="418">
  <si>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</si>
  <si>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</si>
  <si>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</si>
  <si>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</si>
  <si>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</si>
  <si>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</si>
  <si>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</si>
  <si>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</si>
  <si>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</si>
  <si>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</si>
  <si>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</si>
  <si>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</si>
  <si>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</si>
  <si>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</si>
  <si>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</si>
  <si>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</si>
  <si>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</si>
  <si>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</si>
  <si>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</si>
  <si>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</si>
  <si>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</si>
  <si>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</si>
  <si>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</si>
  <si>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</si>
  <si>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</si>
  <si>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Estimate</t>
  </si>
  <si>
    <t>Not shared</t>
  </si>
  <si>
    <t>Joint Monitoring Programme for Water Supply, Sanitation and Hygiene</t>
  </si>
  <si>
    <t>Estimates on household water, sanitation and hygiene 
by wealth quintile and sub-national region in</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</si>
  <si>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</si>
  <si>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</si>
  <si>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</si>
  <si>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</si>
  <si>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</si>
  <si>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</si>
  <si>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N/A</t>
  </si>
  <si>
    <t>Hygiene ladder</t>
  </si>
  <si>
    <t>RURAL wealth index quintile</t>
  </si>
  <si>
    <t>URBAN wealth index quintile</t>
  </si>
  <si>
    <t xml:space="preserve"> sanitation and hygiene assets.</t>
  </si>
  <si>
    <t>WHO/UNICEF JMP customised wealth index excludes water,</t>
  </si>
  <si>
    <t>Unimproved facilities</t>
  </si>
  <si>
    <t>Improved latrines</t>
  </si>
  <si>
    <t>Septic tank connection</t>
  </si>
  <si>
    <t>Sewer connection</t>
  </si>
  <si>
    <t>Sanitation type</t>
  </si>
  <si>
    <t>Other</t>
  </si>
  <si>
    <t>Manually calculated ratios</t>
  </si>
  <si>
    <t>No</t>
  </si>
  <si>
    <t>Yes</t>
  </si>
  <si>
    <t>Sanitation ladder</t>
  </si>
  <si>
    <t>Not Improved</t>
  </si>
  <si>
    <t>Improved water source available when needed</t>
  </si>
  <si>
    <t>Water source available when needed</t>
  </si>
  <si>
    <t>Improved water point at more than 30 minutes</t>
  </si>
  <si>
    <t>Water source on premises</t>
  </si>
  <si>
    <t>Water point at more than 30 minutes</t>
  </si>
  <si>
    <t>Piped water</t>
  </si>
  <si>
    <t>Improved springs</t>
  </si>
  <si>
    <t>Improved wells</t>
  </si>
  <si>
    <t>Water ladder</t>
  </si>
  <si>
    <t>Water and soap</t>
  </si>
  <si>
    <t>Type of toilet facility</t>
  </si>
  <si>
    <t>BGD</t>
  </si>
  <si>
    <t>Not emptied/treated and disposed in situ</t>
  </si>
  <si>
    <t>Emptied and buried on site</t>
  </si>
  <si>
    <t>Emptied and discharged locally</t>
  </si>
  <si>
    <t>Emptied and removed offsite</t>
  </si>
  <si>
    <t>Highly contaminated (&gt;100 CFU/100 mL)</t>
  </si>
  <si>
    <t>Percentage based on weighted population</t>
  </si>
  <si>
    <t>Observed handwashing place</t>
  </si>
  <si>
    <t>Fixed</t>
  </si>
  <si>
    <t>Mobile</t>
  </si>
  <si>
    <t>Private place to wash and change</t>
  </si>
  <si>
    <t>Use of menstrual materials</t>
  </si>
  <si>
    <t>Awareness of menstruation before menarche</t>
  </si>
  <si>
    <t>Participation in (all) activities during menstruation</t>
  </si>
  <si>
    <t>Participation in specific activities during menstruation</t>
  </si>
  <si>
    <t>Did not go to school (amongst those usually attending school)</t>
  </si>
  <si>
    <t>Did not go to work (amongst those who usually work)</t>
  </si>
  <si>
    <t>Did not participate in social activities</t>
  </si>
  <si>
    <t>Did not cook food</t>
  </si>
  <si>
    <t>Did not eat with others</t>
  </si>
  <si>
    <t>Did not bathe in regular place</t>
  </si>
  <si>
    <t>Did not participate in other activities</t>
  </si>
  <si>
    <t>Menstrual health and hygiene</t>
  </si>
  <si>
    <t>Access to handwashing</t>
  </si>
  <si>
    <t>Weighted percentage (used in graphs)</t>
  </si>
  <si>
    <t>Materials reusable</t>
  </si>
  <si>
    <t>Materials not reusable</t>
  </si>
  <si>
    <t>No materials used</t>
  </si>
  <si>
    <t>Water only</t>
  </si>
  <si>
    <t>Soap only</t>
  </si>
  <si>
    <t>Neither</t>
  </si>
  <si>
    <t>Water / Soap</t>
  </si>
  <si>
    <t>Use of drinking water sources</t>
  </si>
  <si>
    <t xml:space="preserve"> by wealth quintile and sub-national region</t>
  </si>
  <si>
    <t>Notes:</t>
  </si>
  <si>
    <t>Use of sanitation facilities</t>
  </si>
  <si>
    <r>
      <t>Contaminated (</t>
    </r>
    <r>
      <rPr>
        <i/>
        <sz val="9"/>
        <color rgb="FF264A60"/>
        <rFont val="Arial"/>
        <family val="2"/>
      </rPr>
      <t>E. coli</t>
    </r>
    <r>
      <rPr>
        <sz val="9"/>
        <color rgb="FF264A60"/>
        <rFont val="Arial"/>
        <family val="2"/>
      </rPr>
      <t xml:space="preserve"> detected in 100 mL)</t>
    </r>
  </si>
  <si>
    <r>
      <t xml:space="preserve">Not contaminated (No </t>
    </r>
    <r>
      <rPr>
        <i/>
        <sz val="9"/>
        <color rgb="FF264A60"/>
        <rFont val="Arial"/>
        <family val="2"/>
      </rPr>
      <t>E. coli</t>
    </r>
    <r>
      <rPr>
        <sz val="9"/>
        <color rgb="FF264A60"/>
        <rFont val="Arial"/>
        <family val="2"/>
      </rPr>
      <t xml:space="preserve"> in 100 mL)</t>
    </r>
  </si>
  <si>
    <t>Microbiological quality at point of collection</t>
  </si>
  <si>
    <t>Microbiological quality of improved water sources at point of collection</t>
  </si>
  <si>
    <t>Piped water on premises</t>
  </si>
  <si>
    <t>Piped water into dwelling</t>
  </si>
  <si>
    <t>Microbiological quality of piped on premises at point of collection</t>
  </si>
  <si>
    <t>Septic tank emptying practices</t>
  </si>
  <si>
    <t>Latrine emptying practices</t>
  </si>
  <si>
    <t>Shared among improved sanitation facilities</t>
  </si>
  <si>
    <t>Shared among all sanitation facilities</t>
  </si>
  <si>
    <t>DK/missing</t>
  </si>
  <si>
    <t xml:space="preserve">Access to hygiene facilities </t>
  </si>
  <si>
    <t>DK/not sure/missing</t>
  </si>
  <si>
    <t>DK/not sure/missing/no such activity</t>
  </si>
  <si>
    <t>NATIONAL wealth index quintile</t>
  </si>
  <si>
    <t>Use of menstrual materials with private place to wash and change</t>
  </si>
  <si>
    <t>Sanitation data, raw numbers (weighted)</t>
  </si>
  <si>
    <t>Hygiene data, raw numbers (weighted)</t>
  </si>
  <si>
    <t>MHH data, raw numbers (weighted)</t>
  </si>
  <si>
    <t>Water data, raw numbers (weighted)</t>
  </si>
  <si>
    <t>Sub-national region names</t>
  </si>
  <si>
    <t>Weighted population</t>
  </si>
  <si>
    <t>Piped water on premises available when needed</t>
  </si>
  <si>
    <t>Summary of trends in use of drinking water by wealth quintile (%)</t>
  </si>
  <si>
    <t>Summary of trends in use of sanitation facilities by wealth quintile (%)</t>
  </si>
  <si>
    <t>Improved water source on premises</t>
  </si>
  <si>
    <t>WatSan data, raw numbers (weighted)</t>
  </si>
  <si>
    <t>Basic water, sanitation and hygiene</t>
  </si>
  <si>
    <t>Raw numbers of respondents:</t>
  </si>
  <si>
    <t>INITIAL (national) Wealth Index</t>
  </si>
  <si>
    <t>URBAN Wealth Index</t>
  </si>
  <si>
    <t>RURAL Wealth Index</t>
  </si>
  <si>
    <t>Access to hygiene facilities by wealth quintile (%)</t>
  </si>
  <si>
    <t>Survey used for analysis:</t>
  </si>
  <si>
    <t>Template</t>
  </si>
  <si>
    <r>
      <rPr>
        <b/>
        <sz val="10"/>
        <rFont val="Arial"/>
        <family val="2"/>
      </rPr>
      <t>Note:</t>
    </r>
    <r>
      <rPr>
        <sz val="10"/>
        <rFont val="Arial"/>
        <family val="2"/>
      </rPr>
      <t xml:space="preserve">
The INITIAL (national) Wealth Index is based on the first component of the Principal Component Analysis (PCA) which has been obtained at national level.
The final national-level (NATIONAL) Wealth Index is based on the URBAN and RURAL specific wealth indexes. Regression procedures are used to establish the relationships between the two sets of scores (urban and rural) and the initial (national) wealth factors.
This allows best use of the available information for each area and a better precision of the FINAL (NATIONAL) Wealth Index.
For dependency reasons, all WASH variables (contained in the generic MICS and DHS scripts) have been excluded from the sets of asset variables used in the PCAs.
The PCA can extracts as many components as there are asset variables in the input. Only the first of the components is used to represent the Wealth Index. 
The scores represent the weights of the asset variables on the Wealth Index (correlations between the variables and the component).
The communalities are the proportion of each variable's variance that can be explained by the component.
Proportion of explained variance is the part of the model's total variance that is explained by the component.
For more information on the procedure used:
The DHS Wealth Index, DHS Comparative Reports No. 6, Shea Oscar Rutstein, Kiersten Johnson, ORC Macro International Inc., 2004.
The DHS Wealth Index: Approaches for Rural and Urban Areas, Shea O. Rutstein, ORC Macro International Inc., 2008.
MICS Methodological Paper No. 4, Review of options for reporting water, sanitation and hygiene coverage by wealth quintile, UNICEF, 2016.</t>
    </r>
  </si>
  <si>
    <t>Sub-regions</t>
  </si>
  <si>
    <t>SUB-REGIONS:</t>
  </si>
  <si>
    <t>Access to Basic Hygiene</t>
  </si>
  <si>
    <t>Use of Basic Water and Sanitation</t>
  </si>
  <si>
    <t>Use of Basic Water and Hygiene</t>
  </si>
  <si>
    <t>Use of Basic Sanitation and Hygiene</t>
  </si>
  <si>
    <t>Use of Basic Water</t>
  </si>
  <si>
    <t>Use of Basic Sanitation</t>
  </si>
  <si>
    <t>Use of Basic Water Sanitation and Hygiene</t>
  </si>
  <si>
    <t>Updated May 2021</t>
  </si>
  <si>
    <t>Improved springs based on:</t>
  </si>
  <si>
    <t>DHS12</t>
  </si>
  <si>
    <t>Time to source based on:</t>
  </si>
  <si>
    <t>Agadez</t>
  </si>
  <si>
    <t>Diffa</t>
  </si>
  <si>
    <t>Dosso</t>
  </si>
  <si>
    <t>Maradi</t>
  </si>
  <si>
    <t>Niamey</t>
  </si>
  <si>
    <t>Tahoua</t>
  </si>
  <si>
    <t>Tillabéri</t>
  </si>
  <si>
    <t>Zinder</t>
  </si>
  <si>
    <t>Improved Water source on premises</t>
  </si>
  <si>
    <t>Source of drinking water</t>
  </si>
  <si>
    <t>Piped into dwelling</t>
  </si>
  <si>
    <t>Piped into yard/plot</t>
  </si>
  <si>
    <t>Public tap</t>
  </si>
  <si>
    <t>Protected well</t>
  </si>
  <si>
    <t>Open well</t>
  </si>
  <si>
    <t>Spring</t>
  </si>
  <si>
    <t>Bottled water</t>
  </si>
  <si>
    <t>missing</t>
  </si>
  <si>
    <t>Shared among Improved Sanitation</t>
  </si>
  <si>
    <t>Flush toilet</t>
  </si>
  <si>
    <t>Traditional pit toilet</t>
  </si>
  <si>
    <t>Ventilated improved pit latrine</t>
  </si>
  <si>
    <t>No facility, bush, field</t>
  </si>
  <si>
    <t>Total</t>
  </si>
  <si>
    <t>Place for hand washing</t>
  </si>
  <si>
    <t>Inside dewelling/cour</t>
  </si>
  <si>
    <t>Elsewhere</t>
  </si>
  <si>
    <t>Nowhere</t>
  </si>
  <si>
    <t>DHS06</t>
  </si>
  <si>
    <t>Niger</t>
  </si>
  <si>
    <t>Count</t>
  </si>
  <si>
    <t>W_text_t</t>
  </si>
  <si>
    <t/>
  </si>
  <si>
    <t>W_text_i</t>
  </si>
  <si>
    <t>S_text_s</t>
  </si>
  <si>
    <t>Ratio of Shared improved based on:</t>
  </si>
  <si>
    <t>S_text_i</t>
  </si>
  <si>
    <t>Ratio of Improved latrines based on:</t>
  </si>
  <si>
    <t>Urban/Rural</t>
  </si>
  <si>
    <t>Urban</t>
  </si>
  <si>
    <t>Rural</t>
  </si>
  <si>
    <t>Missing</t>
  </si>
  <si>
    <t>2006</t>
  </si>
  <si>
    <t>Component Matrix</t>
  </si>
  <si>
    <t>Component</t>
  </si>
  <si>
    <t>1</t>
  </si>
  <si>
    <t>Has television</t>
  </si>
  <si>
    <t>if has a floor made of dirt, dung</t>
  </si>
  <si>
    <t>Has electricity</t>
  </si>
  <si>
    <t>If hh has a cell phone</t>
  </si>
  <si>
    <t>if has a finished floor - cemt, vinyl/asphalt strips</t>
  </si>
  <si>
    <t>Has refrigerator</t>
  </si>
  <si>
    <t>If hh has own personal car</t>
  </si>
  <si>
    <t>Has car/truck</t>
  </si>
  <si>
    <t>If hh has a landline phone</t>
  </si>
  <si>
    <t>Has motorcycle/scooter</t>
  </si>
  <si>
    <t>if has a nicely finished floor - parquet, ceramic tile, carpet</t>
  </si>
  <si>
    <t>if cooking fuel is wood/straw</t>
  </si>
  <si>
    <t>Has radio</t>
  </si>
  <si>
    <t>Has bicycle</t>
  </si>
  <si>
    <t>if cooking fuel is nat gas</t>
  </si>
  <si>
    <t>If hh has a car/truck</t>
  </si>
  <si>
    <t>Has an animal-drawn cart</t>
  </si>
  <si>
    <t>if cooking fuel is electric</t>
  </si>
  <si>
    <t>if cooking fuel is charcoal</t>
  </si>
  <si>
    <t>memsleep</t>
  </si>
  <si>
    <t>Pirogues</t>
  </si>
  <si>
    <t>if cooking fuel is dung</t>
  </si>
  <si>
    <t>Communalities</t>
  </si>
  <si>
    <t>Extraction</t>
  </si>
  <si>
    <t>Total Variance Explained</t>
  </si>
  <si>
    <t>Extraction Sums of Squared Loadings</t>
  </si>
  <si>
    <t>% of Variance</t>
  </si>
  <si>
    <t>Cumulative %</t>
  </si>
  <si>
    <t>Component Score Coefficient Matrix</t>
  </si>
  <si>
    <t>Component Score Covariance Matrix</t>
  </si>
  <si>
    <t>Tillaberi</t>
  </si>
  <si>
    <t>Piped to yard/plot</t>
  </si>
  <si>
    <t>Public tap/standpipe</t>
  </si>
  <si>
    <t>Tube well or borehole</t>
  </si>
  <si>
    <t>Unprotected well</t>
  </si>
  <si>
    <t>Protected spring</t>
  </si>
  <si>
    <t>Unprotected spring</t>
  </si>
  <si>
    <t>River/dam/lake/ponds/stream/canal/irrigation channel</t>
  </si>
  <si>
    <t>Rainwater</t>
  </si>
  <si>
    <t>Tanker truck</t>
  </si>
  <si>
    <t>Cart with small tank</t>
  </si>
  <si>
    <t>Water vendor</t>
  </si>
  <si>
    <t>Flush to piped sewer system</t>
  </si>
  <si>
    <t>Flush to septic tank</t>
  </si>
  <si>
    <t>Ventilated Improved Pit latrine (VIP)</t>
  </si>
  <si>
    <t>Pit latrine with slab</t>
  </si>
  <si>
    <t>Pit latrine without slab/open pit</t>
  </si>
  <si>
    <t>No facility/bush/field</t>
  </si>
  <si>
    <t>Bucket toilet</t>
  </si>
  <si>
    <t>2012</t>
  </si>
  <si>
    <t>sheep1</t>
  </si>
  <si>
    <t>Cement walls</t>
  </si>
  <si>
    <t>Oven</t>
  </si>
  <si>
    <t>Cane/palm/trunks/dirt/staw walls</t>
  </si>
  <si>
    <t>dairy1</t>
  </si>
  <si>
    <t>Has bank account</t>
  </si>
  <si>
    <t>equine1</t>
  </si>
  <si>
    <t>VCR/DVD</t>
  </si>
  <si>
    <t>Earth, sand floor</t>
  </si>
  <si>
    <t>Computer</t>
  </si>
  <si>
    <t>goats1</t>
  </si>
  <si>
    <t>Parabolic antenna</t>
  </si>
  <si>
    <t>camels1</t>
  </si>
  <si>
    <t>goats4</t>
  </si>
  <si>
    <t>Air conditioning</t>
  </si>
  <si>
    <t>Metal roof</t>
  </si>
  <si>
    <t>Ceramic/mosaic floor</t>
  </si>
  <si>
    <t>Has telephone (land-line)</t>
  </si>
  <si>
    <t>equine2</t>
  </si>
  <si>
    <t>Thatch, palm, sod roof</t>
  </si>
  <si>
    <t>sheep4</t>
  </si>
  <si>
    <t>chicks1</t>
  </si>
  <si>
    <t>Natural gas for cooking</t>
  </si>
  <si>
    <t>Cement floor</t>
  </si>
  <si>
    <t>Wood for cooking</t>
  </si>
  <si>
    <t>Has mobile telephone</t>
  </si>
  <si>
    <t>Has watch</t>
  </si>
  <si>
    <t>Electricity for cooking</t>
  </si>
  <si>
    <t>camels2</t>
  </si>
  <si>
    <t>Concrete roof</t>
  </si>
  <si>
    <t>Number of members per sleeping room</t>
  </si>
  <si>
    <t>Carpeted floor</t>
  </si>
  <si>
    <t>dairy4</t>
  </si>
  <si>
    <t>Charcoal for cooking</t>
  </si>
  <si>
    <t>dairy2</t>
  </si>
  <si>
    <t>Vinyl strips/asphalt floor</t>
  </si>
  <si>
    <t>goats2</t>
  </si>
  <si>
    <t>Stone walls with lime/cement</t>
  </si>
  <si>
    <t>Palm/bamboo roof</t>
  </si>
  <si>
    <t>sheep3</t>
  </si>
  <si>
    <t>Has animal-drawn cart</t>
  </si>
  <si>
    <t>chicks3</t>
  </si>
  <si>
    <t>Wood planks roof</t>
  </si>
  <si>
    <t>Straw/shrubs/grass for cooking</t>
  </si>
  <si>
    <t>Brick walls</t>
  </si>
  <si>
    <t>Wood roof</t>
  </si>
  <si>
    <t>Plow</t>
  </si>
  <si>
    <t>Mat roof</t>
  </si>
  <si>
    <t>Cement block walls</t>
  </si>
  <si>
    <t>equine3</t>
  </si>
  <si>
    <t>Zinc/cement fiber roof</t>
  </si>
  <si>
    <t>goats3</t>
  </si>
  <si>
    <t>sheep2</t>
  </si>
  <si>
    <t>Coal/lignite for cooking</t>
  </si>
  <si>
    <t>Other type of walls</t>
  </si>
  <si>
    <t>camels4</t>
  </si>
  <si>
    <t>dairy3</t>
  </si>
  <si>
    <t>Cyclomotor</t>
  </si>
  <si>
    <t>ducks1</t>
  </si>
  <si>
    <t>Dung for cooking</t>
  </si>
  <si>
    <t>Ag. crops for cooking</t>
  </si>
  <si>
    <t>ducks2</t>
  </si>
  <si>
    <t>Shingles roof</t>
  </si>
  <si>
    <t>Other type of roof</t>
  </si>
  <si>
    <t>Motor pump</t>
  </si>
  <si>
    <t>chicks2</t>
  </si>
  <si>
    <t>equine4</t>
  </si>
  <si>
    <t>Skin roof</t>
  </si>
  <si>
    <t>ducks4</t>
  </si>
  <si>
    <t>No walls</t>
  </si>
  <si>
    <t>ducks3</t>
  </si>
  <si>
    <t>camels3</t>
  </si>
  <si>
    <t>Reused wood walls</t>
  </si>
  <si>
    <t>chicks4</t>
  </si>
  <si>
    <t>Metal sheet walls</t>
  </si>
  <si>
    <t>Kerosene for cooking</t>
  </si>
  <si>
    <t>Rudimentary wood plank floor</t>
  </si>
  <si>
    <t>Other type of flooring</t>
  </si>
  <si>
    <t>Does not cook</t>
  </si>
  <si>
    <t>Rudimentary palm, bamboo floor</t>
  </si>
  <si>
    <t>No roof</t>
  </si>
  <si>
    <t>Stone walls with mud</t>
  </si>
  <si>
    <t>Other fuel for cooking</t>
  </si>
  <si>
    <t>Cardboard roof</t>
  </si>
  <si>
    <t>Wood planks, shingles walls</t>
  </si>
  <si>
    <t>Pinasse/pirogue</t>
  </si>
  <si>
    <t>landarea</t>
  </si>
  <si>
    <t>% Improved
&lt; = 30min</t>
  </si>
  <si>
    <t>iso3</t>
  </si>
  <si>
    <t>NER</t>
  </si>
  <si>
    <t>year</t>
  </si>
  <si>
    <t>data_source</t>
  </si>
  <si>
    <t>NER_2006_DHS</t>
  </si>
  <si>
    <t>NER_2012_DHS</t>
  </si>
  <si>
    <t>row</t>
  </si>
  <si>
    <t>var1</t>
  </si>
  <si>
    <t>var2</t>
  </si>
  <si>
    <t>varname</t>
  </si>
  <si>
    <t>w_imp</t>
  </si>
  <si>
    <t>w_bas</t>
  </si>
  <si>
    <t>w_lim</t>
  </si>
  <si>
    <t>w_unimp</t>
  </si>
  <si>
    <t>w_sur</t>
  </si>
  <si>
    <t>w_pip</t>
  </si>
  <si>
    <t>w_pop</t>
  </si>
  <si>
    <t>w_30min</t>
  </si>
  <si>
    <t>s_imp</t>
  </si>
  <si>
    <t>s_bas</t>
  </si>
  <si>
    <t>s_lim</t>
  </si>
  <si>
    <t>s_unimp</t>
  </si>
  <si>
    <t>s_od</t>
  </si>
  <si>
    <t>h_bas</t>
  </si>
  <si>
    <t>h_lim</t>
  </si>
  <si>
    <t>h_nfac</t>
  </si>
  <si>
    <t>w_premises</t>
  </si>
  <si>
    <t>s_shared</t>
  </si>
  <si>
    <t>s_sew</t>
  </si>
  <si>
    <t>s_sep</t>
  </si>
  <si>
    <t>s_lat</t>
  </si>
  <si>
    <t>total_q1</t>
  </si>
  <si>
    <t>total_q2</t>
  </si>
  <si>
    <t>total_q3</t>
  </si>
  <si>
    <t>total_q4</t>
  </si>
  <si>
    <t>total_q5</t>
  </si>
  <si>
    <t>urban_q1</t>
  </si>
  <si>
    <t>urban_q2</t>
  </si>
  <si>
    <t>urban_q3</t>
  </si>
  <si>
    <t>urban_q4</t>
  </si>
  <si>
    <t>urban_q5</t>
  </si>
  <si>
    <t>rural_q1</t>
  </si>
  <si>
    <t>rural_q2</t>
  </si>
  <si>
    <t>rural_q3</t>
  </si>
  <si>
    <t>rural_q4</t>
  </si>
  <si>
    <t>rural_q5</t>
  </si>
  <si>
    <t>region_1_name</t>
  </si>
  <si>
    <t>region_2_name</t>
  </si>
  <si>
    <t>region_3_name</t>
  </si>
  <si>
    <t>region_4_name</t>
  </si>
  <si>
    <t>region_5_name</t>
  </si>
  <si>
    <t>region_6_name</t>
  </si>
  <si>
    <t>region_7_name</t>
  </si>
  <si>
    <t>region_8_name</t>
  </si>
  <si>
    <t>region_1</t>
  </si>
  <si>
    <t>region_2</t>
  </si>
  <si>
    <t>region_3</t>
  </si>
  <si>
    <t>region_4</t>
  </si>
  <si>
    <t>region_5</t>
  </si>
  <si>
    <t>region_6</t>
  </si>
  <si>
    <t>region_7</t>
  </si>
  <si>
    <t>region_8</t>
  </si>
  <si>
    <t>n_total_q1</t>
  </si>
  <si>
    <t>n_total_q2</t>
  </si>
  <si>
    <t>n_total_q3</t>
  </si>
  <si>
    <t>n_total_q4</t>
  </si>
  <si>
    <t>n_total_q5</t>
  </si>
  <si>
    <t>n_urban_q1</t>
  </si>
  <si>
    <t>n_urban_q2</t>
  </si>
  <si>
    <t>n_urban_q3</t>
  </si>
  <si>
    <t>n_urban_q4</t>
  </si>
  <si>
    <t>n_urban_q5</t>
  </si>
  <si>
    <t>n_rural_q1</t>
  </si>
  <si>
    <t>n_rural_q2</t>
  </si>
  <si>
    <t>n_rural_q3</t>
  </si>
  <si>
    <t>n_rural_q4</t>
  </si>
  <si>
    <t>n_rural_q5</t>
  </si>
  <si>
    <t>n_region_1</t>
  </si>
  <si>
    <t>n_region_2</t>
  </si>
  <si>
    <t>n_region_3</t>
  </si>
  <si>
    <t>n_region_4</t>
  </si>
  <si>
    <t>n_region_5</t>
  </si>
  <si>
    <t>n_region_6</t>
  </si>
  <si>
    <t>n_region_7</t>
  </si>
  <si>
    <t>n_region_8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</si>
</sst>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0.0"/>
    <numFmt numFmtId="165" formatCode="_([$€]* #,##0.00_);_([$€]* \(#,##0.00\);_([$€]* &quot;-&quot;??_);_(@_)"/>
    <numFmt numFmtId="166" formatCode="###0.000"/>
    <numFmt numFmtId="167" formatCode="0.000E+00"/>
    <numFmt numFmtId="168" formatCode="###0"/>
    <numFmt numFmtId="169" formatCode="###0.0"/>
    <numFmt numFmtId="170" formatCode="####.0"/>
  </numFmts>
  <fonts count="1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0"/>
      <color theme="1" tint="0.34998626667074"/>
      <name val="Arial"/>
      <family val="2"/>
    </font>
    <font>
      <i/>
      <sz val="9"/>
      <color rgb="FF00B0F0"/>
      <name val="Arial"/>
      <family val="2"/>
    </font>
    <font>
      <i/>
      <sz val="8"/>
      <color theme="1"/>
      <name val="Arial"/>
      <family val="2"/>
    </font>
    <font>
      <b/>
      <sz val="14"/>
      <color theme="1"/>
      <name val="Arial"/>
      <family val="2"/>
    </font>
    <font>
      <sz val="12"/>
      <color theme="0" tint="-0.49995422223579"/>
      <name val="Arial"/>
      <family val="2"/>
    </font>
    <font>
      <u/>
      <sz val="12"/>
      <color theme="0" tint="-0.49995422223579"/>
      <name val="Arial"/>
      <family val="2"/>
    </font>
    <font>
      <u/>
      <sz val="10"/>
      <name val="Arial"/>
      <family val="2"/>
    </font>
    <font>
      <sz val="12"/>
      <color rgb="FF0070C0"/>
      <name val="Arial"/>
      <family val="2"/>
    </font>
    <font>
      <u/>
      <sz val="10"/>
      <color theme="0" tint="-0.49995422223579"/>
      <name val="Arial"/>
      <family val="2"/>
    </font>
    <font>
      <sz val="12"/>
      <color rgb="FF388E3C"/>
      <name val="Arial"/>
      <family val="2"/>
    </font>
    <font>
      <sz val="12"/>
      <color rgb="FF92D050"/>
      <name val="Arial"/>
      <family val="2"/>
    </font>
    <font>
      <sz val="12"/>
      <color rgb="FF7030A0"/>
      <name val="Arial"/>
      <family val="2"/>
    </font>
    <font>
      <b/>
      <sz val="18"/>
      <color theme="0" tint="-0.14999847407453"/>
      <name val="Arial"/>
      <family val="2"/>
    </font>
    <font>
      <b/>
      <sz val="9"/>
      <name val="Arial"/>
      <family val="2"/>
    </font>
    <font>
      <sz val="9"/>
      <color rgb="FF010205"/>
      <name val="Arial"/>
      <family val="2"/>
    </font>
    <font>
      <sz val="9"/>
      <color rgb="FF264A60"/>
      <name val="Arial"/>
      <family val="2"/>
    </font>
    <font>
      <sz val="10"/>
      <color theme="4" tint="-0.49995422223579"/>
      <name val="Arial"/>
      <family val="2"/>
    </font>
    <font>
      <sz val="18"/>
      <color theme="4" tint="-0.49995422223579"/>
      <name val="Arial"/>
      <family val="2"/>
    </font>
    <font>
      <sz val="12"/>
      <color theme="4" tint="-0.49995422223579"/>
      <name val="Arial"/>
      <family val="2"/>
    </font>
    <font>
      <sz val="9"/>
      <color indexed="8"/>
      <name val="Arial"/>
      <family val="2"/>
    </font>
    <font>
      <sz val="9"/>
      <color theme="3"/>
      <name val="Arial"/>
      <family val="2"/>
    </font>
    <font>
      <sz val="10"/>
      <color theme="3"/>
      <name val="Arial"/>
      <family val="2"/>
    </font>
    <font>
      <b/>
      <sz val="12"/>
      <color theme="0"/>
      <name val="Arial"/>
      <family val="2"/>
    </font>
    <font>
      <b/>
      <sz val="10"/>
      <color theme="4" tint="-0.49995422223579"/>
      <name val="Arial"/>
      <family val="2"/>
    </font>
    <font>
      <sz val="11"/>
      <color theme="4" tint="-0.49995422223579"/>
      <name val="Arial"/>
      <family val="2"/>
    </font>
    <font>
      <i/>
      <sz val="9"/>
      <color rgb="FF264A60"/>
      <name val="Arial"/>
      <family val="2"/>
    </font>
    <font>
      <sz val="9"/>
      <color theme="0"/>
      <name val="Arial"/>
      <family val="2"/>
    </font>
    <font>
      <sz val="18"/>
      <color theme="1" tint="0.34998626667074"/>
      <name val="Arial"/>
      <family val="2"/>
    </font>
    <font>
      <sz val="11"/>
      <color theme="1" tint="0.34998626667074"/>
      <name val="Arial"/>
      <family val="2"/>
    </font>
    <font>
      <sz val="12"/>
      <color theme="1" tint="0.34998626667074"/>
      <name val="Arial"/>
      <family val="2"/>
    </font>
    <font>
      <sz val="10"/>
      <color rgb="FF008000"/>
      <name val="Arial"/>
      <family val="2"/>
    </font>
    <font>
      <sz val="10"/>
      <color rgb="FF800080"/>
      <name val="Arial"/>
      <family val="2"/>
    </font>
    <font>
      <sz val="10"/>
      <color rgb="FF00CCFF"/>
      <name val="Arial"/>
      <family val="2"/>
    </font>
    <font>
      <sz val="10"/>
      <color rgb="FF008080"/>
      <name val="Arial"/>
      <family val="2"/>
    </font>
    <font>
      <sz val="10"/>
      <color rgb="FF808080"/>
      <name val="Arial"/>
      <family val="2"/>
    </font>
    <font>
      <b/>
      <sz val="11"/>
      <color theme="1" tint="0.34998626667074"/>
      <name val="Arial"/>
      <family val="2"/>
    </font>
    <font>
      <b/>
      <sz val="16"/>
      <name val="Arial"/>
      <family val="2"/>
    </font>
    <font>
      <sz val="16"/>
      <name val="Arial"/>
      <family val="2"/>
    </font>
    <font>
      <sz val="9"/>
      <color theme="1" tint="0.34998626667074"/>
      <name val="Arial"/>
      <family val="2"/>
    </font>
    <font>
      <i/>
      <sz val="11"/>
      <name val="Arial"/>
      <family val="2"/>
    </font>
    <font>
      <b/>
      <sz val="20"/>
      <name val="Arial"/>
      <family val="2"/>
    </font>
    <font>
      <sz val="9"/>
      <color indexed="60"/>
      <name val="Arial"/>
      <family val="2"/>
    </font>
    <font>
      <b/>
      <sz val="11"/>
      <color rgb="FF010205"/>
      <name val="Arial Bold"/>
    </font>
    <font>
      <sz val="9"/>
      <color rgb="FFFF0000"/>
      <name val="Arial"/>
      <family val="2"/>
    </font>
    <font>
      <sz val="10"/>
      <color theme="1" tint="0.49995422223579"/>
      <name val="Arial"/>
      <family val="2"/>
    </font>
    <font>
      <sz val="9"/>
      <color theme="0" tint="-0.49995422223579"/>
      <name val="Arial"/>
      <family val="2"/>
    </font>
  </fonts>
  <fills count="34">
    <fill>
      <patternFill patternType="none"/>
    </fill>
    <fill>
      <patternFill patternType="gray125"/>
    </fill>
    <fill>
      <patternFill patternType="solid">
        <fgColor theme="0" tint="-0.14993743705557"/>
        <bgColor indexed="64"/>
      </patternFill>
    </fill>
    <fill>
      <patternFill patternType="none">
        <bgColor rgb="FFFFFFFF"/>
      </patternFill>
    </fill>
    <fill>
      <patternFill patternType="solid">
        <fgColor theme="0" tint="-0.1499984740745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0.049714651936399"/>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E0E0E0"/>
      </patternFill>
    </fill>
    <fill>
      <patternFill patternType="solid">
        <fgColor indexed="9"/>
        <bgColor indexed="64"/>
      </patternFill>
    </fill>
    <fill>
      <patternFill patternType="solid">
        <fgColor rgb="FFF9F9FB"/>
      </patternFill>
    </fill>
    <fill>
      <patternFill patternType="solid">
        <fgColor rgb="FF009688"/>
        <bgColor indexed="64"/>
      </patternFill>
    </fill>
    <fill>
      <patternFill patternType="solid">
        <fgColor rgb="FF9F6DAE"/>
        <bgColor indexed="64"/>
      </patternFill>
    </fill>
    <fill>
      <patternFill patternType="solid">
        <fgColor rgb="FF81C784"/>
        <bgColor indexed="64"/>
      </patternFill>
    </fill>
    <fill>
      <patternFill patternType="solid">
        <fgColor theme="1" tint="0.49995422223579"/>
        <bgColor indexed="64"/>
      </patternFill>
    </fill>
    <fill>
      <patternFill patternType="solid">
        <fgColor theme="0" tint="-0.049958800012207"/>
        <bgColor indexed="64"/>
      </patternFill>
    </fill>
  </fills>
  <borders count="136">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3743705557"/>
      </left>
      <right style="thin">
        <color theme="0" tint="-0.1499069185461"/>
      </right>
      <top/>
      <bottom style="thin">
        <color indexed="64"/>
      </bottom>
      <diagonal/>
    </border>
    <border>
      <left/>
      <right style="thin">
        <color theme="0" tint="-0.14993743705557"/>
      </right>
      <top/>
      <bottom style="thin">
        <color auto="true"/>
      </bottom>
      <diagonal/>
    </border>
    <border>
      <left style="thin">
        <color theme="0" tint="-0.14993743705557"/>
      </left>
      <right style="thin">
        <color theme="0" tint="-0.14993743705557"/>
      </right>
      <top/>
      <bottom style="thin">
        <color auto="true"/>
      </bottom>
      <diagonal/>
    </border>
    <border>
      <left/>
      <right/>
      <top/>
      <bottom/>
      <diagonal/>
    </border>
    <border>
      <left/>
      <right/>
      <top style="thin">
        <color indexed="64"/>
      </top>
      <bottom/>
      <diagonal/>
    </border>
    <border>
      <left/>
      <right/>
      <top/>
      <bottom style="thin">
        <color indexed="64"/>
      </bottom>
      <diagonal/>
    </border>
    <border>
      <left/>
      <right style="thin">
        <color theme="0" tint="-0.14993743705557"/>
      </right>
      <top style="thin">
        <color indexed="64"/>
      </top>
      <bottom style="thin">
        <color indexed="64"/>
      </bottom>
      <diagonal/>
    </border>
    <border>
      <left style="thin">
        <color theme="0" tint="-0.14993743705557"/>
      </left>
      <right style="thin">
        <color theme="0" tint="-0.14993743705557"/>
      </right>
      <top style="thin">
        <color indexed="64"/>
      </top>
      <bottom style="thin">
        <color indexed="64"/>
      </bottom>
      <diagonal/>
    </border>
    <border>
      <left style="thin">
        <color theme="0" tint="-0.14993743705557"/>
      </left>
      <right style="thin">
        <color indexed="64"/>
      </right>
      <top style="thin">
        <color indexed="64"/>
      </top>
      <bottom style="thin">
        <color indexed="64"/>
      </bottom>
      <diagonal/>
    </border>
    <border>
      <left/>
      <right style="thin">
        <color theme="0" tint="-0.14993743705557"/>
      </right>
      <top style="thin">
        <color indexed="64"/>
      </top>
      <bottom/>
      <diagonal/>
    </border>
    <border>
      <left style="thin">
        <color theme="0" tint="-0.14993743705557"/>
      </left>
      <right style="thin">
        <color theme="0" tint="-0.14993743705557"/>
      </right>
      <top style="thin">
        <color indexed="64"/>
      </top>
      <bottom/>
      <diagonal/>
    </border>
    <border>
      <left style="thin">
        <color indexed="64"/>
      </left>
      <right style="thin">
        <color theme="0" tint="-0.14993743705557"/>
      </right>
      <top style="thin">
        <color indexed="64"/>
      </top>
      <bottom style="thin">
        <color indexed="64"/>
      </bottom>
      <diagonal/>
    </border>
    <border>
      <left style="thin">
        <color indexed="64"/>
      </left>
      <right style="thin">
        <color theme="0" tint="-0.14993743705557"/>
      </right>
      <top style="thin">
        <color indexed="64"/>
      </top>
      <bottom/>
      <diagonal/>
    </border>
    <border>
      <left style="thin">
        <color theme="0" tint="-0.14993743705557"/>
      </left>
      <right style="thin">
        <color indexed="64"/>
      </right>
      <top style="thin">
        <color indexed="64"/>
      </top>
      <bottom/>
      <diagonal/>
    </border>
    <border>
      <left style="thin">
        <color indexed="64"/>
      </left>
      <right style="thin">
        <color theme="0" tint="-0.14993743705557"/>
      </right>
      <top/>
      <bottom style="thin">
        <color indexed="64"/>
      </bottom>
      <diagonal/>
    </border>
    <border>
      <left style="thin">
        <color theme="0" tint="-0.14993743705557"/>
      </left>
      <right style="thin">
        <color indexed="64"/>
      </right>
      <top/>
      <bottom style="thin">
        <color indexed="64"/>
      </bottom>
      <diagonal/>
    </border>
    <border>
      <left style="thin">
        <color theme="0" tint="-0.14993743705557"/>
      </left>
      <right style="thin">
        <color theme="0" tint="-0.1499069185461"/>
      </right>
      <top style="thin">
        <color indexed="64"/>
      </top>
      <bottom/>
      <diagonal/>
    </border>
    <border>
      <left style="thin">
        <color theme="0" tint="-0.14993743705557"/>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3743705557"/>
      </right>
      <top style="thin">
        <color indexed="64"/>
      </top>
      <bottom style="thin">
        <color theme="0" tint="-0.14993743705557"/>
      </bottom>
      <diagonal/>
    </border>
    <border>
      <left style="thin">
        <color indexed="64"/>
      </left>
      <right style="thin">
        <color indexed="64"/>
      </right>
      <top style="thin">
        <color indexed="64"/>
      </top>
      <bottom style="thin">
        <color theme="0" tint="-0.14993743705557"/>
      </bottom>
      <diagonal/>
    </border>
    <border>
      <left style="thin">
        <color theme="0" tint="-0.14993743705557"/>
      </left>
      <right style="thin">
        <color indexed="64"/>
      </right>
      <top style="thin">
        <color indexed="64"/>
      </top>
      <bottom style="thin">
        <color theme="0" tint="-0.14993743705557"/>
      </bottom>
      <diagonal/>
    </border>
    <border>
      <left style="thin">
        <color indexed="64"/>
      </left>
      <right style="thin">
        <color theme="0" tint="-0.14993743705557"/>
      </right>
      <top style="thin">
        <color theme="0" tint="-0.14993743705557"/>
      </top>
      <bottom style="thin">
        <color theme="0" tint="-0.14993743705557"/>
      </bottom>
      <diagonal/>
    </border>
    <border>
      <left style="thin">
        <color indexed="64"/>
      </left>
      <right style="thin">
        <color indexed="64"/>
      </right>
      <top style="thin">
        <color theme="0" tint="-0.14993743705557"/>
      </top>
      <bottom style="thin">
        <color theme="0" tint="-0.14993743705557"/>
      </bottom>
      <diagonal/>
    </border>
    <border>
      <left style="thin">
        <color theme="0" tint="-0.14993743705557"/>
      </left>
      <right style="thin">
        <color indexed="64"/>
      </right>
      <top style="thin">
        <color theme="0" tint="-0.14993743705557"/>
      </top>
      <bottom style="thin">
        <color theme="0" tint="-0.14993743705557"/>
      </bottom>
      <diagonal/>
    </border>
    <border>
      <left style="thin">
        <color indexed="64"/>
      </left>
      <right style="thin">
        <color theme="0" tint="-0.14993743705557"/>
      </right>
      <top style="thin">
        <color theme="0" tint="-0.14993743705557"/>
      </top>
      <bottom style="thin">
        <color indexed="64"/>
      </bottom>
      <diagonal/>
    </border>
    <border>
      <left style="thin">
        <color indexed="64"/>
      </left>
      <right style="thin">
        <color indexed="64"/>
      </right>
      <top style="thin">
        <color theme="0" tint="-0.14993743705557"/>
      </top>
      <bottom style="thin">
        <color indexed="64"/>
      </bottom>
      <diagonal/>
    </border>
    <border>
      <left style="thin">
        <color theme="0" tint="-0.14993743705557"/>
      </left>
      <right style="thin">
        <color indexed="64"/>
      </right>
      <top style="thin">
        <color theme="0" tint="-0.14993743705557"/>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true"/>
      </left>
      <right/>
      <top style="thin">
        <color auto="true"/>
      </top>
      <bottom style="thin">
        <color auto="true"/>
      </bottom>
      <diagonal/>
    </border>
    <border>
      <left/>
      <right style="thin">
        <color auto="true"/>
      </right>
      <top style="thin">
        <color auto="true"/>
      </top>
      <bottom style="thin">
        <color auto="true"/>
      </bottom>
      <diagonal/>
    </border>
    <border>
      <left/>
      <right style="thin">
        <color theme="0"/>
      </right>
      <top/>
      <bottom style="thin">
        <color theme="0"/>
      </bottom>
      <diagonal/>
    </border>
    <border>
      <left style="thin">
        <color auto="true"/>
      </left>
      <right style="thin">
        <color auto="true"/>
      </right>
      <top style="thin">
        <color theme="0"/>
      </top>
      <bottom style="thin">
        <color auto="true"/>
      </bottom>
      <diagonal/>
    </border>
    <border>
      <left style="thin">
        <color theme="3"/>
      </left>
      <right style="thin">
        <color theme="3"/>
      </right>
      <top style="thin">
        <color theme="3"/>
      </top>
      <bottom style="thin">
        <color theme="3"/>
      </bottom>
      <diagonal/>
    </border>
    <border>
      <left style="thin">
        <color theme="0" tint="-0.049714651936399"/>
      </left>
      <right style="thin">
        <color theme="0" tint="-0.049714651936399"/>
      </right>
      <top style="thin">
        <color theme="0" tint="-0.049714651936399"/>
      </top>
      <bottom/>
      <diagonal/>
    </border>
    <border>
      <left style="thin">
        <color theme="0" tint="-0.1499069185461"/>
      </left>
      <right style="thin">
        <color theme="0" tint="-0.1499069185461"/>
      </right>
      <top/>
      <bottom style="thin">
        <color indexed="64"/>
      </bottom>
      <diagonal/>
    </border>
    <border>
      <left style="thin">
        <color theme="0" tint="-0.14993743705557"/>
      </left>
      <right style="thin">
        <color theme="0" tint="-0.14993743705557"/>
      </right>
      <top style="thin">
        <color theme="0" tint="-0.1499069185461"/>
      </top>
      <bottom style="thin">
        <color theme="0" tint="-0.1499069185461"/>
      </bottom>
      <diagonal/>
    </border>
    <border>
      <left style="thin">
        <color rgb="FFE0E0E0"/>
      </left>
      <right style="thin">
        <color rgb="FFE0E0E0"/>
      </right>
      <top/>
      <bottom/>
      <diagonal/>
    </border>
    <border>
      <left style="thin">
        <color rgb="FFE0E0E0"/>
      </left>
      <right/>
      <top/>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style="thin">
        <color rgb="FFE0E0E0"/>
      </left>
      <right style="thin">
        <color rgb="FFE0E0E0"/>
      </right>
      <top style="thin">
        <color rgb="FFAEAEAE"/>
      </top>
      <bottom style="thin">
        <color rgb="FFAEAEAE"/>
      </bottom>
      <diagonal/>
    </border>
    <border>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top style="thin">
        <color rgb="FFAEAEAE"/>
      </top>
      <bottom style="thin">
        <color rgb="FF152935"/>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style="thin">
        <color rgb="FFE0E0E0"/>
      </left>
      <right style="thin">
        <color rgb="FFE0E0E0"/>
      </right>
      <top style="thin">
        <color rgb="FFAEAEAE"/>
      </top>
      <bottom style="thin">
        <color rgb="FF152935"/>
      </bottom>
      <diagonal/>
    </border>
    <border>
      <left style="medium">
        <color indexed="64"/>
      </left>
      <right/>
      <top style="thin">
        <color indexed="64"/>
      </top>
      <bottom/>
      <diagonal/>
    </border>
    <border>
      <left style="thin">
        <color theme="0" tint="-0.14993743705557"/>
      </left>
      <right/>
      <top style="thin">
        <color theme="0" tint="-0.1499069185461"/>
      </top>
      <bottom style="thin">
        <color theme="0" tint="-0.1499069185461"/>
      </bottom>
      <diagonal/>
    </border>
    <border>
      <left style="thin">
        <color theme="0" tint="-0.1499069185461"/>
      </left>
      <right/>
      <top/>
      <bottom style="thin">
        <color indexed="64"/>
      </bottom>
      <diagonal/>
    </border>
    <border>
      <left/>
      <right/>
      <top/>
      <bottom style="thin">
        <color rgb="FFAEAEAE"/>
      </bottom>
      <diagonal/>
    </border>
    <border>
      <left style="thin">
        <color rgb="FFE0E0E0"/>
      </left>
      <right style="thin">
        <color rgb="FFE0E0E0"/>
      </right>
      <top/>
      <bottom style="thin">
        <color rgb="FFAEAEAE"/>
      </bottom>
      <diagonal/>
    </border>
    <border>
      <left style="thin">
        <color rgb="FFE0E0E0"/>
      </left>
      <right/>
      <top/>
      <bottom style="thin">
        <color rgb="FFAEAEAE"/>
      </bottom>
      <diagonal/>
    </border>
    <border>
      <left/>
      <right/>
      <top style="thin">
        <color theme="0" tint="-0.24994659260842"/>
      </top>
      <bottom style="thin">
        <color theme="0" tint="-0.24994659260842"/>
      </bottom>
      <diagonal/>
    </border>
    <border>
      <left style="thin">
        <color theme="0" tint="-0.14993743705557"/>
      </left>
      <right/>
      <top/>
      <bottom style="thin">
        <color auto="true"/>
      </bottom>
      <diagonal/>
    </border>
    <border>
      <left style="thin">
        <color indexed="64"/>
      </left>
      <right style="thin">
        <color rgb="FFE0E0E0"/>
      </right>
      <top/>
      <bottom style="thin">
        <color rgb="FF152935"/>
      </bottom>
      <diagonal/>
    </border>
    <border>
      <left style="thin">
        <color indexed="64"/>
      </left>
      <right style="thin">
        <color rgb="FFE0E0E0"/>
      </right>
      <top style="thin">
        <color rgb="FF152935"/>
      </top>
      <bottom style="thin">
        <color rgb="FFAEAEAE"/>
      </bottom>
      <diagonal/>
    </border>
    <border>
      <left style="thin">
        <color indexed="64"/>
      </left>
      <right style="thin">
        <color rgb="FFE0E0E0"/>
      </right>
      <top style="thin">
        <color rgb="FFAEAEAE"/>
      </top>
      <bottom style="thin">
        <color rgb="FFAEAEAE"/>
      </bottom>
      <diagonal/>
    </border>
    <border>
      <left style="thin">
        <color indexed="64"/>
      </left>
      <right style="thin">
        <color rgb="FFE0E0E0"/>
      </right>
      <top style="thin">
        <color rgb="FFAEAEAE"/>
      </top>
      <bottom style="thin">
        <color rgb="FF152935"/>
      </bottom>
      <diagonal/>
    </border>
    <border>
      <left style="thin">
        <color indexed="64"/>
      </left>
      <right style="thin">
        <color theme="0" tint="-0.14993743705557"/>
      </right>
      <top style="thin">
        <color theme="0" tint="-0.1499069185461"/>
      </top>
      <bottom style="thin">
        <color theme="0" tint="-0.1499069185461"/>
      </bottom>
      <diagonal/>
    </border>
    <border>
      <left style="thin">
        <color indexed="64"/>
      </left>
      <right style="thin">
        <color theme="0" tint="-0.1499069185461"/>
      </right>
      <top/>
      <bottom style="thin">
        <color indexed="64"/>
      </bottom>
      <diagonal/>
    </border>
    <border>
      <left style="thin">
        <color indexed="64"/>
      </left>
      <right style="thin">
        <color rgb="FFE0E0E0"/>
      </right>
      <top/>
      <bottom style="thin">
        <color rgb="FFAEAEAE"/>
      </bottom>
      <diagonal/>
    </border>
    <border>
      <left style="thin">
        <color rgb="FFE0E0E0"/>
      </left>
      <right style="thin">
        <color rgb="FFE0E0E0"/>
      </right>
      <top style="thin">
        <color indexed="64"/>
      </top>
      <bottom/>
      <diagonal/>
    </border>
    <border>
      <left style="thin">
        <color rgb="FFE0E0E0"/>
      </left>
      <right/>
      <top style="thin">
        <color indexed="64"/>
      </top>
      <bottom/>
      <diagonal/>
    </border>
    <border>
      <left style="thin">
        <color indexed="64"/>
      </left>
      <right style="thin">
        <color rgb="FFE0E0E0"/>
      </right>
      <top style="thin">
        <color rgb="FFAEAEAE"/>
      </top>
      <bottom style="thin">
        <color indexed="64"/>
      </bottom>
      <diagonal/>
    </border>
    <border>
      <left style="thin">
        <color rgb="FFE0E0E0"/>
      </left>
      <right style="thin">
        <color rgb="FFE0E0E0"/>
      </right>
      <top style="thin">
        <color rgb="FFAEAEAE"/>
      </top>
      <bottom style="thin">
        <color indexed="64"/>
      </bottom>
      <diagonal/>
    </border>
    <border>
      <left style="thin">
        <color rgb="FFE0E0E0"/>
      </left>
      <right/>
      <top style="thin">
        <color rgb="FFAEAEAE"/>
      </top>
      <bottom style="thin">
        <color indexed="64"/>
      </bottom>
      <diagonal/>
    </border>
    <border>
      <left/>
      <right style="thin">
        <color theme="0" tint="-0.14993743705557"/>
      </right>
      <top style="thin">
        <color theme="0" tint="-0.1499069185461"/>
      </top>
      <bottom style="thin">
        <color theme="0" tint="-0.1499069185461"/>
      </bottom>
      <diagonal/>
    </border>
    <border>
      <left/>
      <right style="thin">
        <color theme="0" tint="-0.1499069185461"/>
      </right>
      <top/>
      <bottom style="thin">
        <color indexed="64"/>
      </bottom>
      <diagonal/>
    </border>
    <border>
      <left style="thin">
        <color rgb="FFE0E0E0"/>
      </left>
      <right style="thin">
        <color indexed="64"/>
      </right>
      <top style="thin">
        <color indexed="64"/>
      </top>
      <bottom/>
      <diagonal/>
    </border>
    <border>
      <left style="thin">
        <color rgb="FFE0E0E0"/>
      </left>
      <right style="thin">
        <color indexed="64"/>
      </right>
      <top/>
      <bottom style="thin">
        <color rgb="FF152935"/>
      </bottom>
      <diagonal/>
    </border>
    <border>
      <left style="thin">
        <color rgb="FFE0E0E0"/>
      </left>
      <right style="thin">
        <color indexed="64"/>
      </right>
      <top style="thin">
        <color rgb="FF152935"/>
      </top>
      <bottom style="thin">
        <color rgb="FFAEAEAE"/>
      </bottom>
      <diagonal/>
    </border>
    <border>
      <left style="thin">
        <color rgb="FFE0E0E0"/>
      </left>
      <right style="thin">
        <color indexed="64"/>
      </right>
      <top style="thin">
        <color rgb="FFAEAEAE"/>
      </top>
      <bottom style="thin">
        <color rgb="FFAEAEAE"/>
      </bottom>
      <diagonal/>
    </border>
    <border>
      <left style="thin">
        <color rgb="FFE0E0E0"/>
      </left>
      <right style="thin">
        <color indexed="64"/>
      </right>
      <top style="thin">
        <color rgb="FFAEAEAE"/>
      </top>
      <bottom style="thin">
        <color rgb="FF152935"/>
      </bottom>
      <diagonal/>
    </border>
    <border>
      <left style="thin">
        <color theme="0" tint="-0.14993743705557"/>
      </left>
      <right style="thin">
        <color indexed="64"/>
      </right>
      <top style="thin">
        <color theme="0" tint="-0.1499069185461"/>
      </top>
      <bottom style="thin">
        <color theme="0" tint="-0.1499069185461"/>
      </bottom>
      <diagonal/>
    </border>
    <border>
      <left style="thin">
        <color theme="0" tint="-0.1499069185461"/>
      </left>
      <right style="thin">
        <color indexed="64"/>
      </right>
      <top/>
      <bottom style="thin">
        <color indexed="64"/>
      </bottom>
      <diagonal/>
    </border>
    <border>
      <left style="thin">
        <color rgb="FFE0E0E0"/>
      </left>
      <right style="thin">
        <color indexed="64"/>
      </right>
      <top/>
      <bottom/>
      <diagonal/>
    </border>
    <border>
      <left style="thin">
        <color rgb="FFE0E0E0"/>
      </left>
      <right style="thin">
        <color indexed="64"/>
      </right>
      <top style="thin">
        <color rgb="FFAEAEAE"/>
      </top>
      <bottom style="thin">
        <color indexed="64"/>
      </bottom>
      <diagonal/>
    </border>
    <border>
      <left style="thin">
        <color rgb="FFE0E0E0"/>
      </left>
      <right style="thin">
        <color indexed="64"/>
      </right>
      <top/>
      <bottom style="thin">
        <color rgb="FFAEAEAE"/>
      </bottom>
      <diagonal/>
    </border>
    <border>
      <left/>
      <right style="thin">
        <color indexed="64"/>
      </right>
      <top style="thin">
        <color rgb="FFAEAEAE"/>
      </top>
      <bottom style="thin">
        <color rgb="FFAEAEAE"/>
      </bottom>
      <diagonal/>
    </border>
    <border>
      <left style="thin">
        <color indexed="64"/>
      </left>
      <right style="thin">
        <color theme="0" tint="-0.24994659260842"/>
      </right>
      <top style="thin">
        <color theme="0" tint="-0.24994659260842"/>
      </top>
      <bottom style="thin">
        <color theme="0" tint="-0.24994659260842"/>
      </bottom>
      <diagonal/>
    </border>
    <border>
      <left style="thin">
        <color indexed="64"/>
      </left>
      <right style="thin">
        <color theme="0" tint="-0.24994659260842"/>
      </right>
      <top style="thin">
        <color indexed="64"/>
      </top>
      <bottom style="thin">
        <color theme="0" tint="-0.24994659260842"/>
      </bottom>
      <diagonal/>
    </border>
    <border>
      <left/>
      <right style="thin">
        <color theme="0" tint="-0.14993743705557"/>
      </right>
      <top/>
      <bottom/>
      <diagonal/>
    </border>
    <border>
      <left style="thin">
        <color theme="0" tint="-0.14993743705557"/>
      </left>
      <right/>
      <top/>
      <bottom style="thin">
        <color theme="0" tint="-0.24994659260842"/>
      </bottom>
      <diagonal/>
    </border>
    <border>
      <left style="thin">
        <color indexed="64"/>
      </left>
      <right style="thin">
        <color theme="0" tint="-0.24994659260842"/>
      </right>
      <top style="thin">
        <color theme="0" tint="-0.24994659260842"/>
      </top>
      <bottom style="thin">
        <color indexed="64"/>
      </bottom>
      <diagonal/>
    </border>
    <border>
      <left style="thin">
        <color theme="0" tint="-0.24994659260842"/>
      </left>
      <right/>
      <top style="thin">
        <color indexed="64"/>
      </top>
      <bottom style="thin">
        <color theme="0" tint="-0.24994659260842"/>
      </bottom>
      <diagonal/>
    </border>
    <border>
      <left style="thin">
        <color theme="0" tint="-0.24994659260842"/>
      </left>
      <right/>
      <top style="thin">
        <color theme="0" tint="-0.24994659260842"/>
      </top>
      <bottom style="thin">
        <color theme="0" tint="-0.24994659260842"/>
      </bottom>
      <diagonal/>
    </border>
    <border>
      <left style="thin">
        <color theme="0" tint="-0.24994659260842"/>
      </left>
      <right/>
      <top style="thin">
        <color theme="0" tint="-0.24994659260842"/>
      </top>
      <bottom style="thin">
        <color indexed="64"/>
      </bottom>
      <diagonal/>
    </border>
    <border>
      <left style="thin">
        <color indexed="64"/>
      </left>
      <right style="thin">
        <color rgb="FFE0E0E0"/>
      </right>
      <top/>
      <bottom/>
      <diagonal/>
    </border>
    <border>
      <left/>
      <right style="thin">
        <color rgb="FFE0E0E0"/>
      </right>
      <top/>
      <bottom/>
      <diagonal/>
    </border>
    <border>
      <left style="thin">
        <color indexed="64"/>
      </left>
      <right style="thin">
        <color theme="0" tint="-0.14993743705557"/>
      </right>
      <top/>
      <bottom style="thin">
        <color theme="0" tint="-0.1499069185461"/>
      </bottom>
      <diagonal/>
    </border>
    <border>
      <left style="thin">
        <color theme="0" tint="-0.14993743705557"/>
      </left>
      <right style="thin">
        <color theme="0" tint="-0.14993743705557"/>
      </right>
      <top/>
      <bottom style="thin">
        <color theme="0" tint="-0.1499069185461"/>
      </bottom>
      <diagonal/>
    </border>
    <border>
      <left style="thin">
        <color theme="0" tint="-0.14993743705557"/>
      </left>
      <right style="thin">
        <color indexed="64"/>
      </right>
      <top/>
      <bottom style="thin">
        <color theme="0" tint="-0.1499069185461"/>
      </bottom>
      <diagonal/>
    </border>
    <border>
      <left/>
      <right style="thin">
        <color theme="0" tint="-0.14993743705557"/>
      </right>
      <top/>
      <bottom style="thin">
        <color theme="0" tint="-0.1499069185461"/>
      </bottom>
      <diagonal/>
    </border>
    <border>
      <left style="thin">
        <color theme="0" tint="-0.14993743705557"/>
      </left>
      <right/>
      <top/>
      <bottom style="thin">
        <color theme="0" tint="-0.1499069185461"/>
      </bottom>
      <diagonal/>
    </border>
    <border>
      <left style="thin">
        <color theme="0" tint="-0.24994659260842"/>
      </left>
      <right/>
      <top style="thin">
        <color theme="0" tint="-0.24994659260842"/>
      </top>
      <bottom/>
      <diagonal/>
    </border>
    <border>
      <left/>
      <right style="thin">
        <color rgb="FFE0E0E0"/>
      </right>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
      <left style="thin">
        <color rgb="FFE0E0E0"/>
      </left>
      <right/>
      <top style="thin">
        <color rgb="FFAEAEAE"/>
      </top>
      <bottom/>
      <diagonal/>
    </border>
    <border>
      <left style="thin">
        <color theme="0" tint="-0.24994659260842"/>
      </left>
      <right style="thin">
        <color theme="0" tint="-0.24994659260842"/>
      </right>
      <top style="thin">
        <color indexed="64"/>
      </top>
      <bottom style="thin">
        <color theme="0" tint="-0.24994659260842"/>
      </bottom>
      <diagonal/>
    </border>
    <border>
      <left style="thin">
        <color theme="0" tint="-0.24994659260842"/>
      </left>
      <right style="thin">
        <color indexed="64"/>
      </right>
      <top style="thin">
        <color indexed="64"/>
      </top>
      <bottom style="thin">
        <color theme="0" tint="-0.24994659260842"/>
      </bottom>
      <diagonal/>
    </border>
    <border>
      <left style="thin">
        <color theme="0" tint="-0.24994659260842"/>
      </left>
      <right style="thin">
        <color theme="0" tint="-0.24994659260842"/>
      </right>
      <top style="thin">
        <color theme="0" tint="-0.24994659260842"/>
      </top>
      <bottom style="thin">
        <color theme="0" tint="-0.24994659260842"/>
      </bottom>
      <diagonal/>
    </border>
    <border>
      <left style="thin">
        <color theme="0" tint="-0.24994659260842"/>
      </left>
      <right style="thin">
        <color indexed="64"/>
      </right>
      <top style="thin">
        <color theme="0" tint="-0.24994659260842"/>
      </top>
      <bottom style="thin">
        <color theme="0" tint="-0.24994659260842"/>
      </bottom>
      <diagonal/>
    </border>
    <border>
      <left style="thin">
        <color theme="0" tint="-0.24994659260842"/>
      </left>
      <right style="thin">
        <color theme="0" tint="-0.24994659260842"/>
      </right>
      <top style="thin">
        <color theme="0" tint="-0.24994659260842"/>
      </top>
      <bottom style="thin">
        <color indexed="64"/>
      </bottom>
      <diagonal/>
    </border>
    <border>
      <left style="thin">
        <color theme="0" tint="-0.24994659260842"/>
      </left>
      <right style="thin">
        <color indexed="64"/>
      </right>
      <top style="thin">
        <color theme="0" tint="-0.24994659260842"/>
      </top>
      <bottom style="thin">
        <color indexed="64"/>
      </bottom>
      <diagonal/>
    </border>
    <border>
      <left/>
      <right style="thin">
        <color theme="0" tint="-0.24994659260842"/>
      </right>
      <top style="thin">
        <color indexed="64"/>
      </top>
      <bottom style="thin">
        <color theme="0" tint="-0.24994659260842"/>
      </bottom>
      <diagonal/>
    </border>
    <border>
      <left/>
      <right style="thin">
        <color theme="0" tint="-0.24994659260842"/>
      </right>
      <top style="thin">
        <color theme="0" tint="-0.24994659260842"/>
      </top>
      <bottom style="thin">
        <color theme="0" tint="-0.24994659260842"/>
      </bottom>
      <diagonal/>
    </border>
    <border>
      <left/>
      <right style="thin">
        <color theme="0" tint="-0.24994659260842"/>
      </right>
      <top style="thin">
        <color theme="0" tint="-0.24994659260842"/>
      </top>
      <bottom style="thin">
        <color indexed="64"/>
      </bottom>
      <diagonal/>
    </border>
    <border>
      <left/>
      <right style="thin">
        <color theme="0" tint="-0.24994659260842"/>
      </right>
      <top style="thin">
        <color theme="0" tint="-0.24994659260842"/>
      </top>
      <bottom/>
      <diagonal/>
    </border>
    <border>
      <left/>
      <right style="thin">
        <color theme="0" tint="-0.1499069185461"/>
      </right>
      <top/>
      <bottom/>
      <diagonal/>
    </border>
    <border>
      <left style="thin">
        <color theme="0" tint="-0.1499069185461"/>
      </left>
      <right style="thin">
        <color theme="0" tint="-0.1499069185461"/>
      </right>
      <top/>
      <bottom/>
      <diagonal/>
    </border>
    <border>
      <left style="thin">
        <color theme="0" tint="-0.24994659260842"/>
      </left>
      <right style="thin">
        <color theme="0" tint="-0.24994659260842"/>
      </right>
      <top style="thin">
        <color theme="0" tint="-0.24994659260842"/>
      </top>
      <bottom/>
      <diagonal/>
    </border>
    <border>
      <left style="thin">
        <color indexed="64"/>
      </left>
      <right/>
      <top style="thin">
        <color rgb="FFAEAEAE"/>
      </top>
      <bottom/>
      <diagonal/>
    </border>
    <border>
      <left style="thin">
        <color theme="0" tint="-0.1499069185461"/>
      </left>
      <right/>
      <top/>
      <bottom/>
      <diagonal/>
    </border>
  </borders>
  <cellStyleXfs count="45464">
    <xf numFmtId="0" fontId="0"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2"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3"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1"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3"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4"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5"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7"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8"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99"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0"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1"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2"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3"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4"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5"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6"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107" fillId="0" borderId="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0"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165" fontId="23" fillId="3" borderId="10" applyFont="false" applyFill="false" applyBorder="false" applyAlignment="false" applyProtection="false"/>
    <xf numFmtId="0" fontId="126" fillId="3" borderId="10"/>
    <xf numFmtId="0" fontId="126" fillId="3" borderId="10"/>
    <xf numFmtId="0" fontId="126" fillId="3" borderId="10"/>
    <xf numFmtId="165" fontId="23" fillId="3" borderId="10" applyFont="false" applyFill="false" applyBorder="false" applyAlignment="false" applyProtection="false"/>
    <xf numFmtId="0" fontId="23" fillId="3" borderId="10"/>
    <xf numFmtId="0" fontId="127" fillId="18" borderId="10">
      <alignment horizontal="center" vertical="center"/>
    </xf>
    <xf numFmtId="0" fontId="127" fillId="20" borderId="10">
      <alignment horizontal="center" vertical="center"/>
    </xf>
    <xf numFmtId="0" fontId="129" fillId="3" borderId="10" applyNumberFormat="false" applyFill="false" applyBorder="false" applyAlignment="false" applyProtection="false"/>
    <xf numFmtId="0" fontId="130" fillId="15" borderId="10">
      <alignment horizontal="center"/>
    </xf>
    <xf numFmtId="0" fontId="124" fillId="15" borderId="10">
      <alignment horizontal="left"/>
    </xf>
    <xf numFmtId="0" fontId="128" fillId="21" borderId="46">
      <alignment horizontal="center"/>
    </xf>
    <xf numFmtId="0" fontId="128" fillId="19" borderId="46">
      <alignment horizontal="center" vertical="center" wrapText="true"/>
    </xf>
    <xf numFmtId="0" fontId="131" fillId="15" borderId="10">
      <alignment horizontal="center" vertical="center"/>
    </xf>
    <xf numFmtId="0" fontId="124" fillId="22" borderId="47">
      <alignment vertical="center" wrapText="true"/>
    </xf>
    <xf numFmtId="0" fontId="128" fillId="23" borderId="10">
      <alignment vertical="center"/>
    </xf>
    <xf numFmtId="0" fontId="112" fillId="24" borderId="44">
      <alignment vertical="center" wrapText="true"/>
    </xf>
    <xf numFmtId="0" fontId="123" fillId="25" borderId="45" applyBorder="false">
      <alignment vertical="center" wrapText="true"/>
    </xf>
    <xf numFmtId="164" fontId="124" fillId="17" borderId="48">
      <alignment vertical="center" wrapText="true"/>
    </xf>
    <xf numFmtId="1" fontId="125" fillId="24" borderId="49" applyFill="false" applyBorder="false">
      <alignment horizontal="center"/>
    </xf>
    <xf numFmtId="0" fontId="124" fillId="24" borderId="5">
      <alignment vertical="center" wrapText="true"/>
    </xf>
    <xf numFmtId="164" fontId="124" fillId="24" borderId="48">
      <alignment vertical="center" wrapText="true"/>
    </xf>
    <xf numFmtId="0" fontId="128" fillId="16" borderId="10">
      <alignment horizontal="left"/>
    </xf>
    <xf numFmtId="0" fontId="126" fillId="3" borderId="10"/>
    <xf numFmtId="0" fontId="23" fillId="3" borderId="10"/>
    <xf numFmtId="0" fontId="129" fillId="3" borderId="10" applyNumberFormat="false" applyFill="false" applyBorder="false" applyAlignment="false" applyProtection="false"/>
    <xf numFmtId="0" fontId="127" fillId="20" borderId="10">
      <alignment horizontal="center" vertical="center"/>
    </xf>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19"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18"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7"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6"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5"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4"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3"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2"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1"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10"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9"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8"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7"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5"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xf numFmtId="0" fontId="23" fillId="3" borderId="10"/>
  </cellStyleXfs>
  <cellXfs count="1979">
    <xf numFmtId="0" fontId="0" fillId="0" borderId="0" xfId="0"/>
    <xf numFmtId="164" fontId="114" fillId="3" borderId="27" xfId="19344" applyNumberFormat="true" applyFont="true" applyFill="true" applyBorder="true" applyAlignment="true" applyProtection="true">
      <alignment horizontal="center"/>
      <protection locked="false"/>
    </xf>
    <xf numFmtId="164" fontId="114" fillId="3" borderId="30" xfId="19344" applyNumberFormat="true" applyFont="true" applyFill="true" applyBorder="true" applyAlignment="true" applyProtection="true">
      <alignment horizontal="center"/>
      <protection locked="false"/>
    </xf>
    <xf numFmtId="164" fontId="114" fillId="3" borderId="33" xfId="19344" applyNumberFormat="true" applyFont="true" applyFill="true" applyBorder="true" applyAlignment="true" applyProtection="true">
      <alignment horizontal="center"/>
      <protection locked="false"/>
    </xf>
    <xf numFmtId="0" fontId="121" fillId="3" borderId="10" xfId="19344" applyFont="true" applyProtection="true">
      <protection locked="false"/>
    </xf>
    <xf numFmtId="0" fontId="133" fillId="15" borderId="10" xfId="34385" applyFont="true" applyFill="true"/>
    <xf numFmtId="0" fontId="134" fillId="15" borderId="10" xfId="34385" applyFont="true" applyFill="true"/>
    <xf numFmtId="0" fontId="23" fillId="15" borderId="10" xfId="34389" applyFill="true"/>
    <xf numFmtId="0" fontId="23" fillId="3" borderId="10" xfId="34389"/>
    <xf numFmtId="0" fontId="135" fillId="15" borderId="10" xfId="34385" applyFont="true" applyFill="true" applyAlignment="true">
      <alignment horizontal="center"/>
    </xf>
    <xf numFmtId="0" fontId="136" fillId="15" borderId="10" xfId="34385" applyFont="true" applyFill="true" applyAlignment="true">
      <alignment horizontal="center"/>
    </xf>
    <xf numFmtId="0" fontId="137" fillId="15" borderId="10" xfId="34385" applyFont="true" applyFill="true" applyAlignment="true">
      <alignment horizontal="center"/>
    </xf>
    <xf numFmtId="0" fontId="138" fillId="15" borderId="10" xfId="34385" applyFont="true" applyFill="true" applyAlignment="true">
      <alignment horizontal="center"/>
    </xf>
    <xf numFmtId="0" fontId="132" fillId="15" borderId="10" xfId="34385" applyFont="true" applyFill="true" applyAlignment="true">
      <alignment horizontal="center" wrapText="true"/>
    </xf>
    <xf numFmtId="0" fontId="139" fillId="15" borderId="10" xfId="34385" applyFont="true" applyFill="true"/>
    <xf numFmtId="0" fontId="140" fillId="15" borderId="10" xfId="34387" applyFont="true" applyFill="true" applyBorder="true" applyAlignment="true">
      <alignment horizontal="center"/>
    </xf>
    <xf numFmtId="0" fontId="141" fillId="15" borderId="10" xfId="34387" applyFont="true" applyFill="true" applyBorder="true" applyAlignment="true">
      <alignment horizontal="center"/>
    </xf>
    <xf numFmtId="0" fontId="115" fillId="15" borderId="10" xfId="34385" applyFont="true" applyFill="true" applyAlignment="true">
      <alignment horizontal="center"/>
    </xf>
    <xf numFmtId="0" fontId="142" fillId="15" borderId="10" xfId="34385" applyFont="true" applyFill="true"/>
    <xf numFmtId="0" fontId="69" fillId="15" borderId="10" xfId="34385" applyFont="true" applyFill="true" applyAlignment="true">
      <alignment horizontal="center"/>
    </xf>
    <xf numFmtId="0" fontId="132" fillId="15" borderId="10" xfId="34385" applyFont="true" applyFill="true"/>
    <xf numFmtId="0" fontId="143" fillId="15" borderId="10" xfId="34387" applyFont="true" applyFill="true" applyBorder="true" applyAlignment="true">
      <alignment horizontal="center"/>
    </xf>
    <xf numFmtId="0" fontId="144" fillId="15" borderId="10" xfId="34385" applyFont="true" applyFill="true"/>
    <xf numFmtId="0" fontId="145" fillId="15" borderId="10" xfId="34385" applyFont="true" applyFill="true"/>
    <xf numFmtId="0" fontId="146" fillId="15" borderId="10" xfId="34385" applyFont="true" applyFill="true"/>
    <xf numFmtId="0" fontId="127" fillId="15" borderId="10" xfId="34388" applyFill="true">
      <alignment horizontal="center" vertical="center"/>
    </xf>
    <xf numFmtId="0" fontId="147" fillId="4" borderId="10" xfId="34388" applyFont="true" applyFill="true">
      <alignment horizontal="center" vertical="center"/>
    </xf>
    <xf numFmtId="0" fontId="113" fillId="15" borderId="10" xfId="34385" applyFont="true" applyFill="true"/>
    <xf numFmtId="0" fontId="70" fillId="15" borderId="10" xfId="34385" applyFont="true" applyFill="true" applyAlignment="true">
      <alignment horizontal="left" indent="1"/>
    </xf>
    <xf numFmtId="0" fontId="141" fillId="15" borderId="10" xfId="34387" applyFont="true" applyFill="true" applyAlignment="true">
      <alignment horizontal="left" indent="1"/>
    </xf>
    <xf numFmtId="0" fontId="148" fillId="15" borderId="10" xfId="34385" applyFont="true" applyFill="true" applyAlignment="true">
      <alignment horizontal="left" indent="1"/>
    </xf>
    <xf numFmtId="0" fontId="141" fillId="15" borderId="10" xfId="34387" applyFont="true" applyFill="true" applyAlignment="true">
      <alignment horizontal="left" indent="2"/>
    </xf>
    <xf numFmtId="0" fontId="121" fillId="3" borderId="10" xfId="34389" applyFont="true"/>
    <xf numFmtId="1" fontId="23" fillId="4" borderId="2" xfId="19344" applyNumberFormat="true" applyFont="true" applyFill="true" applyBorder="true" applyAlignment="true" applyProtection="true">
      <alignment horizontal="center"/>
    </xf>
    <xf numFmtId="1" fontId="23" fillId="4" borderId="6" xfId="19344" applyNumberFormat="true" applyFont="true" applyFill="true" applyBorder="true" applyAlignment="true" applyProtection="true">
      <alignment horizontal="center"/>
    </xf>
    <xf numFmtId="164" fontId="119" fillId="3" borderId="10" xfId="19344" applyNumberFormat="true" applyFont="true" applyAlignment="true" applyProtection="true">
      <protection locked="false"/>
    </xf>
    <xf numFmtId="0" fontId="23" fillId="3" borderId="10" xfId="19344" applyFont="true" applyProtection="true">
      <protection locked="false"/>
    </xf>
    <xf numFmtId="0" fontId="23" fillId="3" borderId="10" xfId="19344" applyNumberFormat="true" applyFont="true" applyProtection="true">
      <protection locked="false"/>
    </xf>
    <xf numFmtId="0" fontId="23" fillId="3" borderId="10" xfId="19344" applyFont="true" applyAlignment="true" applyProtection="true">
      <alignment horizontal="center"/>
      <protection locked="false"/>
    </xf>
    <xf numFmtId="1" fontId="109" fillId="3" borderId="10" xfId="19344" applyNumberFormat="true" applyFont="true" applyAlignment="true" applyProtection="true">
      <alignment horizontal="center"/>
      <protection locked="false"/>
    </xf>
    <xf numFmtId="0" fontId="70" fillId="3" borderId="10" xfId="19344" applyFont="true" applyProtection="true">
      <protection locked="false"/>
    </xf>
    <xf numFmtId="0" fontId="112" fillId="4" borderId="13" xfId="19344" applyFont="true" applyFill="true" applyBorder="true" applyAlignment="true" applyProtection="true">
      <alignment horizontal="center" vertical="center" wrapText="true"/>
      <protection locked="false"/>
    </xf>
    <xf numFmtId="1" fontId="112" fillId="4" borderId="14" xfId="19344" applyNumberFormat="true" applyFont="true" applyFill="true" applyBorder="true" applyAlignment="true" applyProtection="true">
      <alignment horizontal="center" vertical="center" wrapText="true"/>
      <protection locked="false"/>
    </xf>
    <xf numFmtId="0" fontId="112" fillId="4" borderId="15" xfId="19344" applyFont="true" applyFill="true" applyBorder="true" applyAlignment="true" applyProtection="true">
      <alignment horizontal="center" vertical="center" wrapText="true"/>
      <protection locked="false"/>
    </xf>
    <xf numFmtId="0" fontId="112" fillId="3" borderId="10" xfId="19344" applyFont="true" applyProtection="true">
      <protection locked="false"/>
    </xf>
    <xf numFmtId="164" fontId="114" fillId="9" borderId="16" xfId="19344" applyNumberFormat="true" applyFont="true" applyFill="true" applyBorder="true" applyAlignment="true" applyProtection="true">
      <alignment horizontal="center"/>
      <protection locked="false"/>
    </xf>
    <xf numFmtId="164" fontId="114" fillId="6" borderId="17" xfId="19344" applyNumberFormat="true" applyFont="true" applyFill="true" applyBorder="true" applyAlignment="true" applyProtection="true">
      <alignment horizontal="center"/>
      <protection locked="false"/>
    </xf>
    <xf numFmtId="164" fontId="114" fillId="7" borderId="17" xfId="19344" applyNumberFormat="true" applyFont="true" applyFill="true" applyBorder="true" applyAlignment="true" applyProtection="true">
      <alignment horizontal="center"/>
      <protection locked="false"/>
    </xf>
    <xf numFmtId="164" fontId="114" fillId="8" borderId="20" xfId="19344" applyNumberFormat="true" applyFont="true" applyFill="true" applyBorder="true" applyAlignment="true" applyProtection="true">
      <alignment horizontal="center"/>
      <protection locked="false"/>
    </xf>
    <xf numFmtId="1" fontId="23" fillId="4" borderId="6" xfId="19344" applyNumberFormat="true" applyFont="true" applyFill="true" applyBorder="true" applyAlignment="true" applyProtection="true">
      <alignment horizontal="center"/>
      <protection locked="false"/>
    </xf>
    <xf numFmtId="164" fontId="114" fillId="9" borderId="8" xfId="19344" applyNumberFormat="true" applyFont="true" applyFill="true" applyBorder="true" applyAlignment="true" applyProtection="true">
      <alignment horizontal="center"/>
      <protection locked="false"/>
    </xf>
    <xf numFmtId="164" fontId="114" fillId="6" borderId="9" xfId="19344" applyNumberFormat="true" applyFont="true" applyFill="true" applyBorder="true" applyAlignment="true" applyProtection="true">
      <alignment horizontal="center"/>
      <protection locked="false"/>
    </xf>
    <xf numFmtId="164" fontId="114" fillId="7" borderId="9" xfId="19344" applyNumberFormat="true" applyFont="true" applyFill="true" applyBorder="true" applyAlignment="true" applyProtection="true">
      <alignment horizontal="center"/>
      <protection locked="false"/>
    </xf>
    <xf numFmtId="164" fontId="114" fillId="8" borderId="22" xfId="19344" applyNumberFormat="true" applyFont="true" applyFill="true" applyBorder="true" applyAlignment="true" applyProtection="true">
      <alignment horizontal="center"/>
      <protection locked="false"/>
    </xf>
    <xf numFmtId="0" fontId="112" fillId="4" borderId="18" xfId="19344" applyFont="true" applyFill="true" applyBorder="true" applyAlignment="true" applyProtection="true">
      <alignment horizontal="center" vertical="center" wrapText="true"/>
      <protection locked="false"/>
    </xf>
    <xf numFmtId="0" fontId="112" fillId="4" borderId="14" xfId="19344" applyFont="true" applyFill="true" applyBorder="true" applyAlignment="true" applyProtection="true">
      <alignment horizontal="center" vertical="center" wrapText="true"/>
      <protection locked="false"/>
    </xf>
    <xf numFmtId="164" fontId="114" fillId="4" borderId="16" xfId="19344" applyNumberFormat="true" applyFont="true" applyFill="true" applyBorder="true" applyAlignment="true" applyProtection="true">
      <alignment horizontal="center" vertical="center"/>
      <protection locked="false"/>
    </xf>
    <xf numFmtId="164" fontId="114" fillId="9" borderId="17"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1" borderId="17" xfId="19344" applyNumberFormat="true" applyFont="true" applyFill="true" applyBorder="true" applyAlignment="true" applyProtection="true">
      <alignment horizontal="center" vertical="center"/>
      <protection locked="false"/>
    </xf>
    <xf numFmtId="164" fontId="114" fillId="12" borderId="20" xfId="19344" applyNumberFormat="true" applyFont="true" applyFill="true" applyBorder="true" applyAlignment="true" applyProtection="true">
      <alignment horizontal="center" vertical="center"/>
      <protection locked="false"/>
    </xf>
    <xf numFmtId="164" fontId="114" fillId="6" borderId="17" xfId="19344" applyNumberFormat="true" applyFont="true" applyFill="true" applyBorder="true" applyAlignment="true" applyProtection="true">
      <alignment horizontal="center" vertical="center"/>
      <protection locked="false"/>
    </xf>
    <xf numFmtId="164" fontId="114" fillId="7" borderId="17" xfId="19344" applyNumberFormat="true" applyFont="true" applyFill="true" applyBorder="true" applyAlignment="true" applyProtection="true">
      <alignment horizontal="center" vertical="center"/>
      <protection locked="false"/>
    </xf>
    <xf numFmtId="164" fontId="114" fillId="8" borderId="20" xfId="19344" applyNumberFormat="true" applyFont="true" applyFill="true" applyBorder="true" applyAlignment="true" applyProtection="true">
      <alignment horizontal="center" vertical="center"/>
      <protection locked="false"/>
    </xf>
    <xf numFmtId="0" fontId="23" fillId="3" borderId="10" xfId="19344" applyFont="true" applyAlignment="true" applyProtection="true">
      <alignment vertical="center"/>
      <protection locked="false"/>
    </xf>
    <xf numFmtId="164" fontId="114" fillId="4" borderId="8" xfId="19344" applyNumberFormat="true" applyFont="true" applyFill="true" applyBorder="true" applyAlignment="true" applyProtection="true">
      <alignment horizontal="center" vertical="center"/>
      <protection locked="false"/>
    </xf>
    <xf numFmtId="164" fontId="114" fillId="9" borderId="9" xfId="19344" applyNumberFormat="true" applyFont="true" applyFill="true" applyBorder="true" applyAlignment="true" applyProtection="true">
      <alignment horizontal="center" vertical="center"/>
      <protection locked="false"/>
    </xf>
    <xf numFmtId="164" fontId="114" fillId="6" borderId="9" xfId="19344" applyNumberFormat="true" applyFont="true" applyFill="true" applyBorder="true" applyAlignment="true" applyProtection="true">
      <alignment horizontal="center" vertical="center"/>
      <protection locked="false"/>
    </xf>
    <xf numFmtId="164" fontId="114" fillId="7" borderId="9" xfId="19344" applyNumberFormat="true" applyFont="true" applyFill="true" applyBorder="true" applyAlignment="true" applyProtection="true">
      <alignment horizontal="center" vertical="center"/>
      <protection locked="false"/>
    </xf>
    <xf numFmtId="164" fontId="114" fillId="8" borderId="22" xfId="19344" applyNumberFormat="true" applyFont="true" applyFill="true" applyBorder="true" applyAlignment="true" applyProtection="true">
      <alignment horizontal="center" vertical="center"/>
      <protection locked="false"/>
    </xf>
    <xf numFmtId="1" fontId="23" fillId="4" borderId="4" xfId="19344" applyNumberFormat="true" applyFont="true" applyFill="true" applyBorder="true" applyAlignment="true" applyProtection="true">
      <alignment horizontal="center"/>
      <protection locked="false"/>
    </xf>
    <xf numFmtId="164" fontId="114" fillId="3" borderId="19" xfId="19344" applyNumberFormat="true" applyFont="true" applyBorder="true" applyAlignment="true" applyProtection="true">
      <alignment horizontal="center"/>
      <protection locked="false"/>
    </xf>
    <xf numFmtId="164" fontId="114" fillId="3" borderId="23" xfId="19344" applyNumberFormat="true" applyFont="true" applyBorder="true" applyAlignment="true" applyProtection="true">
      <alignment horizontal="center"/>
      <protection locked="false"/>
    </xf>
    <xf numFmtId="164" fontId="114" fillId="3" borderId="11" xfId="19344" applyNumberFormat="true" applyFont="true" applyBorder="true" applyAlignment="true" applyProtection="true">
      <alignment horizontal="center"/>
      <protection locked="false"/>
    </xf>
    <xf numFmtId="164" fontId="114" fillId="3" borderId="20" xfId="19344" applyNumberFormat="true" applyFont="true" applyBorder="true" applyAlignment="true" applyProtection="true">
      <alignment horizontal="center"/>
      <protection locked="false"/>
    </xf>
    <xf numFmtId="164" fontId="114" fillId="3" borderId="21" xfId="19344" applyNumberFormat="true" applyFont="true" applyBorder="true" applyAlignment="true" applyProtection="true">
      <alignment horizontal="center"/>
      <protection locked="false"/>
    </xf>
    <xf numFmtId="164" fontId="114" fillId="3" borderId="7" xfId="19344" applyNumberFormat="true" applyFont="true" applyBorder="true" applyAlignment="true" applyProtection="true">
      <alignment horizontal="center"/>
      <protection locked="false"/>
    </xf>
    <xf numFmtId="164" fontId="114" fillId="3" borderId="12" xfId="19344" applyNumberFormat="true" applyFont="true" applyBorder="true" applyAlignment="true" applyProtection="true">
      <alignment horizontal="center"/>
      <protection locked="false"/>
    </xf>
    <xf numFmtId="164" fontId="114" fillId="3" borderId="22" xfId="19344" applyNumberFormat="true" applyFont="true" applyBorder="true" applyAlignment="true" applyProtection="true">
      <alignment horizontal="center"/>
      <protection locked="false"/>
    </xf>
    <xf numFmtId="0" fontId="23" fillId="3" borderId="24" xfId="19344" applyFont="true" applyBorder="true" applyProtection="true">
      <protection locked="false"/>
    </xf>
    <xf numFmtId="0" fontId="23" fillId="3" borderId="25" xfId="19344" applyFont="true" applyBorder="true" applyProtection="true">
      <protection locked="false"/>
    </xf>
    <xf numFmtId="0" fontId="70" fillId="4" borderId="26" xfId="19344" applyFont="true" applyFill="true" applyBorder="true" applyAlignment="true" applyProtection="true">
      <alignment horizontal="center" vertical="center"/>
      <protection locked="false"/>
    </xf>
    <xf numFmtId="0" fontId="112" fillId="4" borderId="25" xfId="19344" applyFont="true" applyFill="true" applyBorder="true" applyAlignment="true" applyProtection="true">
      <alignment horizontal="center" vertical="center"/>
      <protection locked="false"/>
    </xf>
    <xf numFmtId="0" fontId="112" fillId="4" borderId="18" xfId="19344" applyFont="true" applyFill="true" applyBorder="true" applyAlignment="true" applyProtection="true">
      <alignment horizontal="center" vertical="center"/>
      <protection locked="false"/>
    </xf>
    <xf numFmtId="0" fontId="114" fillId="3" borderId="10" xfId="19344" applyFont="true" applyFill="true" applyBorder="true" applyProtection="true">
      <protection locked="false"/>
    </xf>
    <xf numFmtId="0" fontId="112" fillId="4" borderId="26" xfId="19344" applyFont="true" applyFill="true" applyBorder="true" applyAlignment="true" applyProtection="true">
      <alignment horizontal="center" vertical="center" wrapText="true"/>
      <protection locked="false"/>
    </xf>
    <xf numFmtId="164" fontId="23" fillId="3" borderId="10" xfId="19344" applyNumberFormat="true" applyFont="true" applyProtection="true">
      <protection locked="false"/>
    </xf>
    <xf numFmtId="0" fontId="116" fillId="3" borderId="4" xfId="19344" applyFont="true" applyBorder="true" applyAlignment="true" applyProtection="true">
      <alignment vertical="center" textRotation="90"/>
      <protection locked="false"/>
    </xf>
    <xf numFmtId="164" fontId="114" fillId="3" borderId="29" xfId="19344" applyNumberFormat="true" applyFont="true" applyFill="true" applyBorder="true" applyAlignment="true" applyProtection="true">
      <alignment horizontal="center"/>
      <protection locked="false"/>
    </xf>
    <xf numFmtId="164" fontId="114" fillId="3" borderId="10" xfId="19344" applyNumberFormat="true" applyFont="true" applyFill="true" applyBorder="true" applyAlignment="true" applyProtection="true">
      <alignment horizontal="center"/>
      <protection locked="false"/>
    </xf>
    <xf numFmtId="164" fontId="114" fillId="3" borderId="28" xfId="19344" applyNumberFormat="true" applyFont="true" applyFill="true" applyBorder="true" applyAlignment="true" applyProtection="true">
      <alignment horizontal="center"/>
      <protection locked="false"/>
    </xf>
    <xf numFmtId="164" fontId="114" fillId="3" borderId="32" xfId="19344" applyNumberFormat="true" applyFont="true" applyFill="true" applyBorder="true" applyAlignment="true" applyProtection="true">
      <alignment horizontal="center"/>
      <protection locked="false"/>
    </xf>
    <xf numFmtId="164" fontId="114" fillId="3" borderId="31" xfId="19344" applyNumberFormat="true" applyFont="true" applyFill="true" applyBorder="true" applyAlignment="true" applyProtection="true">
      <alignment horizontal="center"/>
      <protection locked="false"/>
    </xf>
    <xf numFmtId="1" fontId="23" fillId="3" borderId="10" xfId="19344" applyNumberFormat="true" applyFont="true" applyProtection="true">
      <protection locked="false"/>
    </xf>
    <xf numFmtId="164" fontId="114" fillId="3" borderId="35" xfId="19344" applyNumberFormat="true" applyFont="true" applyFill="true" applyBorder="true" applyAlignment="true" applyProtection="true">
      <alignment horizontal="center"/>
      <protection locked="false"/>
    </xf>
    <xf numFmtId="164" fontId="114" fillId="3" borderId="5" xfId="19344" applyNumberFormat="true" applyFont="true" applyFill="true" applyBorder="true" applyAlignment="true" applyProtection="true">
      <alignment horizontal="center"/>
      <protection locked="false"/>
    </xf>
    <xf numFmtId="164" fontId="114" fillId="3" borderId="6" xfId="19344" applyNumberFormat="true" applyFont="true" applyFill="true" applyBorder="true" applyAlignment="true" applyProtection="true">
      <alignment horizontal="center"/>
      <protection locked="false"/>
    </xf>
    <xf numFmtId="164" fontId="114" fillId="3" borderId="34" xfId="19344" applyNumberFormat="true" applyFont="true" applyFill="true" applyBorder="true" applyAlignment="true" applyProtection="true">
      <alignment horizontal="center"/>
      <protection locked="false"/>
    </xf>
    <xf numFmtId="0" fontId="23" fillId="3" borderId="12" xfId="19344" applyFont="true" applyBorder="true" applyProtection="true">
      <protection locked="false"/>
    </xf>
    <xf numFmtId="0" fontId="23" fillId="3" borderId="10" xfId="19344" applyFont="true" applyBorder="true" applyProtection="true">
      <protection locked="false"/>
    </xf>
    <xf numFmtId="164" fontId="23" fillId="3" borderId="10" xfId="19344" applyNumberFormat="true" applyFont="true" applyAlignment="true" applyProtection="true">
      <alignment horizontal="center"/>
      <protection locked="false"/>
    </xf>
    <xf numFmtId="164" fontId="114" fillId="3" borderId="10" xfId="19344" applyNumberFormat="true" applyFont="true" applyAlignment="true" applyProtection="true">
      <alignment horizontal="center"/>
      <protection locked="false"/>
    </xf>
    <xf numFmtId="0" fontId="23" fillId="4" borderId="26" xfId="19344" applyFont="true" applyFill="true" applyBorder="true" applyAlignment="true" applyProtection="true">
      <alignment horizontal="center" vertical="center"/>
      <protection locked="false"/>
    </xf>
    <xf numFmtId="164" fontId="114" fillId="5" borderId="16" xfId="19344" applyNumberFormat="true" applyFont="true" applyFill="true" applyBorder="true" applyAlignment="true" applyProtection="true">
      <alignment horizontal="center"/>
      <protection locked="false"/>
    </xf>
    <xf numFmtId="164" fontId="114" fillId="5" borderId="8" xfId="19344" applyNumberFormat="true" applyFont="true" applyFill="true" applyBorder="true" applyAlignment="true" applyProtection="true">
      <alignment horizontal="center"/>
      <protection locked="false"/>
    </xf>
    <xf numFmtId="164" fontId="114" fillId="5" borderId="17" xfId="19344" applyNumberFormat="true" applyFont="true" applyFill="true" applyBorder="true" applyAlignment="true" applyProtection="true">
      <alignment horizontal="center" vertical="center"/>
      <protection locked="false"/>
    </xf>
    <xf numFmtId="164" fontId="114" fillId="5" borderId="9" xfId="19344" applyNumberFormat="true" applyFont="true" applyFill="true" applyBorder="true" applyAlignment="true" applyProtection="true">
      <alignment horizontal="center" vertical="center"/>
      <protection locked="false"/>
    </xf>
    <xf numFmtId="0" fontId="69" fillId="0" borderId="10" xfId="0" applyFont="true" applyFill="true" applyBorder="true" applyAlignment="true" applyProtection="true">
      <alignment horizontal="center" vertical="center"/>
      <protection locked="false"/>
    </xf>
    <xf numFmtId="0" fontId="23" fillId="3" borderId="10" xfId="19344" applyFont="true" applyAlignment="true" applyProtection="true">
      <alignment horizontal="center" vertical="center"/>
      <protection locked="false"/>
    </xf>
    <xf numFmtId="0" fontId="23" fillId="0" borderId="10" xfId="19344" applyFont="true" applyFill="true" applyProtection="true">
      <protection locked="false"/>
    </xf>
    <xf numFmtId="1" fontId="109" fillId="3" borderId="10" xfId="19344" applyNumberFormat="true" applyFont="true" applyAlignment="true" applyProtection="true">
      <alignment horizontal="center" vertical="center"/>
      <protection locked="false"/>
    </xf>
    <xf numFmtId="0" fontId="23" fillId="27" borderId="10" xfId="19344" applyFill="true" applyAlignment="true">
      <alignment wrapText="true"/>
    </xf>
    <xf numFmtId="0" fontId="154" fillId="27" borderId="10" xfId="19344" applyFont="true" applyFill="true" applyAlignment="true">
      <alignment horizontal="left" vertical="top"/>
    </xf>
    <xf numFmtId="170" fontId="154" fillId="27" borderId="10" xfId="19344" applyNumberFormat="true" applyFont="true" applyFill="true" applyAlignment="true">
      <alignment horizontal="right" vertical="top" wrapText="true"/>
    </xf>
    <xf numFmtId="0" fontId="157" fillId="30" borderId="66" xfId="19344" applyFont="true" applyFill="true" applyBorder="true" applyAlignment="true">
      <alignment vertical="center"/>
    </xf>
    <xf numFmtId="0" fontId="157" fillId="9" borderId="66" xfId="19344" applyFont="true" applyFill="true" applyBorder="true" applyAlignment="true">
      <alignment vertical="center"/>
    </xf>
    <xf numFmtId="0" fontId="157" fillId="31" borderId="66" xfId="19344" applyFont="true" applyFill="true" applyBorder="true" applyAlignment="true">
      <alignment vertical="center"/>
    </xf>
    <xf numFmtId="0" fontId="157" fillId="32" borderId="1" xfId="19344" applyFont="true" applyFill="true" applyBorder="true" applyAlignment="true">
      <alignment vertical="center"/>
    </xf>
    <xf numFmtId="0" fontId="115" fillId="3" borderId="10" xfId="19344" applyFont="true" applyAlignment="true">
      <alignment horizontal="right"/>
    </xf>
    <xf numFmtId="0" fontId="152" fillId="27" borderId="10" xfId="19344" applyFont="true" applyFill="true" applyBorder="true" applyAlignment="true">
      <alignment horizontal="left"/>
    </xf>
    <xf numFmtId="0" fontId="152" fillId="27" borderId="10" xfId="19344" applyFont="true" applyFill="true" applyBorder="true" applyAlignment="true"/>
    <xf numFmtId="0" fontId="23" fillId="3" borderId="10" xfId="19344" applyFont="true" applyBorder="true" applyAlignment="true"/>
    <xf numFmtId="0" fontId="23" fillId="3" borderId="10" xfId="34389" applyBorder="true"/>
    <xf numFmtId="0" fontId="23" fillId="27" borderId="10" xfId="19344" applyFill="true" applyBorder="true" applyAlignment="true">
      <alignment wrapText="true"/>
    </xf>
    <xf numFmtId="0" fontId="152" fillId="15" borderId="10" xfId="19344" applyFont="true" applyFill="true" applyBorder="true" applyAlignment="true">
      <alignment horizontal="left"/>
    </xf>
    <xf numFmtId="0" fontId="151" fillId="27" borderId="10" xfId="19344" applyFont="true" applyFill="true" applyBorder="true" applyAlignment="true">
      <alignment wrapText="true"/>
    </xf>
    <xf numFmtId="0" fontId="153" fillId="3" borderId="10" xfId="19344" applyFont="true" applyBorder="true"/>
    <xf numFmtId="0" fontId="159" fillId="27" borderId="10" xfId="19344" applyFont="true" applyFill="true" applyBorder="true" applyAlignment="true">
      <alignment wrapText="true"/>
    </xf>
    <xf numFmtId="0" fontId="158" fillId="27" borderId="10" xfId="19344" applyFont="true" applyFill="true" applyBorder="true" applyAlignment="true">
      <alignment wrapText="true"/>
    </xf>
    <xf numFmtId="170" fontId="154" fillId="27" borderId="10" xfId="19344" applyNumberFormat="true" applyFont="true" applyFill="true" applyBorder="true" applyAlignment="true">
      <alignment horizontal="right" vertical="top" wrapText="true"/>
    </xf>
    <xf numFmtId="0" fontId="0" fillId="0" borderId="0" xfId="0" applyAlignment="true">
      <alignment vertical="center"/>
    </xf>
    <xf numFmtId="0" fontId="23" fillId="27" borderId="10" xfId="19344" applyFill="true" applyAlignment="true">
      <alignment vertical="center" wrapText="true"/>
    </xf>
    <xf numFmtId="0" fontId="0" fillId="0" borderId="10" xfId="0" applyBorder="true" applyAlignment="true">
      <alignment vertical="center"/>
    </xf>
    <xf numFmtId="0" fontId="23" fillId="27" borderId="10" xfId="19344" applyFill="true" applyAlignment="true">
      <alignment vertical="center"/>
    </xf>
    <xf numFmtId="0" fontId="23" fillId="27" borderId="10" xfId="19344" applyFill="true" applyAlignment="true"/>
    <xf numFmtId="0" fontId="23" fillId="3" borderId="10" xfId="19344" applyAlignment="true">
      <alignment vertical="center"/>
    </xf>
    <xf numFmtId="0" fontId="23" fillId="15" borderId="10" xfId="19344" applyFill="true" applyAlignment="true"/>
    <xf numFmtId="0" fontId="157" fillId="29" borderId="1" xfId="19344" applyFont="true" applyFill="true" applyBorder="true" applyAlignment="true">
      <alignment vertical="center"/>
    </xf>
    <xf numFmtId="0" fontId="162" fillId="15" borderId="3" xfId="19344" applyFont="true" applyFill="true" applyBorder="true" applyAlignment="true">
      <alignment horizontal="left"/>
    </xf>
    <xf numFmtId="0" fontId="135" fillId="27" borderId="4" xfId="19344" applyFont="true" applyFill="true" applyBorder="true" applyAlignment="true"/>
    <xf numFmtId="0" fontId="162" fillId="27" borderId="10" xfId="19344" applyFont="true" applyFill="true" applyBorder="true" applyAlignment="true"/>
    <xf numFmtId="0" fontId="164" fillId="3" borderId="4" xfId="19344" applyFont="true" applyBorder="true" applyAlignment="true"/>
    <xf numFmtId="0" fontId="162" fillId="27" borderId="10" xfId="19344" applyFont="true" applyFill="true" applyBorder="true" applyAlignment="true">
      <alignment horizontal="left"/>
    </xf>
    <xf numFmtId="0" fontId="162" fillId="27" borderId="3" xfId="19344" applyFont="true" applyFill="true" applyBorder="true" applyAlignment="true">
      <alignment horizontal="left"/>
    </xf>
    <xf numFmtId="0" fontId="163" fillId="27" borderId="3" xfId="19344" applyFont="true" applyFill="true" applyBorder="true" applyAlignment="true">
      <alignment vertical="center"/>
    </xf>
    <xf numFmtId="0" fontId="163" fillId="3" borderId="4" xfId="19344" applyFont="true" applyBorder="true" applyAlignment="true">
      <alignment vertical="center"/>
    </xf>
    <xf numFmtId="0" fontId="163" fillId="3" borderId="3" xfId="19344" applyFont="true" applyBorder="true" applyAlignment="true">
      <alignment vertical="center"/>
    </xf>
    <xf numFmtId="0" fontId="150" fillId="26" borderId="58" xfId="39990" applyFont="true" applyFill="true" applyBorder="true" applyAlignment="true">
      <alignment horizontal="left" vertical="center"/>
    </xf>
    <xf numFmtId="0" fontId="150" fillId="26" borderId="59" xfId="40002" applyFont="true" applyFill="true" applyBorder="true" applyAlignment="true">
      <alignment horizontal="left" vertical="center"/>
    </xf>
    <xf numFmtId="0" fontId="150" fillId="26" borderId="60" xfId="40014" applyFont="true" applyFill="true" applyBorder="true" applyAlignment="true">
      <alignment horizontal="left" vertical="center"/>
    </xf>
    <xf numFmtId="0" fontId="150" fillId="26" borderId="58" xfId="40050" applyFont="true" applyFill="true" applyBorder="true" applyAlignment="true">
      <alignment horizontal="left" vertical="center"/>
    </xf>
    <xf numFmtId="0" fontId="150" fillId="26" borderId="59" xfId="40062" applyFont="true" applyFill="true" applyBorder="true" applyAlignment="true">
      <alignment horizontal="left" vertical="center"/>
    </xf>
    <xf numFmtId="0" fontId="150" fillId="26" borderId="60" xfId="40074" applyFont="true" applyFill="true" applyBorder="true" applyAlignment="true">
      <alignment horizontal="left" vertical="center"/>
    </xf>
    <xf numFmtId="0" fontId="150" fillId="26" borderId="58" xfId="40110" applyFont="true" applyFill="true" applyBorder="true" applyAlignment="true">
      <alignment horizontal="left" vertical="center"/>
    </xf>
    <xf numFmtId="0" fontId="150" fillId="26" borderId="59" xfId="40122" applyFont="true" applyFill="true" applyBorder="true" applyAlignment="true">
      <alignment horizontal="left" vertical="center"/>
    </xf>
    <xf numFmtId="0" fontId="150" fillId="26" borderId="58" xfId="40170" applyFont="true" applyFill="true" applyBorder="true" applyAlignment="true">
      <alignment horizontal="left" vertical="center"/>
    </xf>
    <xf numFmtId="0" fontId="150" fillId="26" borderId="59" xfId="40182" applyFont="true" applyFill="true" applyBorder="true" applyAlignment="true">
      <alignment horizontal="left" vertical="center"/>
    </xf>
    <xf numFmtId="0" fontId="150" fillId="26" borderId="60" xfId="40194" applyFont="true" applyFill="true" applyBorder="true" applyAlignment="true">
      <alignment horizontal="left" vertical="center"/>
    </xf>
    <xf numFmtId="0" fontId="150" fillId="26" borderId="58" xfId="40230" applyFont="true" applyFill="true" applyBorder="true" applyAlignment="true">
      <alignment horizontal="left" vertical="center"/>
    </xf>
    <xf numFmtId="0" fontId="150" fillId="26" borderId="59" xfId="40242" applyFont="true" applyFill="true" applyBorder="true" applyAlignment="true">
      <alignment horizontal="left" vertical="center"/>
    </xf>
    <xf numFmtId="0" fontId="150" fillId="26" borderId="58" xfId="40290" applyFont="true" applyFill="true" applyBorder="true" applyAlignment="true">
      <alignment horizontal="left" vertical="center"/>
    </xf>
    <xf numFmtId="0" fontId="150" fillId="26" borderId="59" xfId="40302" applyFont="true" applyFill="true" applyBorder="true" applyAlignment="true">
      <alignment horizontal="left" vertical="center"/>
    </xf>
    <xf numFmtId="0" fontId="150" fillId="26" borderId="58" xfId="40418" applyFont="true" applyFill="true" applyBorder="true" applyAlignment="true">
      <alignment horizontal="left" vertical="center"/>
    </xf>
    <xf numFmtId="0" fontId="150" fillId="26" borderId="59" xfId="40430" applyFont="true" applyFill="true" applyBorder="true" applyAlignment="true">
      <alignment horizontal="left" vertical="center"/>
    </xf>
    <xf numFmtId="0" fontId="150" fillId="26" borderId="60" xfId="40442" applyFont="true" applyFill="true" applyBorder="true" applyAlignment="true">
      <alignment horizontal="left" vertical="center"/>
    </xf>
    <xf numFmtId="0" fontId="150" fillId="3" borderId="57" xfId="40406" applyFont="true" applyBorder="true" applyAlignment="true">
      <alignment horizontal="left" vertical="center"/>
    </xf>
    <xf numFmtId="0" fontId="150" fillId="3" borderId="54" xfId="39980" applyFont="true" applyBorder="true" applyAlignment="true">
      <alignment horizontal="center" vertical="center" wrapText="true"/>
    </xf>
    <xf numFmtId="0" fontId="150" fillId="3" borderId="55" xfId="39982" applyFont="true" applyBorder="true" applyAlignment="true">
      <alignment horizontal="center" vertical="center" wrapText="true"/>
    </xf>
    <xf numFmtId="0" fontId="150" fillId="3" borderId="54" xfId="40040" applyFont="true" applyBorder="true" applyAlignment="true">
      <alignment horizontal="center" vertical="center" wrapText="true"/>
    </xf>
    <xf numFmtId="0" fontId="150" fillId="3" borderId="55" xfId="40042" applyFont="true" applyBorder="true" applyAlignment="true">
      <alignment horizontal="center" vertical="center" wrapText="true"/>
    </xf>
    <xf numFmtId="0" fontId="150" fillId="3" borderId="54" xfId="40100" applyFont="true" applyBorder="true" applyAlignment="true">
      <alignment horizontal="center" vertical="center" wrapText="true"/>
    </xf>
    <xf numFmtId="0" fontId="150" fillId="3" borderId="55" xfId="40102" applyFont="true" applyBorder="true" applyAlignment="true">
      <alignment horizontal="center" vertical="center" wrapText="true"/>
    </xf>
    <xf numFmtId="0" fontId="150" fillId="3" borderId="54" xfId="40160" applyFont="true" applyBorder="true" applyAlignment="true">
      <alignment horizontal="center" vertical="center" wrapText="true"/>
    </xf>
    <xf numFmtId="0" fontId="150" fillId="3" borderId="55" xfId="40162" applyFont="true" applyBorder="true" applyAlignment="true">
      <alignment horizontal="center" vertical="center" wrapText="true"/>
    </xf>
    <xf numFmtId="0" fontId="150" fillId="3" borderId="54" xfId="40220" applyFont="true" applyBorder="true" applyAlignment="true">
      <alignment horizontal="center" vertical="center" wrapText="true"/>
    </xf>
    <xf numFmtId="0" fontId="150" fillId="3" borderId="55" xfId="40222" applyFont="true" applyBorder="true" applyAlignment="true">
      <alignment horizontal="center" vertical="center" wrapText="true"/>
    </xf>
    <xf numFmtId="0" fontId="150" fillId="3" borderId="54" xfId="40280" applyFont="true" applyBorder="true" applyAlignment="true">
      <alignment horizontal="center" vertical="center" wrapText="true"/>
    </xf>
    <xf numFmtId="0" fontId="150" fillId="3" borderId="55" xfId="40282" applyFont="true" applyBorder="true" applyAlignment="true">
      <alignment horizontal="center" vertical="center" wrapText="true"/>
    </xf>
    <xf numFmtId="0" fontId="150" fillId="3" borderId="54" xfId="40340" applyFont="true" applyBorder="true" applyAlignment="true">
      <alignment horizontal="center" vertical="center" wrapText="true"/>
    </xf>
    <xf numFmtId="0" fontId="150" fillId="3" borderId="55" xfId="40342" applyFont="true" applyBorder="true" applyAlignment="true">
      <alignment horizontal="center" vertical="center" wrapText="true"/>
    </xf>
    <xf numFmtId="0" fontId="150" fillId="3" borderId="54" xfId="40408" applyFont="true" applyBorder="true" applyAlignment="true">
      <alignment horizontal="center" vertical="center" wrapText="true"/>
    </xf>
    <xf numFmtId="0" fontId="150" fillId="3" borderId="55" xfId="40410" applyFont="true" applyBorder="true" applyAlignment="true">
      <alignment horizontal="center" vertical="center" wrapText="true"/>
    </xf>
    <xf numFmtId="0" fontId="160" fillId="3" borderId="10" xfId="39959" applyFont="true" applyAlignment="true">
      <alignment horizontal="left" vertical="center"/>
    </xf>
    <xf numFmtId="0" fontId="150" fillId="3" borderId="10" xfId="40020" applyFont="true" applyAlignment="true">
      <alignment horizontal="left" vertical="center"/>
    </xf>
    <xf numFmtId="0" fontId="160" fillId="3" borderId="10" xfId="40019" applyFont="true" applyAlignment="true">
      <alignment horizontal="left" vertical="center"/>
    </xf>
    <xf numFmtId="0" fontId="150" fillId="3" borderId="10" xfId="40080" applyFont="true" applyAlignment="true">
      <alignment horizontal="left" vertical="center"/>
    </xf>
    <xf numFmtId="0" fontId="160" fillId="3" borderId="10" xfId="40079" applyFont="true" applyAlignment="true">
      <alignment horizontal="left" vertical="center"/>
    </xf>
    <xf numFmtId="0" fontId="160" fillId="3" borderId="10" xfId="40139" applyFont="true" applyAlignment="true">
      <alignment horizontal="left" vertical="center"/>
    </xf>
    <xf numFmtId="0" fontId="150" fillId="3" borderId="10" xfId="40200" applyFont="true" applyAlignment="true">
      <alignment horizontal="left" vertical="center"/>
    </xf>
    <xf numFmtId="0" fontId="160" fillId="3" borderId="10" xfId="40199" applyFont="true" applyAlignment="true">
      <alignment horizontal="left" vertical="center"/>
    </xf>
    <xf numFmtId="0" fontId="160" fillId="3" borderId="10" xfId="40259" applyFont="true" applyAlignment="true">
      <alignment horizontal="left" vertical="center"/>
    </xf>
    <xf numFmtId="0" fontId="150" fillId="3" borderId="57" xfId="39978" applyFont="true" applyBorder="true" applyAlignment="true">
      <alignment horizontal="left" vertical="center"/>
    </xf>
    <xf numFmtId="0" fontId="160" fillId="3" borderId="10" xfId="39965" applyFont="true" applyAlignment="true">
      <alignment horizontal="left" vertical="center"/>
    </xf>
    <xf numFmtId="0" fontId="150" fillId="3" borderId="57" xfId="40038" applyFont="true" applyBorder="true" applyAlignment="true">
      <alignment horizontal="left" vertical="center"/>
    </xf>
    <xf numFmtId="0" fontId="160" fillId="3" borderId="10" xfId="40025" applyFont="true" applyAlignment="true">
      <alignment horizontal="left" vertical="center"/>
    </xf>
    <xf numFmtId="0" fontId="150" fillId="3" borderId="57" xfId="40098" applyFont="true" applyBorder="true" applyAlignment="true">
      <alignment horizontal="left" vertical="center"/>
    </xf>
    <xf numFmtId="0" fontId="160" fillId="3" borderId="10" xfId="40085" applyFont="true" applyAlignment="true">
      <alignment horizontal="left" vertical="center"/>
    </xf>
    <xf numFmtId="0" fontId="150" fillId="3" borderId="57" xfId="40158" applyFont="true" applyBorder="true" applyAlignment="true">
      <alignment horizontal="left" vertical="center"/>
    </xf>
    <xf numFmtId="0" fontId="160" fillId="3" borderId="10" xfId="40145" applyFont="true" applyAlignment="true">
      <alignment horizontal="left" vertical="center"/>
    </xf>
    <xf numFmtId="0" fontId="150" fillId="3" borderId="57" xfId="40218" applyFont="true" applyBorder="true" applyAlignment="true">
      <alignment horizontal="left" vertical="center"/>
    </xf>
    <xf numFmtId="0" fontId="160" fillId="3" borderId="10" xfId="40205" applyFont="true" applyAlignment="true">
      <alignment horizontal="left" vertical="center"/>
    </xf>
    <xf numFmtId="0" fontId="150" fillId="3" borderId="57" xfId="40278" applyFont="true" applyBorder="true" applyAlignment="true">
      <alignment horizontal="left" vertical="center"/>
    </xf>
    <xf numFmtId="0" fontId="160" fillId="3" borderId="10" xfId="40265" applyFont="true" applyAlignment="true">
      <alignment horizontal="left" vertical="center"/>
    </xf>
    <xf numFmtId="0" fontId="150" fillId="3" borderId="57" xfId="40338" applyFont="true" applyBorder="true" applyAlignment="true">
      <alignment horizontal="left" vertical="center"/>
    </xf>
    <xf numFmtId="0" fontId="160" fillId="3" borderId="10" xfId="40325" applyFont="true" applyAlignment="true">
      <alignment horizontal="left" vertical="center"/>
    </xf>
    <xf numFmtId="0" fontId="160" fillId="3" borderId="10" xfId="40393" applyFont="true" applyAlignment="true">
      <alignment horizontal="left" vertical="center"/>
    </xf>
    <xf numFmtId="0" fontId="150" fillId="30" borderId="10" xfId="40260" applyFont="true" applyFill="true" applyAlignment="true">
      <alignment horizontal="left" vertical="center"/>
    </xf>
    <xf numFmtId="0" fontId="150" fillId="31" borderId="10" xfId="40140" applyFont="true" applyFill="true" applyAlignment="true">
      <alignment horizontal="left" vertical="center"/>
    </xf>
    <xf numFmtId="0" fontId="150" fillId="9" borderId="10" xfId="39960" applyFont="true" applyFill="true" applyAlignment="true">
      <alignment horizontal="left" vertical="center"/>
    </xf>
    <xf numFmtId="1" fontId="70" fillId="4" borderId="39" xfId="19344" applyNumberFormat="true" applyFont="true" applyFill="true" applyBorder="true" applyAlignment="true" applyProtection="true">
      <alignment horizontal="center" vertical="center"/>
    </xf>
    <xf numFmtId="1" fontId="70" fillId="4" borderId="42" xfId="19344" applyNumberFormat="true" applyFont="true" applyFill="true" applyBorder="true" applyAlignment="true" applyProtection="true">
      <alignment horizontal="center" vertical="center"/>
    </xf>
    <xf numFmtId="0" fontId="23" fillId="0" borderId="10" xfId="19344" applyFill="true" applyBorder="true" applyAlignment="true">
      <alignment wrapText="true"/>
    </xf>
    <xf numFmtId="0" fontId="23" fillId="0" borderId="10" xfId="19344" applyFill="true" applyBorder="true" applyAlignment="true">
      <alignment vertical="top" wrapText="true"/>
    </xf>
    <xf numFmtId="0" fontId="135" fillId="15" borderId="10" xfId="19344" applyFont="true" applyFill="true" applyAlignment="true">
      <alignment vertical="top" wrapText="true"/>
    </xf>
    <xf numFmtId="0" fontId="135" fillId="0" borderId="10" xfId="19344" applyFont="true" applyFill="true" applyBorder="true" applyAlignment="true">
      <alignment vertical="top" wrapText="true"/>
    </xf>
    <xf numFmtId="0" fontId="0" fillId="0" borderId="10" xfId="0" applyFill="true" applyBorder="true" applyAlignment="true">
      <alignment vertical="center"/>
    </xf>
    <xf numFmtId="0" fontId="23" fillId="0" borderId="10" xfId="19344" applyFill="true" applyBorder="true" applyAlignment="true">
      <alignment vertical="center" wrapText="true"/>
    </xf>
    <xf numFmtId="0" fontId="157" fillId="32" borderId="11" xfId="19344" applyFont="true" applyFill="true" applyBorder="true" applyAlignment="true">
      <alignment vertical="center"/>
    </xf>
    <xf numFmtId="0" fontId="23" fillId="15" borderId="10" xfId="19344" applyFill="true" applyAlignment="true">
      <alignment wrapText="true"/>
    </xf>
    <xf numFmtId="0" fontId="114" fillId="3" borderId="10" xfId="19344" applyFont="true" applyFill="true" applyBorder="true" applyAlignment="true" applyProtection="true">
      <alignment horizontal="center" vertical="center"/>
      <protection locked="false"/>
    </xf>
    <xf numFmtId="164" fontId="23" fillId="3" borderId="10" xfId="19344" applyNumberFormat="true" applyFont="true" applyAlignment="true" applyProtection="true">
      <alignment horizontal="center" vertical="center"/>
      <protection locked="false"/>
    </xf>
    <xf numFmtId="0" fontId="170" fillId="27" borderId="4" xfId="19344" applyFont="true" applyFill="true" applyBorder="true" applyAlignment="true">
      <alignment vertical="center"/>
    </xf>
    <xf numFmtId="0" fontId="163" fillId="27" borderId="4" xfId="19344" applyFont="true" applyFill="true" applyBorder="true" applyAlignment="true"/>
    <xf numFmtId="0" fontId="0" fillId="0" borderId="10" xfId="0" applyBorder="true"/>
    <xf numFmtId="0" fontId="0" fillId="0" borderId="10" xfId="0" applyFill="true" applyBorder="true"/>
    <xf numFmtId="0" fontId="162" fillId="15" borderId="1" xfId="19344" applyFont="true" applyFill="true" applyBorder="true" applyAlignment="true"/>
    <xf numFmtId="0" fontId="135" fillId="15" borderId="2" xfId="19344" applyFont="true" applyFill="true" applyBorder="true" applyAlignment="true"/>
    <xf numFmtId="0" fontId="162" fillId="15" borderId="3" xfId="19344" applyFont="true" applyFill="true" applyBorder="true" applyAlignment="true"/>
    <xf numFmtId="0" fontId="135" fillId="15" borderId="4" xfId="19344" applyFont="true" applyFill="true" applyBorder="true" applyAlignment="true"/>
    <xf numFmtId="0" fontId="163" fillId="15" borderId="3" xfId="19344" applyFont="true" applyFill="true" applyBorder="true" applyAlignment="true"/>
    <xf numFmtId="0" fontId="163" fillId="15" borderId="4" xfId="19344" applyFont="true" applyFill="true" applyBorder="true" applyAlignment="true"/>
    <xf numFmtId="0" fontId="163" fillId="15" borderId="3" xfId="19344" applyFont="true" applyFill="true" applyBorder="true" applyAlignment="true">
      <alignment vertical="center"/>
    </xf>
    <xf numFmtId="0" fontId="163" fillId="15" borderId="4" xfId="19344" applyFont="true" applyFill="true" applyBorder="true" applyAlignment="true">
      <alignment vertical="center"/>
    </xf>
    <xf numFmtId="0" fontId="170" fillId="15" borderId="4" xfId="19344" applyFont="true" applyFill="true" applyBorder="true" applyAlignment="true">
      <alignment vertical="center"/>
    </xf>
    <xf numFmtId="0" fontId="150" fillId="26" borderId="69" xfId="40242" applyFont="true" applyFill="true" applyBorder="true" applyAlignment="true">
      <alignment horizontal="left" vertical="center"/>
    </xf>
    <xf numFmtId="0" fontId="150" fillId="26" borderId="59" xfId="40254" applyFont="true" applyFill="true" applyBorder="true" applyAlignment="true">
      <alignment horizontal="left" vertical="center"/>
    </xf>
    <xf numFmtId="0" fontId="150" fillId="26" borderId="58" xfId="40109" applyFont="true" applyFill="true" applyBorder="true" applyAlignment="true">
      <alignment horizontal="left" vertical="center" wrapText="true"/>
    </xf>
    <xf numFmtId="0" fontId="150" fillId="26" borderId="59" xfId="40121" applyFont="true" applyFill="true" applyBorder="true" applyAlignment="true">
      <alignment horizontal="left" vertical="center" wrapText="true"/>
    </xf>
    <xf numFmtId="0" fontId="23" fillId="3" borderId="10" xfId="19344" applyAlignment="true"/>
    <xf numFmtId="0" fontId="23" fillId="3" borderId="10" xfId="19344" applyAlignment="true">
      <alignment vertical="center" wrapText="true"/>
    </xf>
    <xf numFmtId="170" fontId="155" fillId="2" borderId="72" xfId="19344" applyNumberFormat="true" applyFont="true" applyFill="true" applyBorder="true" applyAlignment="true">
      <alignment vertical="center"/>
    </xf>
    <xf numFmtId="170" fontId="155" fillId="2" borderId="73" xfId="19344" applyNumberFormat="true" applyFont="true" applyFill="true" applyBorder="true" applyAlignment="true">
      <alignment vertical="center"/>
    </xf>
    <xf numFmtId="0" fontId="150" fillId="3" borderId="10" xfId="39972" applyFont="true" applyBorder="true" applyAlignment="true">
      <alignment horizontal="left" vertical="center"/>
    </xf>
    <xf numFmtId="0" fontId="150" fillId="3" borderId="10" xfId="40032" applyFont="true" applyBorder="true" applyAlignment="true">
      <alignment horizontal="left" vertical="center"/>
    </xf>
    <xf numFmtId="0" fontId="150" fillId="3" borderId="10" xfId="40092" applyFont="true" applyBorder="true" applyAlignment="true">
      <alignment horizontal="left" vertical="center"/>
    </xf>
    <xf numFmtId="0" fontId="150" fillId="3" borderId="10" xfId="40152" applyFont="true" applyBorder="true" applyAlignment="true">
      <alignment horizontal="left" vertical="center"/>
    </xf>
    <xf numFmtId="0" fontId="150" fillId="3" borderId="10" xfId="40212" applyFont="true" applyBorder="true" applyAlignment="true">
      <alignment horizontal="left" vertical="center"/>
    </xf>
    <xf numFmtId="0" fontId="150" fillId="3" borderId="10" xfId="40272" applyFont="true" applyBorder="true" applyAlignment="true">
      <alignment horizontal="left" vertical="center"/>
    </xf>
    <xf numFmtId="170" fontId="155" fillId="2" borderId="102" xfId="19344" applyNumberFormat="true" applyFont="true" applyFill="true" applyBorder="true" applyAlignment="true">
      <alignment vertical="center"/>
    </xf>
    <xf numFmtId="0" fontId="150" fillId="26" borderId="105" xfId="40056" applyFont="true" applyFill="true" applyBorder="true" applyAlignment="true">
      <alignment horizontal="left" vertical="center"/>
    </xf>
    <xf numFmtId="0" fontId="150" fillId="26" borderId="105" xfId="40062" applyFont="true" applyFill="true" applyBorder="true" applyAlignment="true">
      <alignment horizontal="left" vertical="center"/>
    </xf>
    <xf numFmtId="0" fontId="150" fillId="26" borderId="106" xfId="40074" applyFont="true" applyFill="true" applyBorder="true" applyAlignment="true">
      <alignment horizontal="left" vertical="center"/>
    </xf>
    <xf numFmtId="0" fontId="150" fillId="26" borderId="105" xfId="40236" applyFont="true" applyFill="true" applyBorder="true" applyAlignment="true">
      <alignment horizontal="left" vertical="center"/>
    </xf>
    <xf numFmtId="0" fontId="150" fillId="26" borderId="105" xfId="40248" applyFont="true" applyFill="true" applyBorder="true" applyAlignment="true">
      <alignment horizontal="left" vertical="center"/>
    </xf>
    <xf numFmtId="170" fontId="154" fillId="27" borderId="109" xfId="19344" applyNumberFormat="true" applyFont="true" applyFill="true" applyBorder="true" applyAlignment="true">
      <alignment horizontal="center" vertical="center"/>
    </xf>
    <xf numFmtId="170" fontId="154" fillId="27" borderId="110" xfId="19344" applyNumberFormat="true" applyFont="true" applyFill="true" applyBorder="true" applyAlignment="true">
      <alignment horizontal="center" vertical="center"/>
    </xf>
    <xf numFmtId="170" fontId="154" fillId="27" borderId="111" xfId="19344" applyNumberFormat="true" applyFont="true" applyFill="true" applyBorder="true" applyAlignment="true">
      <alignment horizontal="center" vertical="center"/>
    </xf>
    <xf numFmtId="170" fontId="154" fillId="27" borderId="112" xfId="19344" applyNumberFormat="true" applyFont="true" applyFill="true" applyBorder="true" applyAlignment="true">
      <alignment horizontal="center" vertical="center"/>
    </xf>
    <xf numFmtId="170" fontId="154" fillId="27" borderId="113" xfId="19344" applyNumberFormat="true" applyFont="true" applyFill="true" applyBorder="true" applyAlignment="true">
      <alignment horizontal="center" vertical="center"/>
    </xf>
    <xf numFmtId="170" fontId="154" fillId="27" borderId="78" xfId="19344" applyNumberFormat="true" applyFont="true" applyFill="true" applyBorder="true" applyAlignment="true">
      <alignment horizontal="center" vertical="center"/>
    </xf>
    <xf numFmtId="170" fontId="154" fillId="27" borderId="51" xfId="19344" applyNumberFormat="true" applyFont="true" applyFill="true" applyBorder="true" applyAlignment="true">
      <alignment horizontal="center" vertical="center"/>
    </xf>
    <xf numFmtId="170" fontId="154" fillId="27" borderId="93" xfId="19344" applyNumberFormat="true" applyFont="true" applyFill="true" applyBorder="true" applyAlignment="true">
      <alignment horizontal="center" vertical="center"/>
    </xf>
    <xf numFmtId="170" fontId="154" fillId="27" borderId="86" xfId="19344" applyNumberFormat="true" applyFont="true" applyFill="true" applyBorder="true" applyAlignment="true">
      <alignment horizontal="center" vertical="center"/>
    </xf>
    <xf numFmtId="170" fontId="154" fillId="27" borderId="67" xfId="19344" applyNumberFormat="true" applyFont="true" applyFill="true" applyBorder="true" applyAlignment="true">
      <alignment horizontal="center" vertical="center"/>
    </xf>
    <xf numFmtId="170" fontId="154" fillId="27" borderId="79" xfId="19344" applyNumberFormat="true" applyFont="true" applyFill="true" applyBorder="true" applyAlignment="true">
      <alignment horizontal="center" vertical="center"/>
    </xf>
    <xf numFmtId="170" fontId="154" fillId="27" borderId="50" xfId="19344" applyNumberFormat="true" applyFont="true" applyFill="true" applyBorder="true" applyAlignment="true">
      <alignment horizontal="center" vertical="center"/>
    </xf>
    <xf numFmtId="170" fontId="154" fillId="27" borderId="94" xfId="19344" applyNumberFormat="true" applyFont="true" applyFill="true" applyBorder="true" applyAlignment="true">
      <alignment horizontal="center" vertical="center"/>
    </xf>
    <xf numFmtId="170" fontId="154" fillId="27" borderId="87" xfId="19344" applyNumberFormat="true" applyFont="true" applyFill="true" applyBorder="true" applyAlignment="true">
      <alignment horizontal="center" vertical="center"/>
    </xf>
    <xf numFmtId="170" fontId="154" fillId="27" borderId="68" xfId="19344" applyNumberFormat="true" applyFont="true" applyFill="true" applyBorder="true" applyAlignment="true">
      <alignment horizontal="center" vertical="center"/>
    </xf>
    <xf numFmtId="0" fontId="150" fillId="3" borderId="107" xfId="39973" applyFont="true" applyBorder="true" applyAlignment="true">
      <alignment horizontal="center" vertical="center"/>
    </xf>
    <xf numFmtId="0" fontId="150" fillId="3" borderId="52" xfId="39974" applyFont="true" applyBorder="true" applyAlignment="true">
      <alignment horizontal="center" vertical="center"/>
    </xf>
    <xf numFmtId="0" fontId="150" fillId="3" borderId="95" xfId="39975" applyFont="true" applyBorder="true" applyAlignment="true">
      <alignment horizontal="center" vertical="center"/>
    </xf>
    <xf numFmtId="0" fontId="150" fillId="3" borderId="107" xfId="40033" applyFont="true" applyBorder="true" applyAlignment="true">
      <alignment horizontal="center" vertical="center"/>
    </xf>
    <xf numFmtId="0" fontId="150" fillId="3" borderId="52" xfId="40034" applyFont="true" applyBorder="true" applyAlignment="true">
      <alignment horizontal="center" vertical="center"/>
    </xf>
    <xf numFmtId="0" fontId="150" fillId="3" borderId="95" xfId="40035" applyFont="true" applyBorder="true" applyAlignment="true">
      <alignment horizontal="center" vertical="center"/>
    </xf>
    <xf numFmtId="0" fontId="150" fillId="3" borderId="107" xfId="40093" applyFont="true" applyBorder="true" applyAlignment="true">
      <alignment horizontal="center" vertical="center"/>
    </xf>
    <xf numFmtId="0" fontId="150" fillId="3" borderId="52" xfId="40094" applyFont="true" applyBorder="true" applyAlignment="true">
      <alignment horizontal="center" vertical="center"/>
    </xf>
    <xf numFmtId="0" fontId="150" fillId="3" borderId="95" xfId="40095" applyFont="true" applyBorder="true" applyAlignment="true">
      <alignment horizontal="center" vertical="center"/>
    </xf>
    <xf numFmtId="170" fontId="154" fillId="27" borderId="10" xfId="19344" applyNumberFormat="true" applyFont="true" applyFill="true" applyAlignment="true">
      <alignment horizontal="right" vertical="top"/>
    </xf>
    <xf numFmtId="0" fontId="150" fillId="3" borderId="107" xfId="40153" applyFont="true" applyBorder="true" applyAlignment="true">
      <alignment horizontal="center" vertical="center"/>
    </xf>
    <xf numFmtId="0" fontId="150" fillId="3" borderId="52" xfId="40154" applyFont="true" applyBorder="true" applyAlignment="true">
      <alignment horizontal="center" vertical="center"/>
    </xf>
    <xf numFmtId="0" fontId="150" fillId="3" borderId="95" xfId="40155" applyFont="true" applyBorder="true" applyAlignment="true">
      <alignment horizontal="center" vertical="center"/>
    </xf>
    <xf numFmtId="0" fontId="150" fillId="3" borderId="107" xfId="40213" applyFont="true" applyBorder="true" applyAlignment="true">
      <alignment horizontal="center" vertical="center"/>
    </xf>
    <xf numFmtId="0" fontId="150" fillId="3" borderId="52" xfId="40214" applyFont="true" applyBorder="true" applyAlignment="true">
      <alignment horizontal="center" vertical="center"/>
    </xf>
    <xf numFmtId="0" fontId="150" fillId="3" borderId="95" xfId="40215" applyFont="true" applyBorder="true" applyAlignment="true">
      <alignment horizontal="center" vertical="center"/>
    </xf>
    <xf numFmtId="0" fontId="150" fillId="3" borderId="107" xfId="40273" applyFont="true" applyBorder="true" applyAlignment="true">
      <alignment horizontal="center" vertical="center"/>
    </xf>
    <xf numFmtId="0" fontId="150" fillId="3" borderId="52" xfId="40274" applyFont="true" applyBorder="true" applyAlignment="true">
      <alignment horizontal="center" vertical="center"/>
    </xf>
    <xf numFmtId="0" fontId="150" fillId="3" borderId="95" xfId="40275" applyFont="true" applyBorder="true" applyAlignment="true">
      <alignment horizontal="center" vertical="center"/>
    </xf>
    <xf numFmtId="0" fontId="135" fillId="15" borderId="10" xfId="19344" applyFont="true" applyFill="true" applyAlignment="true">
      <alignment vertical="top"/>
    </xf>
    <xf numFmtId="0" fontId="135" fillId="0" borderId="10" xfId="19344" applyFont="true" applyFill="true" applyBorder="true" applyAlignment="true">
      <alignment vertical="top"/>
    </xf>
    <xf numFmtId="0" fontId="23" fillId="0" borderId="10" xfId="19344" applyFill="true" applyBorder="true" applyAlignment="true">
      <alignment vertical="top"/>
    </xf>
    <xf numFmtId="0" fontId="0" fillId="0" borderId="0" xfId="0" applyAlignment="true"/>
    <xf numFmtId="0" fontId="115" fillId="3" borderId="10" xfId="19344" applyFont="true" applyAlignment="true"/>
    <xf numFmtId="3" fontId="23" fillId="3" borderId="10" xfId="19344" applyNumberFormat="true" applyAlignment="true"/>
    <xf numFmtId="0" fontId="150" fillId="26" borderId="58" xfId="40532" applyFont="true" applyFill="true" applyBorder="true" applyAlignment="true">
      <alignment horizontal="left" vertical="center"/>
    </xf>
    <xf numFmtId="0" fontId="150" fillId="26" borderId="59" xfId="40538" applyFont="true" applyFill="true" applyBorder="true" applyAlignment="true">
      <alignment horizontal="left" vertical="center"/>
    </xf>
    <xf numFmtId="0" fontId="150" fillId="26" borderId="60" xfId="40544" applyFont="true" applyFill="true" applyBorder="true" applyAlignment="true">
      <alignment horizontal="left" vertical="center"/>
    </xf>
    <xf numFmtId="0" fontId="150" fillId="3" borderId="10" xfId="40088" applyFont="true" applyBorder="true" applyAlignment="true">
      <alignment horizontal="center" vertical="center"/>
    </xf>
    <xf numFmtId="0" fontId="150" fillId="3" borderId="10" xfId="40090" applyFont="true" applyBorder="true" applyAlignment="true">
      <alignment horizontal="center" vertical="center"/>
    </xf>
    <xf numFmtId="0" fontId="0" fillId="15" borderId="10" xfId="0" applyFill="true" applyBorder="true" applyAlignment="true">
      <alignment vertical="center"/>
    </xf>
    <xf numFmtId="0" fontId="0" fillId="15" borderId="0" xfId="0" applyFill="true" applyAlignment="true">
      <alignment vertical="center"/>
    </xf>
    <xf numFmtId="168" fontId="149" fillId="28" borderId="61" xfId="40112" applyNumberFormat="true" applyFont="true" applyFill="true" applyBorder="true" applyAlignment="true">
      <alignment horizontal="center" vertical="center"/>
    </xf>
    <xf numFmtId="168" fontId="149" fillId="28" borderId="62" xfId="40114" applyNumberFormat="true" applyFont="true" applyFill="true" applyBorder="true" applyAlignment="true">
      <alignment horizontal="center" vertical="center"/>
    </xf>
    <xf numFmtId="168" fontId="149" fillId="28" borderId="56" xfId="40124" applyNumberFormat="true" applyFont="true" applyFill="true" applyBorder="true" applyAlignment="true">
      <alignment horizontal="center" vertical="center"/>
    </xf>
    <xf numFmtId="168" fontId="149" fillId="28" borderId="64" xfId="40126" applyNumberFormat="true" applyFont="true" applyFill="true" applyBorder="true" applyAlignment="true">
      <alignment horizontal="center" vertical="center"/>
    </xf>
    <xf numFmtId="168" fontId="149" fillId="28" borderId="70" xfId="40244" applyNumberFormat="true" applyFont="true" applyFill="true" applyBorder="true" applyAlignment="true">
      <alignment horizontal="center" vertical="center"/>
    </xf>
    <xf numFmtId="168" fontId="149" fillId="28" borderId="71" xfId="40246" applyNumberFormat="true" applyFont="true" applyFill="true" applyBorder="true" applyAlignment="true">
      <alignment horizontal="center" vertical="center"/>
    </xf>
    <xf numFmtId="168" fontId="149" fillId="28" borderId="56" xfId="40244" applyNumberFormat="true" applyFont="true" applyFill="true" applyBorder="true" applyAlignment="true">
      <alignment horizontal="center" vertical="center"/>
    </xf>
    <xf numFmtId="168" fontId="149" fillId="28" borderId="64" xfId="40246" applyNumberFormat="true" applyFont="true" applyFill="true" applyBorder="true" applyAlignment="true">
      <alignment horizontal="center" vertical="center"/>
    </xf>
    <xf numFmtId="168" fontId="149" fillId="28" borderId="56" xfId="40304" applyNumberFormat="true" applyFont="true" applyFill="true" applyBorder="true" applyAlignment="true">
      <alignment horizontal="center" vertical="center"/>
    </xf>
    <xf numFmtId="168" fontId="149" fillId="28" borderId="64" xfId="40306" applyNumberFormat="true" applyFont="true" applyFill="true" applyBorder="true" applyAlignment="true">
      <alignment horizontal="center" vertical="center"/>
    </xf>
    <xf numFmtId="0" fontId="23" fillId="3" borderId="10" xfId="19344" applyAlignment="true">
      <alignment horizontal="center" vertical="center"/>
    </xf>
    <xf numFmtId="0" fontId="23" fillId="0" borderId="10" xfId="19344" applyFill="true" applyBorder="true" applyAlignment="true">
      <alignment horizontal="center" vertical="center"/>
    </xf>
    <xf numFmtId="0" fontId="150" fillId="3" borderId="74" xfId="39979" applyFont="true" applyBorder="true" applyAlignment="true">
      <alignment horizontal="center" vertical="center" wrapText="true"/>
    </xf>
    <xf numFmtId="0" fontId="150" fillId="3" borderId="89" xfId="39981" applyFont="true" applyBorder="true" applyAlignment="true">
      <alignment horizontal="center" vertical="center" wrapText="true"/>
    </xf>
    <xf numFmtId="0" fontId="150" fillId="3" borderId="74" xfId="39980" applyFont="true" applyBorder="true" applyAlignment="true">
      <alignment horizontal="center" vertical="center" wrapText="true"/>
    </xf>
    <xf numFmtId="0" fontId="150" fillId="3" borderId="74" xfId="40039" applyFont="true" applyBorder="true" applyAlignment="true">
      <alignment horizontal="center" vertical="center" wrapText="true"/>
    </xf>
    <xf numFmtId="0" fontId="150" fillId="3" borderId="89" xfId="40041" applyFont="true" applyBorder="true" applyAlignment="true">
      <alignment horizontal="center" vertical="center" wrapText="true"/>
    </xf>
    <xf numFmtId="0" fontId="150" fillId="3" borderId="74" xfId="40099" applyFont="true" applyBorder="true" applyAlignment="true">
      <alignment horizontal="center" vertical="center" wrapText="true"/>
    </xf>
    <xf numFmtId="0" fontId="150" fillId="3" borderId="89" xfId="40101" applyFont="true" applyBorder="true" applyAlignment="true">
      <alignment horizontal="center" vertical="center" wrapText="true"/>
    </xf>
    <xf numFmtId="168" fontId="149" fillId="28" borderId="75" xfId="40111" applyNumberFormat="true" applyFont="true" applyFill="true" applyBorder="true" applyAlignment="true">
      <alignment horizontal="center" vertical="center"/>
    </xf>
    <xf numFmtId="168" fontId="149" fillId="28" borderId="90" xfId="40113" applyNumberFormat="true" applyFont="true" applyFill="true" applyBorder="true" applyAlignment="true">
      <alignment horizontal="center" vertical="center"/>
    </xf>
    <xf numFmtId="168" fontId="149" fillId="28" borderId="76" xfId="40123" applyNumberFormat="true" applyFont="true" applyFill="true" applyBorder="true" applyAlignment="true">
      <alignment horizontal="center" vertical="center"/>
    </xf>
    <xf numFmtId="168" fontId="149" fillId="28" borderId="91" xfId="40125" applyNumberFormat="true" applyFont="true" applyFill="true" applyBorder="true" applyAlignment="true">
      <alignment horizontal="center" vertical="center"/>
    </xf>
    <xf numFmtId="168" fontId="149" fillId="28" borderId="83" xfId="40123" applyNumberFormat="true" applyFont="true" applyFill="true" applyBorder="true" applyAlignment="true">
      <alignment horizontal="center" vertical="center"/>
    </xf>
    <xf numFmtId="168" fontId="149" fillId="28" borderId="84" xfId="40124" applyNumberFormat="true" applyFont="true" applyFill="true" applyBorder="true" applyAlignment="true">
      <alignment horizontal="center" vertical="center"/>
    </xf>
    <xf numFmtId="168" fontId="149" fillId="28" borderId="96" xfId="40125" applyNumberFormat="true" applyFont="true" applyFill="true" applyBorder="true" applyAlignment="true">
      <alignment horizontal="center" vertical="center"/>
    </xf>
    <xf numFmtId="0" fontId="150" fillId="3" borderId="74" xfId="40040" applyFont="true" applyBorder="true" applyAlignment="true">
      <alignment horizontal="center" vertical="center" wrapText="true"/>
    </xf>
    <xf numFmtId="0" fontId="150" fillId="3" borderId="74" xfId="40100" applyFont="true" applyBorder="true" applyAlignment="true">
      <alignment horizontal="center" vertical="center" wrapText="true"/>
    </xf>
    <xf numFmtId="168" fontId="149" fillId="28" borderId="75" xfId="40112" applyNumberFormat="true" applyFont="true" applyFill="true" applyBorder="true" applyAlignment="true">
      <alignment horizontal="center" vertical="center"/>
    </xf>
    <xf numFmtId="168" fontId="149" fillId="28" borderId="76" xfId="40124" applyNumberFormat="true" applyFont="true" applyFill="true" applyBorder="true" applyAlignment="true">
      <alignment horizontal="center" vertical="center"/>
    </xf>
    <xf numFmtId="168" fontId="149" fillId="28" borderId="83" xfId="40124" applyNumberFormat="true" applyFont="true" applyFill="true" applyBorder="true" applyAlignment="true">
      <alignment horizontal="center" vertical="center"/>
    </xf>
    <xf numFmtId="168" fontId="149" fillId="28" borderId="85" xfId="40126" applyNumberFormat="true" applyFont="true" applyFill="true" applyBorder="true" applyAlignment="true">
      <alignment horizontal="center" vertical="center"/>
    </xf>
    <xf numFmtId="0" fontId="150" fillId="3" borderId="74" xfId="40159" applyFont="true" applyBorder="true" applyAlignment="true">
      <alignment horizontal="center" vertical="center" wrapText="true"/>
    </xf>
    <xf numFmtId="0" fontId="150" fillId="3" borderId="89" xfId="40161" applyFont="true" applyBorder="true" applyAlignment="true">
      <alignment horizontal="center" vertical="center" wrapText="true"/>
    </xf>
    <xf numFmtId="0" fontId="150" fillId="3" borderId="74" xfId="40160" applyFont="true" applyBorder="true" applyAlignment="true">
      <alignment horizontal="center" vertical="center" wrapText="true"/>
    </xf>
    <xf numFmtId="0" fontId="150" fillId="3" borderId="74" xfId="40219" applyFont="true" applyBorder="true" applyAlignment="true">
      <alignment horizontal="center" vertical="center" wrapText="true"/>
    </xf>
    <xf numFmtId="0" fontId="150" fillId="3" borderId="89" xfId="40221" applyFont="true" applyBorder="true" applyAlignment="true">
      <alignment horizontal="center" vertical="center" wrapText="true"/>
    </xf>
    <xf numFmtId="168" fontId="149" fillId="28" borderId="80" xfId="40243" applyNumberFormat="true" applyFont="true" applyFill="true" applyBorder="true" applyAlignment="true">
      <alignment horizontal="center" vertical="center"/>
    </xf>
    <xf numFmtId="168" fontId="149" fillId="28" borderId="97" xfId="40245" applyNumberFormat="true" applyFont="true" applyFill="true" applyBorder="true" applyAlignment="true">
      <alignment horizontal="center" vertical="center"/>
    </xf>
    <xf numFmtId="168" fontId="149" fillId="28" borderId="76" xfId="40243" applyNumberFormat="true" applyFont="true" applyFill="true" applyBorder="true" applyAlignment="true">
      <alignment horizontal="center" vertical="center"/>
    </xf>
    <xf numFmtId="168" fontId="149" fillId="28" borderId="91" xfId="40245" applyNumberFormat="true" applyFont="true" applyFill="true" applyBorder="true" applyAlignment="true">
      <alignment horizontal="center" vertical="center"/>
    </xf>
    <xf numFmtId="0" fontId="150" fillId="3" borderId="74" xfId="40279" applyFont="true" applyBorder="true" applyAlignment="true">
      <alignment horizontal="center" vertical="center" wrapText="true"/>
    </xf>
    <xf numFmtId="0" fontId="150" fillId="3" borderId="89" xfId="40281" applyFont="true" applyBorder="true" applyAlignment="true">
      <alignment horizontal="center" vertical="center" wrapText="true"/>
    </xf>
    <xf numFmtId="168" fontId="149" fillId="28" borderId="76" xfId="40303" applyNumberFormat="true" applyFont="true" applyFill="true" applyBorder="true" applyAlignment="true">
      <alignment horizontal="center" vertical="center"/>
    </xf>
    <xf numFmtId="168" fontId="149" fillId="28" borderId="91" xfId="40305" applyNumberFormat="true" applyFont="true" applyFill="true" applyBorder="true" applyAlignment="true">
      <alignment horizontal="center" vertical="center"/>
    </xf>
    <xf numFmtId="168" fontId="149" fillId="28" borderId="83" xfId="40303" applyNumberFormat="true" applyFont="true" applyFill="true" applyBorder="true" applyAlignment="true">
      <alignment horizontal="center" vertical="center"/>
    </xf>
    <xf numFmtId="168" fontId="149" fillId="28" borderId="84" xfId="40304" applyNumberFormat="true" applyFont="true" applyFill="true" applyBorder="true" applyAlignment="true">
      <alignment horizontal="center" vertical="center"/>
    </xf>
    <xf numFmtId="168" fontId="149" fillId="28" borderId="96" xfId="40305" applyNumberFormat="true" applyFont="true" applyFill="true" applyBorder="true" applyAlignment="true">
      <alignment horizontal="center" vertical="center"/>
    </xf>
    <xf numFmtId="0" fontId="150" fillId="3" borderId="74" xfId="40220" applyFont="true" applyBorder="true" applyAlignment="true">
      <alignment horizontal="center" vertical="center" wrapText="true"/>
    </xf>
    <xf numFmtId="168" fontId="149" fillId="28" borderId="80" xfId="40244" applyNumberFormat="true" applyFont="true" applyFill="true" applyBorder="true" applyAlignment="true">
      <alignment horizontal="center" vertical="center"/>
    </xf>
    <xf numFmtId="168" fontId="149" fillId="28" borderId="76" xfId="40244" applyNumberFormat="true" applyFont="true" applyFill="true" applyBorder="true" applyAlignment="true">
      <alignment horizontal="center" vertical="center"/>
    </xf>
    <xf numFmtId="0" fontId="150" fillId="3" borderId="74" xfId="40280" applyFont="true" applyBorder="true" applyAlignment="true">
      <alignment horizontal="center" vertical="center" wrapText="true"/>
    </xf>
    <xf numFmtId="168" fontId="149" fillId="28" borderId="76" xfId="40304" applyNumberFormat="true" applyFont="true" applyFill="true" applyBorder="true" applyAlignment="true">
      <alignment horizontal="center" vertical="center"/>
    </xf>
    <xf numFmtId="168" fontId="149" fillId="28" borderId="83" xfId="40304" applyNumberFormat="true" applyFont="true" applyFill="true" applyBorder="true" applyAlignment="true">
      <alignment horizontal="center" vertical="center"/>
    </xf>
    <xf numFmtId="168" fontId="149" fillId="28" borderId="83" xfId="40244" applyNumberFormat="true" applyFont="true" applyFill="true" applyBorder="true" applyAlignment="true">
      <alignment horizontal="center" vertical="center"/>
    </xf>
    <xf numFmtId="168" fontId="149" fillId="28" borderId="84" xfId="40244" applyNumberFormat="true" applyFont="true" applyFill="true" applyBorder="true" applyAlignment="true">
      <alignment horizontal="center" vertical="center"/>
    </xf>
    <xf numFmtId="168" fontId="149" fillId="28" borderId="85" xfId="40246" applyNumberFormat="true" applyFont="true" applyFill="true" applyBorder="true" applyAlignment="true">
      <alignment horizontal="center" vertical="center"/>
    </xf>
    <xf numFmtId="168" fontId="149" fillId="28" borderId="96" xfId="40245" applyNumberFormat="true" applyFont="true" applyFill="true" applyBorder="true" applyAlignment="true">
      <alignment horizontal="center" vertical="center"/>
    </xf>
    <xf numFmtId="168" fontId="149" fillId="28" borderId="83" xfId="40243" applyNumberFormat="true" applyFont="true" applyFill="true" applyBorder="true" applyAlignment="true">
      <alignment horizontal="center" vertical="center"/>
    </xf>
    <xf numFmtId="168" fontId="149" fillId="28" borderId="85" xfId="40306" applyNumberFormat="true" applyFont="true" applyFill="true" applyBorder="true" applyAlignment="true">
      <alignment horizontal="center" vertical="center"/>
    </xf>
    <xf numFmtId="0" fontId="150" fillId="3" borderId="74" xfId="40339" applyFont="true" applyBorder="true" applyAlignment="true">
      <alignment horizontal="center" vertical="center" wrapText="true"/>
    </xf>
    <xf numFmtId="0" fontId="150" fillId="3" borderId="89" xfId="40341" applyFont="true" applyBorder="true" applyAlignment="true">
      <alignment horizontal="center" vertical="center" wrapText="true"/>
    </xf>
    <xf numFmtId="0" fontId="150" fillId="3" borderId="74" xfId="40340" applyFont="true" applyBorder="true" applyAlignment="true">
      <alignment horizontal="center" vertical="center" wrapText="true"/>
    </xf>
    <xf numFmtId="0" fontId="150" fillId="3" borderId="74" xfId="40407" applyFont="true" applyBorder="true" applyAlignment="true">
      <alignment horizontal="center" vertical="center" wrapText="true"/>
    </xf>
    <xf numFmtId="0" fontId="150" fillId="3" borderId="89" xfId="40409" applyFont="true" applyBorder="true" applyAlignment="true">
      <alignment horizontal="center" vertical="center" wrapText="true"/>
    </xf>
    <xf numFmtId="0" fontId="150" fillId="3" borderId="74" xfId="40408" applyFont="true" applyBorder="true" applyAlignment="true">
      <alignment horizontal="center" vertical="center" wrapText="true"/>
    </xf>
    <xf numFmtId="168" fontId="114" fillId="28" borderId="75" xfId="40171" applyNumberFormat="true" applyFont="true" applyFill="true" applyBorder="true" applyAlignment="true">
      <alignment horizontal="center" vertical="center"/>
    </xf>
    <xf numFmtId="168" fontId="114" fillId="28" borderId="76" xfId="40183" applyNumberFormat="true" applyFont="true" applyFill="true" applyBorder="true" applyAlignment="true">
      <alignment horizontal="center" vertical="center"/>
    </xf>
    <xf numFmtId="168" fontId="114" fillId="28" borderId="75" xfId="40291" applyNumberFormat="true" applyFont="true" applyFill="true" applyBorder="true" applyAlignment="true">
      <alignment horizontal="center" vertical="center"/>
    </xf>
    <xf numFmtId="168" fontId="114" fillId="28" borderId="76" xfId="40303" applyNumberFormat="true" applyFont="true" applyFill="true" applyBorder="true" applyAlignment="true">
      <alignment horizontal="center" vertical="center"/>
    </xf>
    <xf numFmtId="168" fontId="114" fillId="28" borderId="61" xfId="40172" applyNumberFormat="true" applyFont="true" applyFill="true" applyBorder="true" applyAlignment="true">
      <alignment horizontal="center" vertical="center"/>
    </xf>
    <xf numFmtId="168" fontId="114" fillId="28" borderId="56" xfId="40184" applyNumberFormat="true" applyFont="true" applyFill="true" applyBorder="true" applyAlignment="true">
      <alignment horizontal="center" vertical="center"/>
    </xf>
    <xf numFmtId="168" fontId="114" fillId="28" borderId="61" xfId="40292" applyNumberFormat="true" applyFont="true" applyFill="true" applyBorder="true" applyAlignment="true">
      <alignment horizontal="center" vertical="center"/>
    </xf>
    <xf numFmtId="168" fontId="114" fillId="28" borderId="56" xfId="40304" applyNumberFormat="true" applyFont="true" applyFill="true" applyBorder="true" applyAlignment="true">
      <alignment horizontal="center" vertical="center"/>
    </xf>
    <xf numFmtId="168" fontId="114" fillId="28" borderId="90" xfId="40173" applyNumberFormat="true" applyFont="true" applyFill="true" applyBorder="true" applyAlignment="true">
      <alignment horizontal="center" vertical="center"/>
    </xf>
    <xf numFmtId="168" fontId="114" fillId="28" borderId="91" xfId="40185" applyNumberFormat="true" applyFont="true" applyFill="true" applyBorder="true" applyAlignment="true">
      <alignment horizontal="center" vertical="center"/>
    </xf>
    <xf numFmtId="168" fontId="114" fillId="28" borderId="90" xfId="40293" applyNumberFormat="true" applyFont="true" applyFill="true" applyBorder="true" applyAlignment="true">
      <alignment horizontal="center" vertical="center"/>
    </xf>
    <xf numFmtId="168" fontId="114" fillId="28" borderId="91" xfId="40305" applyNumberFormat="true" applyFont="true" applyFill="true" applyBorder="true" applyAlignment="true">
      <alignment horizontal="center" vertical="center"/>
    </xf>
    <xf numFmtId="168" fontId="114" fillId="28" borderId="75" xfId="40172" applyNumberFormat="true" applyFont="true" applyFill="true" applyBorder="true" applyAlignment="true">
      <alignment horizontal="center" vertical="center"/>
    </xf>
    <xf numFmtId="168" fontId="114" fillId="28" borderId="76" xfId="40184" applyNumberFormat="true" applyFont="true" applyFill="true" applyBorder="true" applyAlignment="true">
      <alignment horizontal="center" vertical="center"/>
    </xf>
    <xf numFmtId="168" fontId="114" fillId="28" borderId="75" xfId="40292" applyNumberFormat="true" applyFont="true" applyFill="true" applyBorder="true" applyAlignment="true">
      <alignment horizontal="center" vertical="center"/>
    </xf>
    <xf numFmtId="168" fontId="114" fillId="28" borderId="76" xfId="40304" applyNumberFormat="true" applyFont="true" applyFill="true" applyBorder="true" applyAlignment="true">
      <alignment horizontal="center" vertical="center"/>
    </xf>
    <xf numFmtId="168" fontId="114" fillId="28" borderId="62" xfId="40174" applyNumberFormat="true" applyFont="true" applyFill="true" applyBorder="true" applyAlignment="true">
      <alignment horizontal="center" vertical="center"/>
    </xf>
    <xf numFmtId="168" fontId="114" fillId="28" borderId="64" xfId="40186" applyNumberFormat="true" applyFont="true" applyFill="true" applyBorder="true" applyAlignment="true">
      <alignment horizontal="center" vertical="center"/>
    </xf>
    <xf numFmtId="168" fontId="114" fillId="28" borderId="62" xfId="40294" applyNumberFormat="true" applyFont="true" applyFill="true" applyBorder="true" applyAlignment="true">
      <alignment horizontal="center" vertical="center"/>
    </xf>
    <xf numFmtId="168" fontId="114" fillId="28" borderId="64" xfId="40306" applyNumberFormat="true" applyFont="true" applyFill="true" applyBorder="true" applyAlignment="true">
      <alignment horizontal="center" vertical="center"/>
    </xf>
    <xf numFmtId="0" fontId="23" fillId="27" borderId="10" xfId="19344" applyFill="true" applyAlignment="true">
      <alignment horizontal="center" wrapText="true"/>
    </xf>
    <xf numFmtId="0" fontId="174" fillId="27" borderId="10" xfId="19344" applyFont="true" applyFill="true" applyAlignment="true">
      <alignment horizontal="center" wrapText="true"/>
    </xf>
    <xf numFmtId="0" fontId="175" fillId="27" borderId="10" xfId="19344" applyFont="true" applyFill="true" applyAlignment="true">
      <alignment horizontal="center" wrapText="true"/>
    </xf>
    <xf numFmtId="0" fontId="23" fillId="3" borderId="10" xfId="19344" applyAlignment="true">
      <alignment wrapText="true"/>
    </xf>
    <xf numFmtId="0" fontId="23" fillId="3" borderId="10" xfId="19344" applyAlignment="true">
      <alignment wrapText="true"/>
    </xf>
    <xf numFmtId="0" fontId="150" fillId="26" borderId="59" xfId="40241" applyFont="true" applyFill="true" applyBorder="true" applyAlignment="true">
      <alignment horizontal="left" vertical="center" wrapText="true"/>
    </xf>
    <xf numFmtId="0" fontId="162" fillId="27" borderId="3" xfId="19344" applyFont="true" applyFill="true" applyBorder="true" applyAlignment="true"/>
    <xf numFmtId="0" fontId="163" fillId="27" borderId="3" xfId="19344" applyFont="true" applyFill="true" applyBorder="true" applyAlignment="true"/>
    <xf numFmtId="0" fontId="150" fillId="26" borderId="59" xfId="40301" applyFont="true" applyFill="true" applyBorder="true" applyAlignment="true">
      <alignment horizontal="left" vertical="center" wrapText="true"/>
    </xf>
    <xf numFmtId="0" fontId="23" fillId="15" borderId="10" xfId="19344" applyFill="true"/>
    <xf numFmtId="0" fontId="23" fillId="15" borderId="10" xfId="19344" applyFill="true" applyAlignment="true">
      <alignment vertical="center"/>
    </xf>
    <xf numFmtId="0" fontId="23" fillId="15" borderId="10" xfId="19344" applyFill="true" applyAlignment="true">
      <alignment vertical="center" wrapText="true"/>
    </xf>
    <xf numFmtId="0" fontId="23" fillId="27" borderId="10" xfId="19344" applyFill="true" applyAlignment="true">
      <alignment horizontal="center" vertical="center"/>
    </xf>
    <xf numFmtId="0" fontId="150" fillId="3" borderId="57" xfId="45105" applyFont="true" applyBorder="true" applyAlignment="true">
      <alignment horizontal="center" wrapText="true"/>
    </xf>
    <xf numFmtId="0" fontId="150" fillId="26" borderId="58" xfId="45106" applyFont="true" applyFill="true" applyBorder="true" applyAlignment="true">
      <alignment horizontal="left" vertical="top" wrapText="true"/>
    </xf>
    <xf numFmtId="0" fontId="150" fillId="26" borderId="58" xfId="45107" applyFont="true" applyFill="true" applyBorder="true" applyAlignment="true">
      <alignment horizontal="left" vertical="top" wrapText="true"/>
    </xf>
    <xf numFmtId="168" fontId="149" fillId="3" borderId="58" xfId="45108" applyNumberFormat="true" applyFont="true" applyBorder="true" applyAlignment="true">
      <alignment horizontal="right" vertical="top"/>
    </xf>
    <xf numFmtId="0" fontId="150" fillId="26" borderId="59" xfId="45109" applyFont="true" applyFill="true" applyBorder="true" applyAlignment="true">
      <alignment horizontal="left" vertical="top" wrapText="true"/>
    </xf>
    <xf numFmtId="0" fontId="150" fillId="26" borderId="59" xfId="45110" applyFont="true" applyFill="true" applyBorder="true" applyAlignment="true">
      <alignment horizontal="left" vertical="top" wrapText="true"/>
    </xf>
    <xf numFmtId="168" fontId="149" fillId="3" borderId="59" xfId="45111" applyNumberFormat="true" applyFont="true" applyBorder="true" applyAlignment="true">
      <alignment horizontal="right" vertical="top"/>
    </xf>
    <xf numFmtId="0" fontId="150" fillId="26" borderId="60" xfId="45113" applyFont="true" applyFill="true" applyBorder="true" applyAlignment="true">
      <alignment horizontal="left" vertical="top" wrapText="true"/>
    </xf>
    <xf numFmtId="168" fontId="149" fillId="3" borderId="60" xfId="45114" applyNumberFormat="true" applyFont="true" applyBorder="true" applyAlignment="true">
      <alignment horizontal="right" vertical="top"/>
    </xf>
    <xf numFmtId="0" fontId="177" fillId="15" borderId="10" xfId="19444" applyFont="true" applyFill="true" applyAlignment="true">
      <alignment horizontal="center" vertical="center" wrapText="true"/>
    </xf>
    <xf numFmtId="0" fontId="177" fillId="15" borderId="10" xfId="19442" applyFont="true" applyFill="true" applyAlignment="true">
      <alignment horizontal="center" vertical="center"/>
    </xf>
    <xf numFmtId="0" fontId="177" fillId="15" borderId="10" xfId="19443" applyFont="true" applyFill="true" applyAlignment="true">
      <alignment horizontal="center" vertical="center" wrapText="true"/>
    </xf>
    <xf numFmtId="0" fontId="177" fillId="15" borderId="10" xfId="19466" applyFont="true" applyFill="true" applyAlignment="true">
      <alignment horizontal="center" vertical="center" wrapText="true"/>
    </xf>
    <xf numFmtId="0" fontId="177" fillId="15" borderId="10" xfId="19464" applyFont="true" applyFill="true" applyAlignment="true">
      <alignment horizontal="center" vertical="center"/>
    </xf>
    <xf numFmtId="0" fontId="177" fillId="15" borderId="10" xfId="19464" applyFont="true" applyFill="true" applyAlignment="true">
      <alignment horizontal="center" vertical="center" wrapText="true"/>
    </xf>
    <xf numFmtId="0" fontId="177" fillId="15" borderId="10" xfId="19465" applyFont="true" applyFill="true" applyAlignment="true">
      <alignment horizontal="center" vertical="center" wrapText="true"/>
    </xf>
    <xf numFmtId="0" fontId="23" fillId="15" borderId="10" xfId="19344" applyFill="true" applyAlignment="true">
      <alignment wrapText="true"/>
    </xf>
    <xf numFmtId="0" fontId="150" fillId="3" borderId="10" xfId="45121" applyFont="true" applyAlignment="true">
      <alignment horizontal="center" wrapText="true"/>
    </xf>
    <xf numFmtId="0" fontId="150" fillId="3" borderId="10" xfId="45122" applyFont="true" applyAlignment="true">
      <alignment horizontal="center" wrapText="true"/>
    </xf>
    <xf numFmtId="0" fontId="150" fillId="3" borderId="10" xfId="45123" applyFont="true" applyAlignment="true">
      <alignment horizontal="center" wrapText="true"/>
    </xf>
    <xf numFmtId="0" fontId="150" fillId="3" borderId="57" xfId="45124" applyFont="true" applyBorder="true" applyAlignment="true">
      <alignment horizontal="center"/>
    </xf>
    <xf numFmtId="0" fontId="150" fillId="3" borderId="57" xfId="45125" applyFont="true" applyBorder="true" applyAlignment="true">
      <alignment horizontal="center"/>
    </xf>
    <xf numFmtId="0" fontId="150" fillId="3" borderId="57" xfId="45126" applyFont="true" applyBorder="true" applyAlignment="true">
      <alignment horizontal="center"/>
    </xf>
    <xf numFmtId="0" fontId="150" fillId="15" borderId="10" xfId="19405" applyFont="true" applyFill="true" applyAlignment="true">
      <alignment horizontal="left" vertical="center" wrapText="true"/>
    </xf>
    <xf numFmtId="0" fontId="150" fillId="3" borderId="57" xfId="45374" applyFont="true" applyBorder="true" applyAlignment="true">
      <alignment horizontal="center" wrapText="true"/>
    </xf>
    <xf numFmtId="0" fontId="150" fillId="26" borderId="58" xfId="45375" applyFont="true" applyFill="true" applyBorder="true" applyAlignment="true">
      <alignment horizontal="left" vertical="top" wrapText="true"/>
    </xf>
    <xf numFmtId="0" fontId="150" fillId="26" borderId="58" xfId="45376" applyFont="true" applyFill="true" applyBorder="true" applyAlignment="true">
      <alignment horizontal="left" vertical="top" wrapText="true"/>
    </xf>
    <xf numFmtId="168" fontId="149" fillId="3" borderId="58" xfId="45377" applyNumberFormat="true" applyFont="true" applyBorder="true" applyAlignment="true">
      <alignment horizontal="right" vertical="top"/>
    </xf>
    <xf numFmtId="0" fontId="150" fillId="26" borderId="59" xfId="45378" applyFont="true" applyFill="true" applyBorder="true" applyAlignment="true">
      <alignment horizontal="left" vertical="top" wrapText="true"/>
    </xf>
    <xf numFmtId="0" fontId="150" fillId="26" borderId="59" xfId="45379" applyFont="true" applyFill="true" applyBorder="true" applyAlignment="true">
      <alignment horizontal="left" vertical="top" wrapText="true"/>
    </xf>
    <xf numFmtId="168" fontId="149" fillId="3" borderId="59" xfId="45380" applyNumberFormat="true" applyFont="true" applyBorder="true" applyAlignment="true">
      <alignment horizontal="right" vertical="top"/>
    </xf>
    <xf numFmtId="0" fontId="150" fillId="26" borderId="60" xfId="45382" applyFont="true" applyFill="true" applyBorder="true" applyAlignment="true">
      <alignment horizontal="left" vertical="top" wrapText="true"/>
    </xf>
    <xf numFmtId="168" fontId="149" fillId="3" borderId="60" xfId="45383" applyNumberFormat="true" applyFont="true" applyBorder="true" applyAlignment="true">
      <alignment horizontal="right" vertical="top"/>
    </xf>
    <xf numFmtId="0" fontId="150" fillId="3" borderId="10" xfId="45390" applyFont="true" applyAlignment="true">
      <alignment horizontal="center" wrapText="true"/>
    </xf>
    <xf numFmtId="0" fontId="150" fillId="3" borderId="10" xfId="45391" applyFont="true" applyAlignment="true">
      <alignment horizontal="center" wrapText="true"/>
    </xf>
    <xf numFmtId="0" fontId="150" fillId="3" borderId="10" xfId="45392" applyFont="true" applyAlignment="true">
      <alignment horizontal="center" wrapText="true"/>
    </xf>
    <xf numFmtId="0" fontId="150" fillId="3" borderId="57" xfId="45393" applyFont="true" applyBorder="true" applyAlignment="true">
      <alignment horizontal="center"/>
    </xf>
    <xf numFmtId="0" fontId="150" fillId="3" borderId="57" xfId="45394" applyFont="true" applyBorder="true" applyAlignment="true">
      <alignment horizontal="center"/>
    </xf>
    <xf numFmtId="0" fontId="150" fillId="3" borderId="57" xfId="45395" applyFont="true" applyBorder="true" applyAlignment="true">
      <alignment horizontal="center"/>
    </xf>
    <xf numFmtId="164" fontId="114" fillId="3" borderId="27" xfId="19344" applyNumberFormat="true" applyFont="true" applyBorder="true" applyAlignment="true" applyProtection="true">
      <alignment horizontal="center"/>
      <protection locked="false"/>
    </xf>
    <xf numFmtId="1" fontId="114" fillId="3" borderId="28" xfId="19344" applyNumberFormat="true" applyFont="true" applyBorder="true" applyAlignment="true" applyProtection="true">
      <alignment horizontal="center"/>
      <protection locked="false"/>
    </xf>
    <xf numFmtId="164" fontId="114" fillId="3" borderId="30" xfId="19344" applyNumberFormat="true" applyFont="true" applyBorder="true" applyAlignment="true" applyProtection="true">
      <alignment horizontal="center"/>
      <protection locked="false"/>
    </xf>
    <xf numFmtId="1" fontId="114" fillId="3" borderId="31" xfId="19344" applyNumberFormat="true" applyFont="true" applyBorder="true" applyAlignment="true" applyProtection="true">
      <alignment horizontal="center"/>
      <protection locked="false"/>
    </xf>
    <xf numFmtId="164" fontId="114" fillId="3" borderId="33" xfId="19344" applyNumberFormat="true" applyFont="true" applyBorder="true" applyAlignment="true" applyProtection="true">
      <alignment horizontal="center"/>
      <protection locked="false"/>
    </xf>
    <xf numFmtId="1" fontId="114" fillId="3" borderId="34" xfId="19344" applyNumberFormat="true" applyFont="true" applyBorder="true" applyAlignment="true" applyProtection="true">
      <alignment horizontal="center"/>
      <protection locked="false"/>
    </xf>
    <xf numFmtId="0" fontId="23" fillId="15" borderId="10" xfId="19344" applyFill="true" applyAlignment="true">
      <alignment horizontal="right" vertical="top" wrapText="true"/>
    </xf>
    <xf numFmtId="0" fontId="150" fillId="3" borderId="57" xfId="45145" applyFont="true" applyBorder="true" applyAlignment="true">
      <alignment horizontal="right" vertical="top" wrapText="true"/>
    </xf>
    <xf numFmtId="0" fontId="150" fillId="3" borderId="57" xfId="45146" applyFont="true" applyBorder="true" applyAlignment="true">
      <alignment horizontal="right" vertical="top" wrapText="true"/>
    </xf>
    <xf numFmtId="0" fontId="150" fillId="3" borderId="57" xfId="45147" applyFont="true" applyBorder="true" applyAlignment="true">
      <alignment horizontal="right" vertical="top" wrapText="true"/>
    </xf>
    <xf numFmtId="0" fontId="150" fillId="3" borderId="115" xfId="45163" applyFont="true" applyBorder="true" applyAlignment="true">
      <alignment horizontal="right" vertical="top" wrapText="true"/>
    </xf>
    <xf numFmtId="0" fontId="150" fillId="3" borderId="54" xfId="45164" applyFont="true" applyBorder="true" applyAlignment="true">
      <alignment horizontal="right" vertical="top" wrapText="true"/>
    </xf>
    <xf numFmtId="0" fontId="150" fillId="3" borderId="55" xfId="45165" applyFont="true" applyBorder="true" applyAlignment="true">
      <alignment horizontal="right" vertical="top" wrapText="true"/>
    </xf>
    <xf numFmtId="0" fontId="150" fillId="3" borderId="115" xfId="45166" applyFont="true" applyBorder="true" applyAlignment="true">
      <alignment horizontal="right" vertical="top" wrapText="true"/>
    </xf>
    <xf numFmtId="0" fontId="150" fillId="3" borderId="54" xfId="45167" applyFont="true" applyBorder="true" applyAlignment="true">
      <alignment horizontal="right" vertical="top" wrapText="true"/>
    </xf>
    <xf numFmtId="0" fontId="150" fillId="3" borderId="55" xfId="45168" applyFont="true" applyBorder="true" applyAlignment="true">
      <alignment horizontal="right" vertical="top" wrapText="true"/>
    </xf>
    <xf numFmtId="0" fontId="150" fillId="3" borderId="115" xfId="45169" applyFont="true" applyBorder="true" applyAlignment="true">
      <alignment horizontal="right" vertical="top" wrapText="true"/>
    </xf>
    <xf numFmtId="0" fontId="150" fillId="3" borderId="54" xfId="45170" applyFont="true" applyBorder="true" applyAlignment="true">
      <alignment horizontal="right" vertical="top" wrapText="true"/>
    </xf>
    <xf numFmtId="0" fontId="150" fillId="3" borderId="55" xfId="45171" applyFont="true" applyBorder="true" applyAlignment="true">
      <alignment horizontal="right" vertical="top" wrapText="true"/>
    </xf>
    <xf numFmtId="0" fontId="150" fillId="3" borderId="10" xfId="45121" applyFont="true" applyAlignment="true">
      <alignment horizontal="right" vertical="top" wrapText="true"/>
    </xf>
    <xf numFmtId="0" fontId="150" fillId="3" borderId="10" xfId="45122" applyFont="true" applyAlignment="true">
      <alignment horizontal="right" vertical="top" wrapText="true"/>
    </xf>
    <xf numFmtId="0" fontId="150" fillId="3" borderId="10" xfId="45123" applyFont="true" applyAlignment="true">
      <alignment horizontal="right" vertical="top" wrapText="true"/>
    </xf>
    <xf numFmtId="0" fontId="23" fillId="3" borderId="10" xfId="19344" applyAlignment="true">
      <alignment horizontal="right" vertical="top" wrapText="true"/>
    </xf>
    <xf numFmtId="166" fontId="149" fillId="3" borderId="58" xfId="45128" applyNumberFormat="true" applyFont="true" applyBorder="true" applyAlignment="true">
      <alignment horizontal="right" vertical="top" wrapText="true"/>
    </xf>
    <xf numFmtId="166" fontId="149" fillId="3" borderId="58" xfId="45130" applyNumberFormat="true" applyFont="true" applyBorder="true" applyAlignment="true">
      <alignment horizontal="right" vertical="top" wrapText="true"/>
    </xf>
    <xf numFmtId="166" fontId="149" fillId="3" borderId="58" xfId="45132" applyNumberFormat="true" applyFont="true" applyBorder="true" applyAlignment="true">
      <alignment horizontal="right" vertical="top" wrapText="true"/>
    </xf>
    <xf numFmtId="166" fontId="149" fillId="3" borderId="59" xfId="45134" applyNumberFormat="true" applyFont="true" applyBorder="true" applyAlignment="true">
      <alignment horizontal="right" vertical="top" wrapText="true"/>
    </xf>
    <xf numFmtId="166" fontId="149" fillId="3" borderId="59" xfId="45136" applyNumberFormat="true" applyFont="true" applyBorder="true" applyAlignment="true">
      <alignment horizontal="right" vertical="top" wrapText="true"/>
    </xf>
    <xf numFmtId="166" fontId="149" fillId="3" borderId="59" xfId="45138" applyNumberFormat="true" applyFont="true" applyBorder="true" applyAlignment="true">
      <alignment horizontal="right" vertical="top" wrapText="true"/>
    </xf>
    <xf numFmtId="166" fontId="149" fillId="3" borderId="60" xfId="45140" applyNumberFormat="true" applyFont="true" applyBorder="true" applyAlignment="true">
      <alignment horizontal="right" vertical="top" wrapText="true"/>
    </xf>
    <xf numFmtId="166" fontId="149" fillId="3" borderId="60" xfId="45142" applyNumberFormat="true" applyFont="true" applyBorder="true" applyAlignment="true">
      <alignment horizontal="right" vertical="top" wrapText="true"/>
    </xf>
    <xf numFmtId="166" fontId="149" fillId="3" borderId="60" xfId="45144" applyNumberFormat="true" applyFont="true" applyBorder="true" applyAlignment="true">
      <alignment horizontal="right" vertical="top" wrapText="true"/>
    </xf>
    <xf numFmtId="167" fontId="149" fillId="3" borderId="59" xfId="45148" applyNumberFormat="true" applyFont="true" applyBorder="true" applyAlignment="true">
      <alignment horizontal="right" vertical="top" wrapText="true"/>
    </xf>
    <xf numFmtId="167" fontId="149" fillId="3" borderId="59" xfId="45149" applyNumberFormat="true" applyFont="true" applyBorder="true" applyAlignment="true">
      <alignment horizontal="right" vertical="top" wrapText="true"/>
    </xf>
    <xf numFmtId="167" fontId="149" fillId="3" borderId="59" xfId="45150" applyNumberFormat="true" applyFont="true" applyBorder="true" applyAlignment="true">
      <alignment horizontal="right" vertical="top" wrapText="true"/>
    </xf>
    <xf numFmtId="166" fontId="149" fillId="3" borderId="116" xfId="45173" applyNumberFormat="true" applyFont="true" applyBorder="true" applyAlignment="true">
      <alignment horizontal="right" vertical="top" wrapText="true"/>
    </xf>
    <xf numFmtId="166" fontId="149" fillId="3" borderId="117" xfId="45174" applyNumberFormat="true" applyFont="true" applyBorder="true" applyAlignment="true">
      <alignment horizontal="right" vertical="top" wrapText="true"/>
    </xf>
    <xf numFmtId="166" fontId="149" fillId="3" borderId="118" xfId="45175" applyNumberFormat="true" applyFont="true" applyBorder="true" applyAlignment="true">
      <alignment horizontal="right" vertical="top" wrapText="true"/>
    </xf>
    <xf numFmtId="166" fontId="149" fillId="3" borderId="116" xfId="45177" applyNumberFormat="true" applyFont="true" applyBorder="true" applyAlignment="true">
      <alignment horizontal="right" vertical="top" wrapText="true"/>
    </xf>
    <xf numFmtId="166" fontId="149" fillId="3" borderId="117" xfId="45178" applyNumberFormat="true" applyFont="true" applyBorder="true" applyAlignment="true">
      <alignment horizontal="right" vertical="top" wrapText="true"/>
    </xf>
    <xf numFmtId="166" fontId="149" fillId="3" borderId="118" xfId="45179" applyNumberFormat="true" applyFont="true" applyBorder="true" applyAlignment="true">
      <alignment horizontal="right" vertical="top" wrapText="true"/>
    </xf>
    <xf numFmtId="166" fontId="149" fillId="3" borderId="116" xfId="45181" applyNumberFormat="true" applyFont="true" applyBorder="true" applyAlignment="true">
      <alignment horizontal="right" vertical="top" wrapText="true"/>
    </xf>
    <xf numFmtId="166" fontId="149" fillId="3" borderId="117" xfId="45182" applyNumberFormat="true" applyFont="true" applyBorder="true" applyAlignment="true">
      <alignment horizontal="right" vertical="top" wrapText="true"/>
    </xf>
    <xf numFmtId="166" fontId="149" fillId="3" borderId="118" xfId="45183" applyNumberFormat="true" applyFont="true" applyBorder="true" applyAlignment="true">
      <alignment horizontal="right" vertical="top" wrapText="true"/>
    </xf>
    <xf numFmtId="0" fontId="150" fillId="3" borderId="57" xfId="45124" applyFont="true" applyBorder="true" applyAlignment="true">
      <alignment horizontal="right" vertical="top" wrapText="true"/>
    </xf>
    <xf numFmtId="0" fontId="150" fillId="3" borderId="57" xfId="45125" applyFont="true" applyBorder="true" applyAlignment="true">
      <alignment horizontal="right" vertical="top" wrapText="true"/>
    </xf>
    <xf numFmtId="0" fontId="150" fillId="3" borderId="57" xfId="45126" applyFont="true" applyBorder="true" applyAlignment="true">
      <alignment horizontal="right" vertical="top" wrapText="true"/>
    </xf>
    <xf numFmtId="0" fontId="150" fillId="3" borderId="57" xfId="45185" applyFont="true" applyBorder="true" applyAlignment="true">
      <alignment horizontal="right" vertical="top" wrapText="true"/>
    </xf>
    <xf numFmtId="0" fontId="150" fillId="3" borderId="57" xfId="45187" applyFont="true" applyBorder="true" applyAlignment="true">
      <alignment horizontal="right" vertical="top" wrapText="true"/>
    </xf>
    <xf numFmtId="0" fontId="150" fillId="3" borderId="57" xfId="45189" applyFont="true" applyBorder="true" applyAlignment="true">
      <alignment horizontal="right" vertical="top" wrapText="true"/>
    </xf>
    <xf numFmtId="166" fontId="149" fillId="3" borderId="119" xfId="45190" applyNumberFormat="true" applyFont="true" applyBorder="true" applyAlignment="true">
      <alignment horizontal="right" vertical="top" wrapText="true"/>
    </xf>
    <xf numFmtId="166" fontId="149" fillId="3" borderId="119" xfId="45191" applyNumberFormat="true" applyFont="true" applyBorder="true" applyAlignment="true">
      <alignment horizontal="right" vertical="top" wrapText="true"/>
    </xf>
    <xf numFmtId="166" fontId="149" fillId="3" borderId="119" xfId="45192" applyNumberFormat="true" applyFont="true" applyBorder="true" applyAlignment="true">
      <alignment horizontal="right" vertical="top" wrapText="true"/>
    </xf>
    <xf numFmtId="0" fontId="150" fillId="3" borderId="57" xfId="45410" applyFont="true" applyBorder="true" applyAlignment="true">
      <alignment horizontal="right" vertical="top" wrapText="true"/>
    </xf>
    <xf numFmtId="0" fontId="150" fillId="3" borderId="57" xfId="45414" applyFont="true" applyBorder="true" applyAlignment="true">
      <alignment horizontal="right" vertical="top" wrapText="true"/>
    </xf>
    <xf numFmtId="0" fontId="150" fillId="3" borderId="57" xfId="45417" applyFont="true" applyBorder="true" applyAlignment="true">
      <alignment horizontal="right" vertical="top" wrapText="true"/>
    </xf>
    <xf numFmtId="0" fontId="150" fillId="3" borderId="115" xfId="45425" applyFont="true" applyBorder="true" applyAlignment="true">
      <alignment horizontal="right" vertical="top" wrapText="true"/>
    </xf>
    <xf numFmtId="0" fontId="150" fillId="3" borderId="54" xfId="45426" applyFont="true" applyBorder="true" applyAlignment="true">
      <alignment horizontal="right" vertical="top" wrapText="true"/>
    </xf>
    <xf numFmtId="0" fontId="150" fillId="3" borderId="55" xfId="45427" applyFont="true" applyBorder="true" applyAlignment="true">
      <alignment horizontal="right" vertical="top" wrapText="true"/>
    </xf>
    <xf numFmtId="0" fontId="150" fillId="3" borderId="10" xfId="45390" applyFont="true" applyAlignment="true">
      <alignment horizontal="right" vertical="top" wrapText="true"/>
    </xf>
    <xf numFmtId="0" fontId="150" fillId="3" borderId="115" xfId="45436" applyFont="true" applyBorder="true" applyAlignment="true">
      <alignment horizontal="right" vertical="top" wrapText="true"/>
    </xf>
    <xf numFmtId="0" fontId="150" fillId="3" borderId="54" xfId="45437" applyFont="true" applyBorder="true" applyAlignment="true">
      <alignment horizontal="right" vertical="top" wrapText="true"/>
    </xf>
    <xf numFmtId="0" fontId="150" fillId="3" borderId="55" xfId="45438" applyFont="true" applyBorder="true" applyAlignment="true">
      <alignment horizontal="right" vertical="top" wrapText="true"/>
    </xf>
    <xf numFmtId="0" fontId="150" fillId="3" borderId="10" xfId="45392" applyFont="true" applyAlignment="true">
      <alignment horizontal="right" vertical="top" wrapText="true"/>
    </xf>
    <xf numFmtId="0" fontId="150" fillId="3" borderId="115" xfId="45447" applyFont="true" applyBorder="true" applyAlignment="true">
      <alignment horizontal="right" vertical="top" wrapText="true"/>
    </xf>
    <xf numFmtId="0" fontId="150" fillId="3" borderId="54" xfId="45448" applyFont="true" applyBorder="true" applyAlignment="true">
      <alignment horizontal="right" vertical="top" wrapText="true"/>
    </xf>
    <xf numFmtId="0" fontId="150" fillId="3" borderId="55" xfId="45449" applyFont="true" applyBorder="true" applyAlignment="true">
      <alignment horizontal="right" vertical="top" wrapText="true"/>
    </xf>
    <xf numFmtId="0" fontId="150" fillId="3" borderId="10" xfId="45391" applyFont="true" applyAlignment="true">
      <alignment horizontal="right" vertical="top" wrapText="true"/>
    </xf>
    <xf numFmtId="0" fontId="150" fillId="3" borderId="57" xfId="45461" applyFont="true" applyBorder="true" applyAlignment="true">
      <alignment horizontal="right" vertical="top" wrapText="true"/>
    </xf>
    <xf numFmtId="166" fontId="149" fillId="3" borderId="58" xfId="45397" applyNumberFormat="true" applyFont="true" applyBorder="true" applyAlignment="true">
      <alignment horizontal="right" vertical="top" wrapText="true"/>
    </xf>
    <xf numFmtId="166" fontId="149" fillId="3" borderId="58" xfId="45399" applyNumberFormat="true" applyFont="true" applyBorder="true" applyAlignment="true">
      <alignment horizontal="right" vertical="top" wrapText="true"/>
    </xf>
    <xf numFmtId="166" fontId="149" fillId="3" borderId="58" xfId="45401" applyNumberFormat="true" applyFont="true" applyBorder="true" applyAlignment="true">
      <alignment horizontal="right" vertical="top" wrapText="true"/>
    </xf>
    <xf numFmtId="166" fontId="149" fillId="3" borderId="59" xfId="45403" applyNumberFormat="true" applyFont="true" applyBorder="true" applyAlignment="true">
      <alignment horizontal="right" vertical="top" wrapText="true"/>
    </xf>
    <xf numFmtId="166" fontId="149" fillId="3" borderId="59" xfId="45405" applyNumberFormat="true" applyFont="true" applyBorder="true" applyAlignment="true">
      <alignment horizontal="right" vertical="top" wrapText="true"/>
    </xf>
    <xf numFmtId="166" fontId="149" fillId="3" borderId="59" xfId="45407" applyNumberFormat="true" applyFont="true" applyBorder="true" applyAlignment="true">
      <alignment horizontal="right" vertical="top" wrapText="true"/>
    </xf>
    <xf numFmtId="166" fontId="149" fillId="3" borderId="60" xfId="45409" applyNumberFormat="true" applyFont="true" applyBorder="true" applyAlignment="true">
      <alignment horizontal="right" vertical="top" wrapText="true"/>
    </xf>
    <xf numFmtId="166" fontId="149" fillId="3" borderId="60" xfId="45412" applyNumberFormat="true" applyFont="true" applyBorder="true" applyAlignment="true">
      <alignment horizontal="right" vertical="top" wrapText="true"/>
    </xf>
    <xf numFmtId="167" fontId="149" fillId="3" borderId="59" xfId="45413" applyNumberFormat="true" applyFont="true" applyBorder="true" applyAlignment="true">
      <alignment horizontal="right" vertical="top" wrapText="true"/>
    </xf>
    <xf numFmtId="166" fontId="149" fillId="3" borderId="60" xfId="45416" applyNumberFormat="true" applyFont="true" applyBorder="true" applyAlignment="true">
      <alignment horizontal="right" vertical="top" wrapText="true"/>
    </xf>
    <xf numFmtId="167" fontId="149" fillId="3" borderId="59" xfId="45418" applyNumberFormat="true" applyFont="true" applyBorder="true" applyAlignment="true">
      <alignment horizontal="right" vertical="top" wrapText="true"/>
    </xf>
    <xf numFmtId="167" fontId="149" fillId="3" borderId="60" xfId="45419" applyNumberFormat="true" applyFont="true" applyBorder="true" applyAlignment="true">
      <alignment horizontal="right" vertical="top" wrapText="true"/>
    </xf>
    <xf numFmtId="167" fontId="149" fillId="3" borderId="59" xfId="45420" applyNumberFormat="true" applyFont="true" applyBorder="true" applyAlignment="true">
      <alignment horizontal="right" vertical="top" wrapText="true"/>
    </xf>
    <xf numFmtId="166" fontId="149" fillId="3" borderId="116" xfId="45429" applyNumberFormat="true" applyFont="true" applyBorder="true" applyAlignment="true">
      <alignment horizontal="right" vertical="top" wrapText="true"/>
    </xf>
    <xf numFmtId="166" fontId="149" fillId="3" borderId="117" xfId="45430" applyNumberFormat="true" applyFont="true" applyBorder="true" applyAlignment="true">
      <alignment horizontal="right" vertical="top" wrapText="true"/>
    </xf>
    <xf numFmtId="166" fontId="149" fillId="3" borderId="118" xfId="45431" applyNumberFormat="true" applyFont="true" applyBorder="true" applyAlignment="true">
      <alignment horizontal="right" vertical="top" wrapText="true"/>
    </xf>
    <xf numFmtId="0" fontId="150" fillId="3" borderId="57" xfId="45393" applyFont="true" applyBorder="true" applyAlignment="true">
      <alignment horizontal="right" vertical="top" wrapText="true"/>
    </xf>
    <xf numFmtId="166" fontId="149" fillId="3" borderId="116" xfId="45440" applyNumberFormat="true" applyFont="true" applyBorder="true" applyAlignment="true">
      <alignment horizontal="right" vertical="top" wrapText="true"/>
    </xf>
    <xf numFmtId="166" fontId="149" fillId="3" borderId="117" xfId="45441" applyNumberFormat="true" applyFont="true" applyBorder="true" applyAlignment="true">
      <alignment horizontal="right" vertical="top" wrapText="true"/>
    </xf>
    <xf numFmtId="166" fontId="149" fillId="3" borderId="118" xfId="45442" applyNumberFormat="true" applyFont="true" applyBorder="true" applyAlignment="true">
      <alignment horizontal="right" vertical="top" wrapText="true"/>
    </xf>
    <xf numFmtId="0" fontId="150" fillId="3" borderId="57" xfId="45395" applyFont="true" applyBorder="true" applyAlignment="true">
      <alignment horizontal="right" vertical="top" wrapText="true"/>
    </xf>
    <xf numFmtId="166" fontId="149" fillId="3" borderId="116" xfId="45451" applyNumberFormat="true" applyFont="true" applyBorder="true" applyAlignment="true">
      <alignment horizontal="right" vertical="top" wrapText="true"/>
    </xf>
    <xf numFmtId="166" fontId="149" fillId="3" borderId="117" xfId="45452" applyNumberFormat="true" applyFont="true" applyBorder="true" applyAlignment="true">
      <alignment horizontal="right" vertical="top" wrapText="true"/>
    </xf>
    <xf numFmtId="166" fontId="149" fillId="3" borderId="118" xfId="45453" applyNumberFormat="true" applyFont="true" applyBorder="true" applyAlignment="true">
      <alignment horizontal="right" vertical="top" wrapText="true"/>
    </xf>
    <xf numFmtId="0" fontId="150" fillId="3" borderId="57" xfId="45394" applyFont="true" applyBorder="true" applyAlignment="true">
      <alignment horizontal="right" vertical="top" wrapText="true"/>
    </xf>
    <xf numFmtId="0" fontId="150" fillId="3" borderId="57" xfId="45455" applyFont="true" applyBorder="true" applyAlignment="true">
      <alignment horizontal="right" vertical="top" wrapText="true"/>
    </xf>
    <xf numFmtId="166" fontId="149" fillId="3" borderId="119" xfId="45456" applyNumberFormat="true" applyFont="true" applyBorder="true" applyAlignment="true">
      <alignment horizontal="right" vertical="top" wrapText="true"/>
    </xf>
    <xf numFmtId="0" fontId="150" fillId="3" borderId="57" xfId="45458" applyFont="true" applyBorder="true" applyAlignment="true">
      <alignment horizontal="right" vertical="top" wrapText="true"/>
    </xf>
    <xf numFmtId="166" fontId="149" fillId="3" borderId="119" xfId="45459" applyNumberFormat="true" applyFont="true" applyBorder="true" applyAlignment="true">
      <alignment horizontal="right" vertical="top" wrapText="true"/>
    </xf>
    <xf numFmtId="0" fontId="150" fillId="3" borderId="57" xfId="45462" applyFont="true" applyBorder="true" applyAlignment="true">
      <alignment horizontal="right" vertical="top" wrapText="true"/>
    </xf>
    <xf numFmtId="0" fontId="150" fillId="26" borderId="119" xfId="45450" applyFont="true" applyFill="true" applyBorder="true" applyAlignment="true">
      <alignment horizontal="right" vertical="top" wrapText="true"/>
    </xf>
    <xf numFmtId="166" fontId="149" fillId="3" borderId="119" xfId="45463" applyNumberFormat="true" applyFont="true" applyBorder="true" applyAlignment="true">
      <alignment horizontal="right" vertical="top" wrapText="true"/>
    </xf>
    <xf numFmtId="0" fontId="150" fillId="0" borderId="10" xfId="44961" applyFont="true" applyFill="true" applyBorder="true" applyAlignment="true">
      <alignment horizontal="left" vertical="top" wrapText="true"/>
    </xf>
    <xf numFmtId="0" fontId="150" fillId="0" borderId="10" xfId="44967" applyFont="true" applyFill="true" applyBorder="true" applyAlignment="true">
      <alignment horizontal="left" vertical="top" wrapText="true"/>
    </xf>
    <xf numFmtId="169" fontId="149" fillId="0" borderId="10" xfId="33366" applyNumberFormat="true" applyFont="true" applyFill="true" applyBorder="true" applyAlignment="true">
      <alignment horizontal="right" vertical="top"/>
    </xf>
    <xf numFmtId="0" fontId="150" fillId="0" borderId="10" xfId="44973" applyFont="true" applyFill="true" applyBorder="true" applyAlignment="true">
      <alignment horizontal="left" vertical="top" wrapText="true"/>
    </xf>
    <xf numFmtId="169" fontId="149" fillId="0" borderId="10" xfId="33369" applyNumberFormat="true" applyFont="true" applyFill="true" applyBorder="true" applyAlignment="true">
      <alignment horizontal="right" vertical="top"/>
    </xf>
    <xf numFmtId="0" fontId="154" fillId="0" borderId="10" xfId="19344" applyFont="true" applyFill="true" applyBorder="true" applyAlignment="true">
      <alignment horizontal="left" vertical="top"/>
    </xf>
    <xf numFmtId="170" fontId="154" fillId="0" borderId="10" xfId="19344" applyNumberFormat="true" applyFont="true" applyFill="true" applyBorder="true" applyAlignment="true">
      <alignment horizontal="right" vertical="top"/>
    </xf>
    <xf numFmtId="0" fontId="154" fillId="0" borderId="10" xfId="19344" applyFont="true" applyFill="true" applyBorder="true" applyAlignment="true">
      <alignment horizontal="left" wrapText="true"/>
    </xf>
    <xf numFmtId="0" fontId="154" fillId="0" borderId="10" xfId="19344" applyFont="true" applyFill="true" applyBorder="true" applyAlignment="true">
      <alignment horizontal="center" wrapText="true"/>
    </xf>
    <xf numFmtId="0" fontId="23" fillId="0" borderId="10" xfId="19344" applyFill="true" applyBorder="true" applyAlignment="true">
      <alignment horizontal="center" vertical="center" wrapText="true"/>
    </xf>
    <xf numFmtId="0" fontId="150" fillId="0" borderId="10" xfId="44960" applyFont="true" applyFill="true" applyBorder="true" applyAlignment="true">
      <alignment horizontal="left" vertical="top" wrapText="true"/>
    </xf>
    <xf numFmtId="0" fontId="150" fillId="0" borderId="10" xfId="44966" applyFont="true" applyFill="true" applyBorder="true" applyAlignment="true">
      <alignment horizontal="left" vertical="top" wrapText="true"/>
    </xf>
    <xf numFmtId="0" fontId="150" fillId="0" borderId="10" xfId="44972" applyFont="true" applyFill="true" applyBorder="true" applyAlignment="true">
      <alignment horizontal="left" vertical="top" wrapText="true"/>
    </xf>
    <xf numFmtId="0" fontId="150" fillId="0" borderId="10" xfId="45236" applyFont="true" applyFill="true" applyBorder="true" applyAlignment="true">
      <alignment horizontal="left" vertical="top" wrapText="true"/>
    </xf>
    <xf numFmtId="0" fontId="150" fillId="0" borderId="10" xfId="45242" applyFont="true" applyFill="true" applyBorder="true" applyAlignment="true">
      <alignment horizontal="left" vertical="top" wrapText="true"/>
    </xf>
    <xf numFmtId="0" fontId="150" fillId="0" borderId="10" xfId="45248" applyFont="true" applyFill="true" applyBorder="true" applyAlignment="true">
      <alignment horizontal="left" vertical="top" wrapText="true"/>
    </xf>
    <xf numFmtId="0" fontId="150" fillId="0" borderId="10" xfId="45235" applyFont="true" applyFill="true" applyBorder="true" applyAlignment="true">
      <alignment horizontal="left" vertical="top" wrapText="true"/>
    </xf>
    <xf numFmtId="0" fontId="150" fillId="0" borderId="10" xfId="45241" applyFont="true" applyFill="true" applyBorder="true" applyAlignment="true">
      <alignment horizontal="left" vertical="top" wrapText="true"/>
    </xf>
    <xf numFmtId="0" fontId="150" fillId="0" borderId="10" xfId="45247" applyFont="true" applyFill="true" applyBorder="true" applyAlignment="true">
      <alignment horizontal="left" vertical="top" wrapText="true"/>
    </xf>
    <xf numFmtId="0" fontId="23" fillId="15" borderId="10" xfId="19344" applyFill="true" applyBorder="true" applyAlignment="true">
      <alignment vertical="center" wrapText="true"/>
    </xf>
    <xf numFmtId="0" fontId="150" fillId="0" borderId="10" xfId="19382" applyFont="true" applyFill="true" applyBorder="true" applyAlignment="true">
      <alignment horizontal="left" vertical="center" wrapText="true"/>
    </xf>
    <xf numFmtId="0" fontId="150" fillId="0" borderId="10" xfId="19384" applyFont="true" applyFill="true" applyBorder="true" applyAlignment="true">
      <alignment horizontal="left" vertical="center"/>
    </xf>
    <xf numFmtId="0" fontId="23" fillId="0" borderId="10" xfId="19344" applyFill="true" applyBorder="true" applyAlignment="true">
      <alignment vertical="center"/>
    </xf>
    <xf numFmtId="0" fontId="179" fillId="27" borderId="3" xfId="19344" applyFont="true" applyFill="true" applyBorder="true" applyAlignment="true">
      <alignment horizontal="left" wrapText="true"/>
    </xf>
    <xf numFmtId="0" fontId="179" fillId="27" borderId="4" xfId="19344" applyFont="true" applyFill="true" applyBorder="true" applyAlignment="true">
      <alignment wrapText="true"/>
    </xf>
    <xf numFmtId="0" fontId="179" fillId="3" borderId="4" xfId="19344" applyFont="true" applyBorder="true"/>
    <xf numFmtId="0" fontId="179" fillId="27" borderId="3" xfId="19344" applyFont="true" applyFill="true" applyBorder="true" applyAlignment="true">
      <alignment wrapText="true"/>
    </xf>
    <xf numFmtId="0" fontId="179" fillId="27" borderId="5" xfId="19344" applyFont="true" applyFill="true" applyBorder="true" applyAlignment="true">
      <alignment wrapText="true"/>
    </xf>
    <xf numFmtId="0" fontId="179" fillId="27" borderId="6" xfId="19344" applyFont="true" applyFill="true" applyBorder="true" applyAlignment="true">
      <alignment wrapText="true"/>
    </xf>
    <xf numFmtId="0" fontId="154" fillId="27" borderId="10" xfId="19344" applyFont="true" applyFill="true" applyAlignment="true">
      <alignment horizontal="left" vertical="center"/>
    </xf>
    <xf numFmtId="170" fontId="154" fillId="27" borderId="10" xfId="19344" applyNumberFormat="true" applyFont="true" applyFill="true" applyAlignment="true">
      <alignment horizontal="right" vertical="center"/>
    </xf>
    <xf numFmtId="0" fontId="150" fillId="0" borderId="10" xfId="45025" applyFont="true" applyFill="true" applyBorder="true" applyAlignment="true">
      <alignment horizontal="left" vertical="center" wrapText="true"/>
    </xf>
    <xf numFmtId="0" fontId="150" fillId="15" borderId="10" xfId="19445" applyFont="true" applyFill="true" applyAlignment="true">
      <alignment horizontal="left" vertical="center" wrapText="true"/>
    </xf>
    <xf numFmtId="0" fontId="150" fillId="15" borderId="10" xfId="19446" applyFont="true" applyFill="true" applyAlignment="true">
      <alignment horizontal="left" vertical="center"/>
    </xf>
    <xf numFmtId="0" fontId="150" fillId="15" borderId="10" xfId="19451" applyFont="true" applyFill="true" applyAlignment="true">
      <alignment horizontal="center" vertical="center" wrapText="true"/>
    </xf>
    <xf numFmtId="0" fontId="150" fillId="15" borderId="10" xfId="19447" applyFont="true" applyFill="true" applyAlignment="true">
      <alignment horizontal="left" vertical="center" wrapText="true"/>
    </xf>
    <xf numFmtId="0" fontId="150" fillId="15" borderId="10" xfId="19448" applyFont="true" applyFill="true" applyAlignment="true">
      <alignment horizontal="left" vertical="center"/>
    </xf>
    <xf numFmtId="0" fontId="150" fillId="15" borderId="10" xfId="19452" applyFont="true" applyFill="true" applyAlignment="true">
      <alignment horizontal="center" vertical="center" wrapText="true"/>
    </xf>
    <xf numFmtId="0" fontId="150" fillId="15" borderId="10" xfId="19449" applyFont="true" applyFill="true" applyAlignment="true">
      <alignment horizontal="left" vertical="center" wrapText="true"/>
    </xf>
    <xf numFmtId="0" fontId="150" fillId="15" borderId="10" xfId="19450" applyFont="true" applyFill="true" applyAlignment="true">
      <alignment horizontal="left" vertical="center"/>
    </xf>
    <xf numFmtId="0" fontId="150" fillId="15" borderId="10" xfId="19453" applyFont="true" applyFill="true" applyAlignment="true">
      <alignment horizontal="center" vertical="center" wrapText="true"/>
    </xf>
    <xf numFmtId="0" fontId="150" fillId="15" borderId="10" xfId="19454" applyFont="true" applyFill="true" applyAlignment="true">
      <alignment horizontal="left" vertical="center" wrapText="true"/>
    </xf>
    <xf numFmtId="0" fontId="150" fillId="15" borderId="10" xfId="19457" applyFont="true" applyFill="true" applyAlignment="true">
      <alignment horizontal="left" vertical="center"/>
    </xf>
    <xf numFmtId="168" fontId="149" fillId="15" borderId="10" xfId="19461" applyNumberFormat="true" applyFont="true" applyFill="true" applyAlignment="true">
      <alignment horizontal="right" vertical="center" wrapText="true"/>
    </xf>
    <xf numFmtId="0" fontId="150" fillId="15" borderId="10" xfId="19455" applyFont="true" applyFill="true" applyAlignment="true">
      <alignment horizontal="left" vertical="center" wrapText="true"/>
    </xf>
    <xf numFmtId="0" fontId="150" fillId="15" borderId="10" xfId="19458" applyFont="true" applyFill="true" applyAlignment="true">
      <alignment horizontal="left" vertical="center"/>
    </xf>
    <xf numFmtId="168" fontId="149" fillId="15" borderId="10" xfId="19462" applyNumberFormat="true" applyFont="true" applyFill="true" applyAlignment="true">
      <alignment horizontal="right" vertical="center" wrapText="true"/>
    </xf>
    <xf numFmtId="0" fontId="150" fillId="15" borderId="10" xfId="19459" applyFont="true" applyFill="true" applyAlignment="true">
      <alignment horizontal="left" vertical="center"/>
    </xf>
    <xf numFmtId="0" fontId="150" fillId="15" borderId="10" xfId="19456" applyFont="true" applyFill="true" applyAlignment="true">
      <alignment horizontal="left" vertical="center" wrapText="true"/>
    </xf>
    <xf numFmtId="0" fontId="150" fillId="15" borderId="10" xfId="19460" applyFont="true" applyFill="true" applyAlignment="true">
      <alignment horizontal="left" vertical="center"/>
    </xf>
    <xf numFmtId="168" fontId="149" fillId="15" borderId="10" xfId="19463" applyNumberFormat="true" applyFont="true" applyFill="true" applyAlignment="true">
      <alignment horizontal="right" vertical="center" wrapText="true"/>
    </xf>
    <xf numFmtId="0" fontId="150" fillId="15" borderId="10" xfId="19467" applyFont="true" applyFill="true" applyAlignment="true">
      <alignment horizontal="left" vertical="center" wrapText="true"/>
    </xf>
    <xf numFmtId="0" fontId="150" fillId="15" borderId="10" xfId="19468" applyFont="true" applyFill="true" applyAlignment="true">
      <alignment horizontal="left" vertical="center"/>
    </xf>
    <xf numFmtId="0" fontId="150" fillId="15" borderId="10" xfId="19473" applyFont="true" applyFill="true" applyAlignment="true">
      <alignment horizontal="center" vertical="center" wrapText="true"/>
    </xf>
    <xf numFmtId="0" fontId="150" fillId="15" borderId="10" xfId="19474" applyFont="true" applyFill="true" applyAlignment="true">
      <alignment horizontal="center" vertical="center" wrapText="true"/>
    </xf>
    <xf numFmtId="0" fontId="150" fillId="15" borderId="10" xfId="19469" applyFont="true" applyFill="true" applyAlignment="true">
      <alignment horizontal="left" vertical="center" wrapText="true"/>
    </xf>
    <xf numFmtId="0" fontId="150" fillId="15" borderId="10" xfId="19470" applyFont="true" applyFill="true" applyAlignment="true">
      <alignment horizontal="left" vertical="center"/>
    </xf>
    <xf numFmtId="0" fontId="150" fillId="15" borderId="10" xfId="19475" applyFont="true" applyFill="true" applyAlignment="true">
      <alignment horizontal="center" vertical="center" wrapText="true"/>
    </xf>
    <xf numFmtId="0" fontId="150" fillId="15" borderId="10" xfId="19476" applyFont="true" applyFill="true" applyAlignment="true">
      <alignment horizontal="center" vertical="center" wrapText="true"/>
    </xf>
    <xf numFmtId="0" fontId="150" fillId="15" borderId="10" xfId="19471" applyFont="true" applyFill="true" applyAlignment="true">
      <alignment horizontal="left" vertical="center" wrapText="true"/>
    </xf>
    <xf numFmtId="0" fontId="150" fillId="15" borderId="10" xfId="19472" applyFont="true" applyFill="true" applyAlignment="true">
      <alignment horizontal="left" vertical="center"/>
    </xf>
    <xf numFmtId="0" fontId="150" fillId="15" borderId="10" xfId="19477" applyFont="true" applyFill="true" applyAlignment="true">
      <alignment horizontal="center" vertical="center" wrapText="true"/>
    </xf>
    <xf numFmtId="0" fontId="150" fillId="15" borderId="10" xfId="19478" applyFont="true" applyFill="true" applyAlignment="true">
      <alignment horizontal="center" vertical="center" wrapText="true"/>
    </xf>
    <xf numFmtId="0" fontId="150" fillId="15" borderId="10" xfId="19479" applyFont="true" applyFill="true" applyAlignment="true">
      <alignment horizontal="left" vertical="center" wrapText="true"/>
    </xf>
    <xf numFmtId="0" fontId="150" fillId="15" borderId="10" xfId="19482" applyFont="true" applyFill="true" applyAlignment="true">
      <alignment horizontal="left" vertical="center"/>
    </xf>
    <xf numFmtId="168" fontId="149" fillId="15" borderId="10" xfId="19485" applyNumberFormat="true" applyFont="true" applyFill="true" applyAlignment="true">
      <alignment horizontal="right" vertical="center" wrapText="true"/>
    </xf>
    <xf numFmtId="168" fontId="149" fillId="15" borderId="10" xfId="19486" applyNumberFormat="true" applyFont="true" applyFill="true" applyAlignment="true">
      <alignment horizontal="right" vertical="center" wrapText="true"/>
    </xf>
    <xf numFmtId="0" fontId="150" fillId="15" borderId="10" xfId="19480" applyFont="true" applyFill="true" applyAlignment="true">
      <alignment horizontal="left" vertical="center" wrapText="true"/>
    </xf>
    <xf numFmtId="0" fontId="150" fillId="15" borderId="10" xfId="19483" applyFont="true" applyFill="true" applyAlignment="true">
      <alignment horizontal="left" vertical="center"/>
    </xf>
    <xf numFmtId="168" fontId="149" fillId="15" borderId="10" xfId="19487" applyNumberFormat="true" applyFont="true" applyFill="true" applyAlignment="true">
      <alignment horizontal="right" vertical="center" wrapText="true"/>
    </xf>
    <xf numFmtId="168" fontId="149" fillId="15" borderId="10" xfId="19488" applyNumberFormat="true" applyFont="true" applyFill="true" applyAlignment="true">
      <alignment horizontal="right" vertical="center" wrapText="true"/>
    </xf>
    <xf numFmtId="0" fontId="150" fillId="15" borderId="10" xfId="19481" applyFont="true" applyFill="true" applyAlignment="true">
      <alignment horizontal="left" vertical="center" wrapText="true"/>
    </xf>
    <xf numFmtId="0" fontId="150" fillId="15" borderId="10" xfId="19484" applyFont="true" applyFill="true" applyAlignment="true">
      <alignment horizontal="left" vertical="center"/>
    </xf>
    <xf numFmtId="168" fontId="149" fillId="15" borderId="10" xfId="19489" applyNumberFormat="true" applyFont="true" applyFill="true" applyAlignment="true">
      <alignment horizontal="right" vertical="center" wrapText="true"/>
    </xf>
    <xf numFmtId="168" fontId="149" fillId="15" borderId="10" xfId="19490" applyNumberFormat="true" applyFont="true" applyFill="true" applyAlignment="true">
      <alignment horizontal="right" vertical="center" wrapText="true"/>
    </xf>
    <xf numFmtId="0" fontId="23" fillId="15" borderId="10" xfId="19344" applyFill="true" applyBorder="true" applyAlignment="true">
      <alignment vertical="center"/>
    </xf>
    <xf numFmtId="0" fontId="150" fillId="3" borderId="52" xfId="44936" applyFont="true" applyBorder="true" applyAlignment="true">
      <alignment horizontal="center" vertical="center" wrapText="true"/>
    </xf>
    <xf numFmtId="0" fontId="150" fillId="3" borderId="53" xfId="44937" applyFont="true" applyBorder="true" applyAlignment="true">
      <alignment horizontal="center" vertical="center" wrapText="true"/>
    </xf>
    <xf numFmtId="0" fontId="150" fillId="3" borderId="53" xfId="44938" applyFont="true" applyBorder="true" applyAlignment="true">
      <alignment horizontal="center" vertical="center" wrapText="true"/>
    </xf>
    <xf numFmtId="0" fontId="150" fillId="3" borderId="52" xfId="44957" applyFont="true" applyBorder="true" applyAlignment="true">
      <alignment horizontal="center" vertical="center" wrapText="true"/>
    </xf>
    <xf numFmtId="0" fontId="150" fillId="3" borderId="53" xfId="44958" applyFont="true" applyBorder="true" applyAlignment="true">
      <alignment horizontal="center" vertical="center" wrapText="true"/>
    </xf>
    <xf numFmtId="0" fontId="150" fillId="3" borderId="53" xfId="44959" applyFont="true" applyBorder="true" applyAlignment="true">
      <alignment horizontal="center" vertical="center" wrapText="true"/>
    </xf>
    <xf numFmtId="0" fontId="150" fillId="3" borderId="52" xfId="44983" applyFont="true" applyBorder="true" applyAlignment="true">
      <alignment horizontal="center" vertical="center" wrapText="true"/>
    </xf>
    <xf numFmtId="0" fontId="150" fillId="3" borderId="53" xfId="44984" applyFont="true" applyBorder="true" applyAlignment="true">
      <alignment horizontal="center" vertical="center" wrapText="true"/>
    </xf>
    <xf numFmtId="0" fontId="150" fillId="3" borderId="53" xfId="44985" applyFont="true" applyBorder="true" applyAlignment="true">
      <alignment horizontal="center" vertical="center" wrapText="true"/>
    </xf>
    <xf numFmtId="0" fontId="150" fillId="3" borderId="52" xfId="45013" applyFont="true" applyBorder="true" applyAlignment="true">
      <alignment horizontal="center" vertical="center" wrapText="true"/>
    </xf>
    <xf numFmtId="0" fontId="150" fillId="3" borderId="53" xfId="45014" applyFont="true" applyBorder="true" applyAlignment="true">
      <alignment horizontal="center" vertical="center" wrapText="true"/>
    </xf>
    <xf numFmtId="0" fontId="150" fillId="3" borderId="53" xfId="45015" applyFont="true" applyBorder="true" applyAlignment="true">
      <alignment horizontal="center" vertical="center" wrapText="true"/>
    </xf>
    <xf numFmtId="0" fontId="150" fillId="3" borderId="52" xfId="45034" applyFont="true" applyBorder="true" applyAlignment="true">
      <alignment horizontal="center" vertical="center" wrapText="true"/>
    </xf>
    <xf numFmtId="0" fontId="150" fillId="3" borderId="53" xfId="45035" applyFont="true" applyBorder="true" applyAlignment="true">
      <alignment horizontal="center" vertical="center" wrapText="true"/>
    </xf>
    <xf numFmtId="0" fontId="150" fillId="3" borderId="53" xfId="45036" applyFont="true" applyBorder="true" applyAlignment="true">
      <alignment horizontal="center" vertical="center" wrapText="true"/>
    </xf>
    <xf numFmtId="0" fontId="150" fillId="3" borderId="52" xfId="45076" applyFont="true" applyBorder="true" applyAlignment="true">
      <alignment horizontal="center" vertical="center" wrapText="true"/>
    </xf>
    <xf numFmtId="0" fontId="150" fillId="3" borderId="53" xfId="45077" applyFont="true" applyBorder="true" applyAlignment="true">
      <alignment horizontal="center" vertical="center" wrapText="true"/>
    </xf>
    <xf numFmtId="0" fontId="150" fillId="3" borderId="53" xfId="45078" applyFont="true" applyBorder="true" applyAlignment="true">
      <alignment horizontal="center" vertical="center" wrapText="true"/>
    </xf>
    <xf numFmtId="0" fontId="23" fillId="0" borderId="99" xfId="19344" applyFill="true" applyBorder="true" applyAlignment="true">
      <alignment vertical="center" wrapText="true"/>
    </xf>
    <xf numFmtId="0" fontId="23" fillId="3" borderId="99" xfId="19344" applyBorder="true" applyAlignment="true">
      <alignment vertical="center" wrapText="true"/>
    </xf>
    <xf numFmtId="0" fontId="23" fillId="15" borderId="99" xfId="19344" applyFill="true" applyBorder="true" applyAlignment="true">
      <alignment vertical="center" wrapText="true"/>
    </xf>
    <xf numFmtId="0" fontId="23" fillId="27" borderId="99" xfId="19344" applyFill="true" applyBorder="true" applyAlignment="true">
      <alignment vertical="center" wrapText="true"/>
    </xf>
    <xf numFmtId="0" fontId="23" fillId="27" borderId="103" xfId="19344" applyFill="true" applyBorder="true" applyAlignment="true">
      <alignment vertical="center" wrapText="true"/>
    </xf>
    <xf numFmtId="0" fontId="23" fillId="0" borderId="103" xfId="19344" applyFill="true" applyBorder="true" applyAlignment="true">
      <alignment vertical="center" wrapText="true"/>
    </xf>
    <xf numFmtId="0" fontId="154" fillId="33" borderId="99" xfId="19344" applyFont="true" applyFill="true" applyBorder="true" applyAlignment="true">
      <alignment horizontal="center" vertical="center" wrapText="true"/>
    </xf>
    <xf numFmtId="0" fontId="23" fillId="33" borderId="123" xfId="19344" applyFill="true" applyBorder="true" applyAlignment="true">
      <alignment horizontal="center" vertical="center"/>
    </xf>
    <xf numFmtId="0" fontId="154" fillId="33" borderId="123" xfId="19344" applyFont="true" applyFill="true" applyBorder="true" applyAlignment="true">
      <alignment horizontal="center" vertical="center" wrapText="true"/>
    </xf>
    <xf numFmtId="169" fontId="114" fillId="33" borderId="99" xfId="40237" applyNumberFormat="true" applyFont="true" applyFill="true" applyBorder="true" applyAlignment="true">
      <alignment horizontal="center" vertical="center"/>
    </xf>
    <xf numFmtId="169" fontId="114" fillId="33" borderId="123" xfId="40238" applyNumberFormat="true" applyFont="true" applyFill="true" applyBorder="true" applyAlignment="true">
      <alignment horizontal="center" vertical="center"/>
    </xf>
    <xf numFmtId="169" fontId="114" fillId="33" borderId="99" xfId="40249" applyNumberFormat="true" applyFont="true" applyFill="true" applyBorder="true" applyAlignment="true">
      <alignment horizontal="center" vertical="center"/>
    </xf>
    <xf numFmtId="169" fontId="114" fillId="33" borderId="123" xfId="40250" applyNumberFormat="true" applyFont="true" applyFill="true" applyBorder="true" applyAlignment="true">
      <alignment horizontal="center" vertical="center"/>
    </xf>
    <xf numFmtId="0" fontId="150" fillId="33" borderId="99" xfId="45027" applyFont="true" applyFill="true" applyBorder="true" applyAlignment="true">
      <alignment horizontal="center" vertical="center" wrapText="true"/>
    </xf>
    <xf numFmtId="0" fontId="150" fillId="33" borderId="123" xfId="45028" applyFont="true" applyFill="true" applyBorder="true" applyAlignment="true">
      <alignment horizontal="center" vertical="center" wrapText="true"/>
    </xf>
    <xf numFmtId="0" fontId="150" fillId="33" borderId="99" xfId="45033" applyFont="true" applyFill="true" applyBorder="true" applyAlignment="true">
      <alignment horizontal="center" vertical="center" wrapText="true"/>
    </xf>
    <xf numFmtId="0" fontId="150" fillId="33" borderId="123" xfId="45034" applyFont="true" applyFill="true" applyBorder="true" applyAlignment="true">
      <alignment horizontal="center" vertical="center" wrapText="true"/>
    </xf>
    <xf numFmtId="0" fontId="150" fillId="33" borderId="99" xfId="25757" applyFont="true" applyFill="true" applyBorder="true" applyAlignment="true">
      <alignment horizontal="center" vertical="center" wrapText="true"/>
    </xf>
    <xf numFmtId="0" fontId="150" fillId="33" borderId="123" xfId="25755" applyFont="true" applyFill="true" applyBorder="true" applyAlignment="true">
      <alignment horizontal="center" vertical="center" wrapText="true"/>
    </xf>
    <xf numFmtId="0" fontId="150" fillId="33" borderId="99" xfId="25752" applyFont="true" applyFill="true" applyBorder="true" applyAlignment="true">
      <alignment horizontal="center" vertical="center" wrapText="true"/>
    </xf>
    <xf numFmtId="0" fontId="150" fillId="33" borderId="123" xfId="25750" applyFont="true" applyFill="true" applyBorder="true" applyAlignment="true">
      <alignment horizontal="center" vertical="center" wrapText="true"/>
    </xf>
    <xf numFmtId="0" fontId="150" fillId="33" borderId="99" xfId="45069" applyFont="true" applyFill="true" applyBorder="true" applyAlignment="true">
      <alignment horizontal="center" vertical="center" wrapText="true"/>
    </xf>
    <xf numFmtId="0" fontId="150" fillId="33" borderId="123" xfId="45070" applyFont="true" applyFill="true" applyBorder="true" applyAlignment="true">
      <alignment horizontal="center" vertical="center" wrapText="true"/>
    </xf>
    <xf numFmtId="0" fontId="150" fillId="33" borderId="99" xfId="45075" applyFont="true" applyFill="true" applyBorder="true" applyAlignment="true">
      <alignment horizontal="center" vertical="center" wrapText="true"/>
    </xf>
    <xf numFmtId="0" fontId="150" fillId="33" borderId="123" xfId="45076" applyFont="true" applyFill="true" applyBorder="true" applyAlignment="true">
      <alignment horizontal="center" vertical="center" wrapText="true"/>
    </xf>
    <xf numFmtId="0" fontId="23" fillId="33" borderId="105" xfId="19344" applyFill="true" applyBorder="true" applyAlignment="true">
      <alignment horizontal="center" vertical="center"/>
    </xf>
    <xf numFmtId="0" fontId="154" fillId="33" borderId="105" xfId="19344" applyFont="true" applyFill="true" applyBorder="true" applyAlignment="true">
      <alignment horizontal="center" vertical="center" wrapText="true"/>
    </xf>
    <xf numFmtId="169" fontId="114" fillId="33" borderId="105" xfId="40239" applyNumberFormat="true" applyFont="true" applyFill="true" applyBorder="true" applyAlignment="true">
      <alignment horizontal="center" vertical="center"/>
    </xf>
    <xf numFmtId="169" fontId="114" fillId="33" borderId="105" xfId="40251" applyNumberFormat="true" applyFont="true" applyFill="true" applyBorder="true" applyAlignment="true">
      <alignment horizontal="center" vertical="center"/>
    </xf>
    <xf numFmtId="0" fontId="150" fillId="33" borderId="105" xfId="45029" applyFont="true" applyFill="true" applyBorder="true" applyAlignment="true">
      <alignment horizontal="center" vertical="center" wrapText="true"/>
    </xf>
    <xf numFmtId="0" fontId="150" fillId="33" borderId="105" xfId="45035" applyFont="true" applyFill="true" applyBorder="true" applyAlignment="true">
      <alignment horizontal="center" vertical="center" wrapText="true"/>
    </xf>
    <xf numFmtId="0" fontId="150" fillId="33" borderId="105" xfId="25756" applyFont="true" applyFill="true" applyBorder="true" applyAlignment="true">
      <alignment horizontal="center" vertical="center" wrapText="true"/>
    </xf>
    <xf numFmtId="0" fontId="150" fillId="33" borderId="105" xfId="25751" applyFont="true" applyFill="true" applyBorder="true" applyAlignment="true">
      <alignment horizontal="center" vertical="center" wrapText="true"/>
    </xf>
    <xf numFmtId="0" fontId="150" fillId="33" borderId="105" xfId="45071" applyFont="true" applyFill="true" applyBorder="true" applyAlignment="true">
      <alignment horizontal="center" vertical="center" wrapText="true"/>
    </xf>
    <xf numFmtId="0" fontId="150" fillId="33" borderId="105" xfId="45077" applyFont="true" applyFill="true" applyBorder="true" applyAlignment="true">
      <alignment horizontal="center" vertical="center" wrapText="true"/>
    </xf>
    <xf numFmtId="0" fontId="150" fillId="3" borderId="107" xfId="44936" applyFont="true" applyBorder="true" applyAlignment="true">
      <alignment horizontal="center" vertical="center" wrapText="true"/>
    </xf>
    <xf numFmtId="0" fontId="150" fillId="3" borderId="107" xfId="44957" applyFont="true" applyBorder="true" applyAlignment="true">
      <alignment horizontal="center" vertical="center" wrapText="true"/>
    </xf>
    <xf numFmtId="0" fontId="150" fillId="3" borderId="107" xfId="44983" applyFont="true" applyBorder="true" applyAlignment="true">
      <alignment horizontal="center" vertical="center" wrapText="true"/>
    </xf>
    <xf numFmtId="0" fontId="150" fillId="3" borderId="107" xfId="45013" applyFont="true" applyBorder="true" applyAlignment="true">
      <alignment horizontal="center" vertical="center" wrapText="true"/>
    </xf>
    <xf numFmtId="0" fontId="150" fillId="3" borderId="107" xfId="45034" applyFont="true" applyBorder="true" applyAlignment="true">
      <alignment horizontal="center" vertical="center" wrapText="true"/>
    </xf>
    <xf numFmtId="169" fontId="114" fillId="33" borderId="99" xfId="40238" applyNumberFormat="true" applyFont="true" applyFill="true" applyBorder="true" applyAlignment="true">
      <alignment horizontal="center" vertical="center"/>
    </xf>
    <xf numFmtId="169" fontId="114" fillId="33" borderId="99" xfId="40250" applyNumberFormat="true" applyFont="true" applyFill="true" applyBorder="true" applyAlignment="true">
      <alignment horizontal="center" vertical="center"/>
    </xf>
    <xf numFmtId="0" fontId="150" fillId="33" borderId="99" xfId="45029" applyFont="true" applyFill="true" applyBorder="true" applyAlignment="true">
      <alignment horizontal="center" vertical="center" wrapText="true"/>
    </xf>
    <xf numFmtId="0" fontId="150" fillId="33" borderId="99" xfId="45034" applyFont="true" applyFill="true" applyBorder="true" applyAlignment="true">
      <alignment horizontal="center" vertical="center" wrapText="true"/>
    </xf>
    <xf numFmtId="0" fontId="150" fillId="33" borderId="99" xfId="25756" applyFont="true" applyFill="true" applyBorder="true" applyAlignment="true">
      <alignment horizontal="center" vertical="center" wrapText="true"/>
    </xf>
    <xf numFmtId="0" fontId="150" fillId="33" borderId="99" xfId="25750" applyFont="true" applyFill="true" applyBorder="true" applyAlignment="true">
      <alignment horizontal="center" vertical="center" wrapText="true"/>
    </xf>
    <xf numFmtId="0" fontId="150" fillId="3" borderId="107" xfId="45076" applyFont="true" applyBorder="true" applyAlignment="true">
      <alignment horizontal="center" vertical="center" wrapText="true"/>
    </xf>
    <xf numFmtId="0" fontId="150" fillId="33" borderId="99" xfId="45071" applyFont="true" applyFill="true" applyBorder="true" applyAlignment="true">
      <alignment horizontal="center" vertical="center" wrapText="true"/>
    </xf>
    <xf numFmtId="0" fontId="150" fillId="33" borderId="99" xfId="45076" applyFont="true" applyFill="true" applyBorder="true" applyAlignment="true">
      <alignment horizontal="center" vertical="center" wrapText="true"/>
    </xf>
    <xf numFmtId="0" fontId="150" fillId="3" borderId="108" xfId="44936" applyFont="true" applyBorder="true" applyAlignment="true">
      <alignment horizontal="center" vertical="center" wrapText="true"/>
    </xf>
    <xf numFmtId="0" fontId="150" fillId="3" borderId="108" xfId="44957" applyFont="true" applyBorder="true" applyAlignment="true">
      <alignment horizontal="center" vertical="center" wrapText="true"/>
    </xf>
    <xf numFmtId="0" fontId="150" fillId="3" borderId="108" xfId="44983" applyFont="true" applyBorder="true" applyAlignment="true">
      <alignment horizontal="center" vertical="center" wrapText="true"/>
    </xf>
    <xf numFmtId="0" fontId="154" fillId="33" borderId="128" xfId="19344" applyFont="true" applyFill="true" applyBorder="true" applyAlignment="true">
      <alignment horizontal="center" vertical="center" wrapText="true"/>
    </xf>
    <xf numFmtId="0" fontId="150" fillId="3" borderId="108" xfId="45013" applyFont="true" applyBorder="true" applyAlignment="true">
      <alignment horizontal="center" vertical="center" wrapText="true"/>
    </xf>
    <xf numFmtId="0" fontId="150" fillId="3" borderId="108" xfId="45034" applyFont="true" applyBorder="true" applyAlignment="true">
      <alignment horizontal="center" vertical="center" wrapText="true"/>
    </xf>
    <xf numFmtId="169" fontId="114" fillId="33" borderId="128" xfId="40238" applyNumberFormat="true" applyFont="true" applyFill="true" applyBorder="true" applyAlignment="true">
      <alignment horizontal="center" vertical="center"/>
    </xf>
    <xf numFmtId="169" fontId="114" fillId="33" borderId="128" xfId="40250" applyNumberFormat="true" applyFont="true" applyFill="true" applyBorder="true" applyAlignment="true">
      <alignment horizontal="center" vertical="center"/>
    </xf>
    <xf numFmtId="0" fontId="150" fillId="33" borderId="128" xfId="45029" applyFont="true" applyFill="true" applyBorder="true" applyAlignment="true">
      <alignment horizontal="center" vertical="center" wrapText="true"/>
    </xf>
    <xf numFmtId="0" fontId="150" fillId="33" borderId="128" xfId="45034" applyFont="true" applyFill="true" applyBorder="true" applyAlignment="true">
      <alignment horizontal="center" vertical="center" wrapText="true"/>
    </xf>
    <xf numFmtId="0" fontId="150" fillId="33" borderId="128" xfId="25756" applyFont="true" applyFill="true" applyBorder="true" applyAlignment="true">
      <alignment horizontal="center" vertical="center" wrapText="true"/>
    </xf>
    <xf numFmtId="0" fontId="150" fillId="33" borderId="128" xfId="25750" applyFont="true" applyFill="true" applyBorder="true" applyAlignment="true">
      <alignment horizontal="center" vertical="center" wrapText="true"/>
    </xf>
    <xf numFmtId="0" fontId="150" fillId="3" borderId="108" xfId="45076" applyFont="true" applyBorder="true" applyAlignment="true">
      <alignment horizontal="center" vertical="center" wrapText="true"/>
    </xf>
    <xf numFmtId="0" fontId="150" fillId="33" borderId="128" xfId="45071" applyFont="true" applyFill="true" applyBorder="true" applyAlignment="true">
      <alignment horizontal="center" vertical="center" wrapText="true"/>
    </xf>
    <xf numFmtId="0" fontId="150" fillId="33" borderId="128" xfId="45076" applyFont="true" applyFill="true" applyBorder="true" applyAlignment="true">
      <alignment horizontal="center" vertical="center" wrapText="true"/>
    </xf>
    <xf numFmtId="0" fontId="23" fillId="33" borderId="124" xfId="19344" applyFill="true" applyBorder="true" applyAlignment="true">
      <alignment horizontal="center" vertical="center"/>
    </xf>
    <xf numFmtId="0" fontId="154" fillId="33" borderId="124" xfId="19344" applyFont="true" applyFill="true" applyBorder="true" applyAlignment="true">
      <alignment horizontal="center" vertical="center" wrapText="true"/>
    </xf>
    <xf numFmtId="0" fontId="150" fillId="3" borderId="95" xfId="44937" applyFont="true" applyBorder="true" applyAlignment="true">
      <alignment horizontal="center" vertical="center" wrapText="true"/>
    </xf>
    <xf numFmtId="0" fontId="150" fillId="3" borderId="95" xfId="44958" applyFont="true" applyBorder="true" applyAlignment="true">
      <alignment horizontal="center" vertical="center" wrapText="true"/>
    </xf>
    <xf numFmtId="0" fontId="150" fillId="3" borderId="95" xfId="44984" applyFont="true" applyBorder="true" applyAlignment="true">
      <alignment horizontal="center" vertical="center" wrapText="true"/>
    </xf>
    <xf numFmtId="169" fontId="114" fillId="33" borderId="124" xfId="40239" applyNumberFormat="true" applyFont="true" applyFill="true" applyBorder="true" applyAlignment="true">
      <alignment horizontal="center" vertical="center"/>
    </xf>
    <xf numFmtId="169" fontId="114" fillId="33" borderId="124" xfId="40251" applyNumberFormat="true" applyFont="true" applyFill="true" applyBorder="true" applyAlignment="true">
      <alignment horizontal="center" vertical="center"/>
    </xf>
    <xf numFmtId="0" fontId="150" fillId="33" borderId="124" xfId="45029" applyFont="true" applyFill="true" applyBorder="true" applyAlignment="true">
      <alignment horizontal="center" vertical="center" wrapText="true"/>
    </xf>
    <xf numFmtId="0" fontId="150" fillId="33" borderId="124" xfId="45035" applyFont="true" applyFill="true" applyBorder="true" applyAlignment="true">
      <alignment horizontal="center" vertical="center" wrapText="true"/>
    </xf>
    <xf numFmtId="0" fontId="150" fillId="33" borderId="124" xfId="25756" applyFont="true" applyFill="true" applyBorder="true" applyAlignment="true">
      <alignment horizontal="center" vertical="center" wrapText="true"/>
    </xf>
    <xf numFmtId="0" fontId="150" fillId="33" borderId="124" xfId="25751" applyFont="true" applyFill="true" applyBorder="true" applyAlignment="true">
      <alignment horizontal="center" vertical="center" wrapText="true"/>
    </xf>
    <xf numFmtId="0" fontId="150" fillId="3" borderId="95" xfId="45014" applyFont="true" applyBorder="true" applyAlignment="true">
      <alignment horizontal="center" vertical="center" wrapText="true"/>
    </xf>
    <xf numFmtId="0" fontId="150" fillId="3" borderId="95" xfId="45035" applyFont="true" applyBorder="true" applyAlignment="true">
      <alignment horizontal="center" vertical="center" wrapText="true"/>
    </xf>
    <xf numFmtId="0" fontId="150" fillId="33" borderId="124" xfId="45071" applyFont="true" applyFill="true" applyBorder="true" applyAlignment="true">
      <alignment horizontal="center" vertical="center" wrapText="true"/>
    </xf>
    <xf numFmtId="0" fontId="150" fillId="33" borderId="124" xfId="45077" applyFont="true" applyFill="true" applyBorder="true" applyAlignment="true">
      <alignment horizontal="center" vertical="center" wrapText="true"/>
    </xf>
    <xf numFmtId="0" fontId="150" fillId="3" borderId="95" xfId="45077" applyFont="true" applyBorder="true" applyAlignment="true">
      <alignment horizontal="center" vertical="center" wrapText="true"/>
    </xf>
    <xf numFmtId="0" fontId="150" fillId="0" borderId="99" xfId="44992" applyFont="true" applyFill="true" applyBorder="true" applyAlignment="true">
      <alignment horizontal="left" vertical="center" wrapText="true"/>
    </xf>
    <xf numFmtId="0" fontId="150" fillId="0" borderId="99" xfId="44998" applyFont="true" applyFill="true" applyBorder="true" applyAlignment="true">
      <alignment horizontal="left" vertical="center" wrapText="true"/>
    </xf>
    <xf numFmtId="0" fontId="150" fillId="0" borderId="99" xfId="19355" applyFont="true" applyFill="true" applyBorder="true" applyAlignment="true">
      <alignment horizontal="left" vertical="center" wrapText="true"/>
    </xf>
    <xf numFmtId="0" fontId="150" fillId="0" borderId="99" xfId="19357" applyFont="true" applyFill="true" applyBorder="true" applyAlignment="true">
      <alignment horizontal="left" vertical="center" wrapText="true"/>
    </xf>
    <xf numFmtId="0" fontId="154" fillId="0" borderId="99" xfId="19344" applyFont="true" applyFill="true" applyBorder="true" applyAlignment="true">
      <alignment horizontal="left" vertical="center" wrapText="true"/>
    </xf>
    <xf numFmtId="0" fontId="150" fillId="0" borderId="99" xfId="45037" applyFont="true" applyFill="true" applyBorder="true" applyAlignment="true">
      <alignment horizontal="left" vertical="center" wrapText="true"/>
    </xf>
    <xf numFmtId="0" fontId="150" fillId="0" borderId="99" xfId="45043" applyFont="true" applyFill="true" applyBorder="true" applyAlignment="true">
      <alignment horizontal="left" vertical="center" wrapText="true"/>
    </xf>
    <xf numFmtId="0" fontId="150" fillId="0" borderId="99" xfId="45049" applyFont="true" applyFill="true" applyBorder="true" applyAlignment="true">
      <alignment horizontal="left" vertical="center" wrapText="true"/>
    </xf>
    <xf numFmtId="0" fontId="150" fillId="0" borderId="99" xfId="25759" applyFont="true" applyFill="true" applyBorder="true" applyAlignment="true">
      <alignment horizontal="left" vertical="center" wrapText="true"/>
    </xf>
    <xf numFmtId="0" fontId="150" fillId="0" borderId="99" xfId="25754" applyFont="true" applyFill="true" applyBorder="true" applyAlignment="true">
      <alignment horizontal="left" vertical="center" wrapText="true"/>
    </xf>
    <xf numFmtId="0" fontId="150" fillId="15" borderId="99" xfId="19381" applyFont="true" applyFill="true" applyBorder="true" applyAlignment="true">
      <alignment horizontal="left" vertical="center" wrapText="true"/>
    </xf>
    <xf numFmtId="0" fontId="150" fillId="15" borderId="99" xfId="19382" applyFont="true" applyFill="true" applyBorder="true" applyAlignment="true">
      <alignment horizontal="left" vertical="center" wrapText="true"/>
    </xf>
    <xf numFmtId="0" fontId="150" fillId="15" borderId="99" xfId="19385" applyFont="true" applyFill="true" applyBorder="true" applyAlignment="true">
      <alignment horizontal="left" vertical="center" wrapText="true"/>
    </xf>
    <xf numFmtId="0" fontId="150" fillId="0" borderId="99" xfId="19421" applyFont="true" applyFill="true" applyBorder="true" applyAlignment="true">
      <alignment horizontal="left" vertical="center" wrapText="true"/>
    </xf>
    <xf numFmtId="0" fontId="150" fillId="0" borderId="99" xfId="45067" applyFont="true" applyFill="true" applyBorder="true" applyAlignment="true">
      <alignment horizontal="left" vertical="center" wrapText="true"/>
    </xf>
    <xf numFmtId="0" fontId="150" fillId="0" borderId="99" xfId="45073" applyFont="true" applyFill="true" applyBorder="true" applyAlignment="true">
      <alignment horizontal="left" vertical="center" wrapText="true"/>
    </xf>
    <xf numFmtId="0" fontId="150" fillId="0" borderId="99" xfId="45079" applyFont="true" applyFill="true" applyBorder="true" applyAlignment="true">
      <alignment horizontal="left" vertical="center" wrapText="true"/>
    </xf>
    <xf numFmtId="0" fontId="150" fillId="0" borderId="99" xfId="45082" applyFont="true" applyFill="true" applyBorder="true" applyAlignment="true">
      <alignment horizontal="left" vertical="center" wrapText="true"/>
    </xf>
    <xf numFmtId="0" fontId="150" fillId="0" borderId="99" xfId="45084" applyFont="true" applyFill="true" applyBorder="true" applyAlignment="true">
      <alignment horizontal="left" vertical="center" wrapText="true"/>
    </xf>
    <xf numFmtId="0" fontId="150" fillId="0" borderId="99" xfId="19418" applyFont="true" applyFill="true" applyBorder="true" applyAlignment="true">
      <alignment horizontal="left" vertical="center" wrapText="true"/>
    </xf>
    <xf numFmtId="0" fontId="150" fillId="0" borderId="100" xfId="45031" applyFont="true" applyFill="true" applyBorder="true" applyAlignment="true">
      <alignment horizontal="left" vertical="center" wrapText="true"/>
    </xf>
    <xf numFmtId="0" fontId="154" fillId="0" borderId="103" xfId="19344" applyFont="true" applyFill="true" applyBorder="true" applyAlignment="true">
      <alignment horizontal="left" vertical="center" wrapText="true"/>
    </xf>
    <xf numFmtId="0" fontId="150" fillId="0" borderId="105" xfId="19356" applyFont="true" applyFill="true" applyBorder="true" applyAlignment="true">
      <alignment horizontal="left" vertical="center"/>
    </xf>
    <xf numFmtId="0" fontId="150" fillId="0" borderId="105" xfId="19358" applyFont="true" applyFill="true" applyBorder="true" applyAlignment="true">
      <alignment horizontal="left" vertical="center"/>
    </xf>
    <xf numFmtId="0" fontId="23" fillId="0" borderId="105" xfId="19344" applyFill="true" applyBorder="true" applyAlignment="true">
      <alignment vertical="center"/>
    </xf>
    <xf numFmtId="0" fontId="23" fillId="0" borderId="105" xfId="19344" applyFill="true" applyBorder="true" applyAlignment="true">
      <alignment horizontal="center" vertical="center"/>
    </xf>
    <xf numFmtId="0" fontId="154" fillId="0" borderId="105" xfId="19344" applyFont="true" applyFill="true" applyBorder="true" applyAlignment="true">
      <alignment horizontal="left" vertical="center"/>
    </xf>
    <xf numFmtId="0" fontId="154" fillId="0" borderId="106" xfId="19344" applyFont="true" applyFill="true" applyBorder="true" applyAlignment="true">
      <alignment horizontal="left" vertical="center"/>
    </xf>
    <xf numFmtId="0" fontId="150" fillId="0" borderId="105" xfId="25758" applyFont="true" applyFill="true" applyBorder="true" applyAlignment="true">
      <alignment horizontal="left" vertical="center"/>
    </xf>
    <xf numFmtId="0" fontId="150" fillId="0" borderId="105" xfId="25753" applyFont="true" applyFill="true" applyBorder="true" applyAlignment="true">
      <alignment horizontal="left" vertical="center"/>
    </xf>
    <xf numFmtId="0" fontId="150" fillId="15" borderId="105" xfId="19383" applyFont="true" applyFill="true" applyBorder="true" applyAlignment="true">
      <alignment horizontal="left" vertical="center"/>
    </xf>
    <xf numFmtId="0" fontId="150" fillId="15" borderId="105" xfId="19384" applyFont="true" applyFill="true" applyBorder="true" applyAlignment="true">
      <alignment horizontal="left" vertical="center"/>
    </xf>
    <xf numFmtId="0" fontId="150" fillId="15" borderId="105" xfId="19386" applyFont="true" applyFill="true" applyBorder="true" applyAlignment="true">
      <alignment horizontal="left" vertical="center"/>
    </xf>
    <xf numFmtId="0" fontId="23" fillId="15" borderId="105" xfId="19344" applyFill="true" applyBorder="true" applyAlignment="true">
      <alignment vertical="center"/>
    </xf>
    <xf numFmtId="0" fontId="23" fillId="27" borderId="105" xfId="19344" applyFill="true" applyBorder="true" applyAlignment="true">
      <alignment vertical="center"/>
    </xf>
    <xf numFmtId="0" fontId="23" fillId="27" borderId="106" xfId="19344" applyFill="true" applyBorder="true" applyAlignment="true">
      <alignment vertical="center"/>
    </xf>
    <xf numFmtId="0" fontId="150" fillId="26" borderId="105" xfId="45085" applyFont="true" applyFill="true" applyBorder="true" applyAlignment="true">
      <alignment horizontal="left" vertical="center"/>
    </xf>
    <xf numFmtId="0" fontId="150" fillId="0" borderId="105" xfId="22904" applyFont="true" applyFill="true" applyBorder="true" applyAlignment="true">
      <alignment horizontal="left" vertical="center"/>
    </xf>
    <xf numFmtId="0" fontId="150" fillId="0" borderId="105" xfId="45094" applyFont="true" applyFill="true" applyBorder="true" applyAlignment="true">
      <alignment horizontal="left" vertical="center"/>
    </xf>
    <xf numFmtId="0" fontId="150" fillId="0" borderId="105" xfId="19429" applyFont="true" applyFill="true" applyBorder="true" applyAlignment="true">
      <alignment horizontal="left" vertical="center"/>
    </xf>
    <xf numFmtId="0" fontId="150" fillId="0" borderId="105" xfId="19422" applyFont="true" applyFill="true" applyBorder="true" applyAlignment="true">
      <alignment horizontal="left" vertical="center"/>
    </xf>
    <xf numFmtId="0" fontId="23" fillId="0" borderId="106" xfId="19344" applyFill="true" applyBorder="true" applyAlignment="true">
      <alignment vertical="center"/>
    </xf>
    <xf numFmtId="169" fontId="149" fillId="33" borderId="100" xfId="44941" applyNumberFormat="true" applyFont="true" applyFill="true" applyBorder="true" applyAlignment="true">
      <alignment horizontal="center" vertical="center"/>
    </xf>
    <xf numFmtId="169" fontId="149" fillId="33" borderId="121" xfId="44941" applyNumberFormat="true" applyFont="true" applyFill="true" applyBorder="true" applyAlignment="true">
      <alignment horizontal="center" vertical="center"/>
    </xf>
    <xf numFmtId="169" fontId="149" fillId="33" borderId="122" xfId="44941" applyNumberFormat="true" applyFont="true" applyFill="true" applyBorder="true" applyAlignment="true">
      <alignment horizontal="center" vertical="center"/>
    </xf>
    <xf numFmtId="169" fontId="149" fillId="33" borderId="127" xfId="44941" applyNumberFormat="true" applyFont="true" applyFill="true" applyBorder="true" applyAlignment="true">
      <alignment horizontal="center" vertical="center"/>
    </xf>
    <xf numFmtId="169" fontId="149" fillId="33" borderId="104" xfId="44941" applyNumberFormat="true" applyFont="true" applyFill="true" applyBorder="true" applyAlignment="true">
      <alignment horizontal="center" vertical="center"/>
    </xf>
    <xf numFmtId="169" fontId="149" fillId="33" borderId="99" xfId="44944" applyNumberFormat="true" applyFont="true" applyFill="true" applyBorder="true" applyAlignment="true">
      <alignment horizontal="center" vertical="center"/>
    </xf>
    <xf numFmtId="169" fontId="149" fillId="33" borderId="123" xfId="44944" applyNumberFormat="true" applyFont="true" applyFill="true" applyBorder="true" applyAlignment="true">
      <alignment horizontal="center" vertical="center"/>
    </xf>
    <xf numFmtId="169" fontId="149" fillId="33" borderId="124" xfId="44944" applyNumberFormat="true" applyFont="true" applyFill="true" applyBorder="true" applyAlignment="true">
      <alignment horizontal="center" vertical="center"/>
    </xf>
    <xf numFmtId="169" fontId="149" fillId="33" borderId="128" xfId="44944" applyNumberFormat="true" applyFont="true" applyFill="true" applyBorder="true" applyAlignment="true">
      <alignment horizontal="center" vertical="center"/>
    </xf>
    <xf numFmtId="169" fontId="149" fillId="33" borderId="105" xfId="44944" applyNumberFormat="true" applyFont="true" applyFill="true" applyBorder="true" applyAlignment="true">
      <alignment horizontal="center" vertical="center"/>
    </xf>
    <xf numFmtId="169" fontId="149" fillId="33" borderId="100" xfId="44968" applyNumberFormat="true" applyFont="true" applyFill="true" applyBorder="true" applyAlignment="true">
      <alignment horizontal="center" vertical="center"/>
    </xf>
    <xf numFmtId="169" fontId="149" fillId="33" borderId="121" xfId="44969" applyNumberFormat="true" applyFont="true" applyFill="true" applyBorder="true" applyAlignment="true">
      <alignment horizontal="center" vertical="center"/>
    </xf>
    <xf numFmtId="169" fontId="149" fillId="33" borderId="122" xfId="44970" applyNumberFormat="true" applyFont="true" applyFill="true" applyBorder="true" applyAlignment="true">
      <alignment horizontal="center" vertical="center"/>
    </xf>
    <xf numFmtId="169" fontId="149" fillId="33" borderId="127" xfId="44969" applyNumberFormat="true" applyFont="true" applyFill="true" applyBorder="true" applyAlignment="true">
      <alignment horizontal="center" vertical="center"/>
    </xf>
    <xf numFmtId="169" fontId="149" fillId="33" borderId="104" xfId="44970" applyNumberFormat="true" applyFont="true" applyFill="true" applyBorder="true" applyAlignment="true">
      <alignment horizontal="center" vertical="center"/>
    </xf>
    <xf numFmtId="169" fontId="149" fillId="33" borderId="100" xfId="44969" applyNumberFormat="true" applyFont="true" applyFill="true" applyBorder="true" applyAlignment="true">
      <alignment horizontal="center" vertical="center"/>
    </xf>
    <xf numFmtId="169" fontId="149" fillId="33" borderId="99" xfId="44968" applyNumberFormat="true" applyFont="true" applyFill="true" applyBorder="true" applyAlignment="true">
      <alignment horizontal="center" vertical="center"/>
    </xf>
    <xf numFmtId="169" fontId="149" fillId="33" borderId="123" xfId="44969" applyNumberFormat="true" applyFont="true" applyFill="true" applyBorder="true" applyAlignment="true">
      <alignment horizontal="center" vertical="center"/>
    </xf>
    <xf numFmtId="169" fontId="149" fillId="33" borderId="124" xfId="44970" applyNumberFormat="true" applyFont="true" applyFill="true" applyBorder="true" applyAlignment="true">
      <alignment horizontal="center" vertical="center"/>
    </xf>
    <xf numFmtId="169" fontId="149" fillId="33" borderId="128" xfId="44969" applyNumberFormat="true" applyFont="true" applyFill="true" applyBorder="true" applyAlignment="true">
      <alignment horizontal="center" vertical="center"/>
    </xf>
    <xf numFmtId="169" fontId="149" fillId="33" borderId="105" xfId="44970" applyNumberFormat="true" applyFont="true" applyFill="true" applyBorder="true" applyAlignment="true">
      <alignment horizontal="center" vertical="center"/>
    </xf>
    <xf numFmtId="169" fontId="149" fillId="33" borderId="99" xfId="44969" applyNumberFormat="true" applyFont="true" applyFill="true" applyBorder="true" applyAlignment="true">
      <alignment horizontal="center" vertical="center"/>
    </xf>
    <xf numFmtId="0" fontId="23" fillId="33" borderId="123" xfId="19344" applyFill="true" applyBorder="true" applyAlignment="true">
      <alignment horizontal="center" vertical="center" wrapText="true"/>
    </xf>
    <xf numFmtId="0" fontId="23" fillId="33" borderId="124" xfId="19344" applyFill="true" applyBorder="true" applyAlignment="true">
      <alignment horizontal="center" vertical="center" wrapText="true"/>
    </xf>
    <xf numFmtId="169" fontId="149" fillId="33" borderId="99" xfId="44962" applyNumberFormat="true" applyFont="true" applyFill="true" applyBorder="true" applyAlignment="true">
      <alignment horizontal="center" vertical="center"/>
    </xf>
    <xf numFmtId="169" fontId="149" fillId="33" borderId="123" xfId="44963" applyNumberFormat="true" applyFont="true" applyFill="true" applyBorder="true" applyAlignment="true">
      <alignment horizontal="center" vertical="center"/>
    </xf>
    <xf numFmtId="169" fontId="149" fillId="33" borderId="124" xfId="44964" applyNumberFormat="true" applyFont="true" applyFill="true" applyBorder="true" applyAlignment="true">
      <alignment horizontal="center" vertical="center"/>
    </xf>
    <xf numFmtId="169" fontId="149" fillId="33" borderId="128" xfId="44963" applyNumberFormat="true" applyFont="true" applyFill="true" applyBorder="true" applyAlignment="true">
      <alignment horizontal="center" vertical="center"/>
    </xf>
    <xf numFmtId="169" fontId="149" fillId="33" borderId="105" xfId="44964" applyNumberFormat="true" applyFont="true" applyFill="true" applyBorder="true" applyAlignment="true">
      <alignment horizontal="center" vertical="center"/>
    </xf>
    <xf numFmtId="169" fontId="149" fillId="33" borderId="99" xfId="44963" applyNumberFormat="true" applyFont="true" applyFill="true" applyBorder="true" applyAlignment="true">
      <alignment horizontal="center" vertical="center"/>
    </xf>
    <xf numFmtId="169" fontId="149" fillId="33" borderId="100" xfId="44988" applyNumberFormat="true" applyFont="true" applyFill="true" applyBorder="true" applyAlignment="true">
      <alignment horizontal="center" vertical="center"/>
    </xf>
    <xf numFmtId="169" fontId="149" fillId="33" borderId="121" xfId="44989" applyNumberFormat="true" applyFont="true" applyFill="true" applyBorder="true" applyAlignment="true">
      <alignment horizontal="center" vertical="center"/>
    </xf>
    <xf numFmtId="169" fontId="149" fillId="33" borderId="122" xfId="44990" applyNumberFormat="true" applyFont="true" applyFill="true" applyBorder="true" applyAlignment="true">
      <alignment horizontal="center" vertical="center"/>
    </xf>
    <xf numFmtId="169" fontId="149" fillId="33" borderId="127" xfId="44989" applyNumberFormat="true" applyFont="true" applyFill="true" applyBorder="true" applyAlignment="true">
      <alignment horizontal="center" vertical="center"/>
    </xf>
    <xf numFmtId="169" fontId="149" fillId="33" borderId="104" xfId="44990" applyNumberFormat="true" applyFont="true" applyFill="true" applyBorder="true" applyAlignment="true">
      <alignment horizontal="center" vertical="center"/>
    </xf>
    <xf numFmtId="169" fontId="149" fillId="33" borderId="100" xfId="44989" applyNumberFormat="true" applyFont="true" applyFill="true" applyBorder="true" applyAlignment="true">
      <alignment horizontal="center" vertical="center"/>
    </xf>
    <xf numFmtId="169" fontId="149" fillId="33" borderId="99" xfId="44994" applyNumberFormat="true" applyFont="true" applyFill="true" applyBorder="true" applyAlignment="true">
      <alignment horizontal="center" vertical="center"/>
    </xf>
    <xf numFmtId="169" fontId="149" fillId="33" borderId="123" xfId="44995" applyNumberFormat="true" applyFont="true" applyFill="true" applyBorder="true" applyAlignment="true">
      <alignment horizontal="center" vertical="center"/>
    </xf>
    <xf numFmtId="169" fontId="149" fillId="33" borderId="124" xfId="44996" applyNumberFormat="true" applyFont="true" applyFill="true" applyBorder="true" applyAlignment="true">
      <alignment horizontal="center" vertical="center"/>
    </xf>
    <xf numFmtId="169" fontId="149" fillId="33" borderId="128" xfId="44995" applyNumberFormat="true" applyFont="true" applyFill="true" applyBorder="true" applyAlignment="true">
      <alignment horizontal="center" vertical="center"/>
    </xf>
    <xf numFmtId="169" fontId="149" fillId="33" borderId="105" xfId="44996" applyNumberFormat="true" applyFont="true" applyFill="true" applyBorder="true" applyAlignment="true">
      <alignment horizontal="center" vertical="center"/>
    </xf>
    <xf numFmtId="169" fontId="149" fillId="33" borderId="99" xfId="44995" applyNumberFormat="true" applyFont="true" applyFill="true" applyBorder="true" applyAlignment="true">
      <alignment horizontal="center" vertical="center"/>
    </xf>
    <xf numFmtId="169" fontId="149" fillId="33" borderId="99" xfId="45000" applyNumberFormat="true" applyFont="true" applyFill="true" applyBorder="true" applyAlignment="true">
      <alignment horizontal="center" vertical="center"/>
    </xf>
    <xf numFmtId="169" fontId="149" fillId="33" borderId="123" xfId="45001" applyNumberFormat="true" applyFont="true" applyFill="true" applyBorder="true" applyAlignment="true">
      <alignment horizontal="center" vertical="center"/>
    </xf>
    <xf numFmtId="169" fontId="149" fillId="33" borderId="124" xfId="45002" applyNumberFormat="true" applyFont="true" applyFill="true" applyBorder="true" applyAlignment="true">
      <alignment horizontal="center" vertical="center"/>
    </xf>
    <xf numFmtId="169" fontId="149" fillId="33" borderId="128" xfId="45001" applyNumberFormat="true" applyFont="true" applyFill="true" applyBorder="true" applyAlignment="true">
      <alignment horizontal="center" vertical="center"/>
    </xf>
    <xf numFmtId="169" fontId="149" fillId="33" borderId="105" xfId="45002" applyNumberFormat="true" applyFont="true" applyFill="true" applyBorder="true" applyAlignment="true">
      <alignment horizontal="center" vertical="center"/>
    </xf>
    <xf numFmtId="169" fontId="149" fillId="33" borderId="99" xfId="45001" applyNumberFormat="true" applyFont="true" applyFill="true" applyBorder="true" applyAlignment="true">
      <alignment horizontal="center" vertical="center"/>
    </xf>
    <xf numFmtId="168" fontId="149" fillId="33" borderId="99" xfId="19366" applyNumberFormat="true" applyFont="true" applyFill="true" applyBorder="true" applyAlignment="true">
      <alignment horizontal="center" vertical="center"/>
    </xf>
    <xf numFmtId="168" fontId="149" fillId="33" borderId="123" xfId="19367" applyNumberFormat="true" applyFont="true" applyFill="true" applyBorder="true" applyAlignment="true">
      <alignment horizontal="center" vertical="center"/>
    </xf>
    <xf numFmtId="168" fontId="149" fillId="33" borderId="124" xfId="19368" applyNumberFormat="true" applyFont="true" applyFill="true" applyBorder="true" applyAlignment="true">
      <alignment horizontal="center" vertical="center"/>
    </xf>
    <xf numFmtId="168" fontId="149" fillId="33" borderId="128" xfId="19367" applyNumberFormat="true" applyFont="true" applyFill="true" applyBorder="true" applyAlignment="true">
      <alignment horizontal="center" vertical="center"/>
    </xf>
    <xf numFmtId="168" fontId="149" fillId="33" borderId="105" xfId="19368" applyNumberFormat="true" applyFont="true" applyFill="true" applyBorder="true" applyAlignment="true">
      <alignment horizontal="center" vertical="center"/>
    </xf>
    <xf numFmtId="168" fontId="149" fillId="33" borderId="99" xfId="19367" applyNumberFormat="true" applyFont="true" applyFill="true" applyBorder="true" applyAlignment="true">
      <alignment horizontal="center" vertical="center"/>
    </xf>
    <xf numFmtId="168" fontId="149" fillId="33" borderId="99" xfId="19370" applyNumberFormat="true" applyFont="true" applyFill="true" applyBorder="true" applyAlignment="true">
      <alignment horizontal="center" vertical="center"/>
    </xf>
    <xf numFmtId="168" fontId="149" fillId="33" borderId="123" xfId="19371" applyNumberFormat="true" applyFont="true" applyFill="true" applyBorder="true" applyAlignment="true">
      <alignment horizontal="center" vertical="center"/>
    </xf>
    <xf numFmtId="168" fontId="149" fillId="33" borderId="124" xfId="19372" applyNumberFormat="true" applyFont="true" applyFill="true" applyBorder="true" applyAlignment="true">
      <alignment horizontal="center" vertical="center"/>
    </xf>
    <xf numFmtId="168" fontId="149" fillId="33" borderId="128" xfId="19371" applyNumberFormat="true" applyFont="true" applyFill="true" applyBorder="true" applyAlignment="true">
      <alignment horizontal="center" vertical="center"/>
    </xf>
    <xf numFmtId="168" fontId="149" fillId="33" borderId="105" xfId="19372" applyNumberFormat="true" applyFont="true" applyFill="true" applyBorder="true" applyAlignment="true">
      <alignment horizontal="center" vertical="center"/>
    </xf>
    <xf numFmtId="168" fontId="149" fillId="33" borderId="99" xfId="19371" applyNumberFormat="true" applyFont="true" applyFill="true" applyBorder="true" applyAlignment="true">
      <alignment horizontal="center" vertical="center"/>
    </xf>
    <xf numFmtId="0" fontId="23" fillId="33" borderId="99" xfId="19344" applyFill="true" applyBorder="true" applyAlignment="true">
      <alignment horizontal="center" vertical="center" wrapText="true"/>
    </xf>
    <xf numFmtId="0" fontId="23" fillId="33" borderId="128" xfId="19344" applyFill="true" applyBorder="true" applyAlignment="true">
      <alignment horizontal="center" vertical="center" wrapText="true"/>
    </xf>
    <xf numFmtId="0" fontId="23" fillId="33" borderId="105" xfId="19344" applyFill="true" applyBorder="true" applyAlignment="true">
      <alignment horizontal="center" vertical="center" wrapText="true"/>
    </xf>
    <xf numFmtId="170" fontId="154" fillId="33" borderId="99" xfId="19344" applyNumberFormat="true" applyFont="true" applyFill="true" applyBorder="true" applyAlignment="true">
      <alignment horizontal="center" vertical="center"/>
    </xf>
    <xf numFmtId="170" fontId="154" fillId="33" borderId="123" xfId="19344" applyNumberFormat="true" applyFont="true" applyFill="true" applyBorder="true" applyAlignment="true">
      <alignment horizontal="center" vertical="center"/>
    </xf>
    <xf numFmtId="170" fontId="154" fillId="33" borderId="124" xfId="19344" applyNumberFormat="true" applyFont="true" applyFill="true" applyBorder="true" applyAlignment="true">
      <alignment horizontal="center" vertical="center"/>
    </xf>
    <xf numFmtId="170" fontId="154" fillId="33" borderId="128" xfId="19344" applyNumberFormat="true" applyFont="true" applyFill="true" applyBorder="true" applyAlignment="true">
      <alignment horizontal="center" vertical="center"/>
    </xf>
    <xf numFmtId="170" fontId="154" fillId="33" borderId="105" xfId="19344" applyNumberFormat="true" applyFont="true" applyFill="true" applyBorder="true" applyAlignment="true">
      <alignment horizontal="center" vertical="center"/>
    </xf>
    <xf numFmtId="170" fontId="154" fillId="33" borderId="103" xfId="19344" applyNumberFormat="true" applyFont="true" applyFill="true" applyBorder="true" applyAlignment="true">
      <alignment horizontal="center" vertical="center"/>
    </xf>
    <xf numFmtId="170" fontId="154" fillId="33" borderId="125" xfId="19344" applyNumberFormat="true" applyFont="true" applyFill="true" applyBorder="true" applyAlignment="true">
      <alignment horizontal="center" vertical="center"/>
    </xf>
    <xf numFmtId="170" fontId="154" fillId="33" borderId="126" xfId="19344" applyNumberFormat="true" applyFont="true" applyFill="true" applyBorder="true" applyAlignment="true">
      <alignment horizontal="center" vertical="center"/>
    </xf>
    <xf numFmtId="170" fontId="154" fillId="33" borderId="129" xfId="19344" applyNumberFormat="true" applyFont="true" applyFill="true" applyBorder="true" applyAlignment="true">
      <alignment horizontal="center" vertical="center"/>
    </xf>
    <xf numFmtId="170" fontId="154" fillId="33" borderId="106" xfId="19344" applyNumberFormat="true" applyFont="true" applyFill="true" applyBorder="true" applyAlignment="true">
      <alignment horizontal="center" vertical="center"/>
    </xf>
    <xf numFmtId="0" fontId="23" fillId="33" borderId="125" xfId="19344" applyFill="true" applyBorder="true" applyAlignment="true">
      <alignment horizontal="center" vertical="center" wrapText="true"/>
    </xf>
    <xf numFmtId="0" fontId="23" fillId="33" borderId="126" xfId="19344" applyFill="true" applyBorder="true" applyAlignment="true">
      <alignment horizontal="center" vertical="center" wrapText="true"/>
    </xf>
    <xf numFmtId="169" fontId="149" fillId="33" borderId="100" xfId="45018" applyNumberFormat="true" applyFont="true" applyFill="true" applyBorder="true" applyAlignment="true">
      <alignment horizontal="center" vertical="center"/>
    </xf>
    <xf numFmtId="169" fontId="149" fillId="33" borderId="121" xfId="45018" applyNumberFormat="true" applyFont="true" applyFill="true" applyBorder="true" applyAlignment="true">
      <alignment horizontal="center" vertical="center"/>
    </xf>
    <xf numFmtId="169" fontId="149" fillId="33" borderId="122" xfId="45018" applyNumberFormat="true" applyFont="true" applyFill="true" applyBorder="true" applyAlignment="true">
      <alignment horizontal="center" vertical="center"/>
    </xf>
    <xf numFmtId="169" fontId="149" fillId="33" borderId="127" xfId="45018" applyNumberFormat="true" applyFont="true" applyFill="true" applyBorder="true" applyAlignment="true">
      <alignment horizontal="center" vertical="center"/>
    </xf>
    <xf numFmtId="169" fontId="149" fillId="33" borderId="104" xfId="45018" applyNumberFormat="true" applyFont="true" applyFill="true" applyBorder="true" applyAlignment="true">
      <alignment horizontal="center" vertical="center"/>
    </xf>
    <xf numFmtId="169" fontId="149" fillId="33" borderId="99" xfId="45021" applyNumberFormat="true" applyFont="true" applyFill="true" applyBorder="true" applyAlignment="true">
      <alignment horizontal="center" vertical="center"/>
    </xf>
    <xf numFmtId="169" fontId="149" fillId="33" borderId="123" xfId="45021" applyNumberFormat="true" applyFont="true" applyFill="true" applyBorder="true" applyAlignment="true">
      <alignment horizontal="center" vertical="center"/>
    </xf>
    <xf numFmtId="169" fontId="149" fillId="33" borderId="124" xfId="45021" applyNumberFormat="true" applyFont="true" applyFill="true" applyBorder="true" applyAlignment="true">
      <alignment horizontal="center" vertical="center"/>
    </xf>
    <xf numFmtId="169" fontId="149" fillId="33" borderId="128" xfId="45021" applyNumberFormat="true" applyFont="true" applyFill="true" applyBorder="true" applyAlignment="true">
      <alignment horizontal="center" vertical="center"/>
    </xf>
    <xf numFmtId="169" fontId="149" fillId="33" borderId="105" xfId="45021" applyNumberFormat="true" applyFont="true" applyFill="true" applyBorder="true" applyAlignment="true">
      <alignment horizontal="center" vertical="center"/>
    </xf>
    <xf numFmtId="169" fontId="149" fillId="33" borderId="99" xfId="45045" applyNumberFormat="true" applyFont="true" applyFill="true" applyBorder="true" applyAlignment="true">
      <alignment horizontal="center" vertical="center"/>
    </xf>
    <xf numFmtId="169" fontId="149" fillId="33" borderId="123" xfId="45046" applyNumberFormat="true" applyFont="true" applyFill="true" applyBorder="true" applyAlignment="true">
      <alignment horizontal="center" vertical="center"/>
    </xf>
    <xf numFmtId="169" fontId="149" fillId="33" borderId="124" xfId="45047" applyNumberFormat="true" applyFont="true" applyFill="true" applyBorder="true" applyAlignment="true">
      <alignment horizontal="center" vertical="center"/>
    </xf>
    <xf numFmtId="169" fontId="149" fillId="33" borderId="128" xfId="45046" applyNumberFormat="true" applyFont="true" applyFill="true" applyBorder="true" applyAlignment="true">
      <alignment horizontal="center" vertical="center"/>
    </xf>
    <xf numFmtId="169" fontId="149" fillId="33" borderId="105" xfId="45047" applyNumberFormat="true" applyFont="true" applyFill="true" applyBorder="true" applyAlignment="true">
      <alignment horizontal="center" vertical="center"/>
    </xf>
    <xf numFmtId="169" fontId="149" fillId="33" borderId="99" xfId="45046" applyNumberFormat="true" applyFont="true" applyFill="true" applyBorder="true" applyAlignment="true">
      <alignment horizontal="center" vertical="center"/>
    </xf>
    <xf numFmtId="169" fontId="149" fillId="33" borderId="99" xfId="19388" applyNumberFormat="true" applyFont="true" applyFill="true" applyBorder="true" applyAlignment="true">
      <alignment horizontal="center" vertical="center" wrapText="true"/>
    </xf>
    <xf numFmtId="169" fontId="149" fillId="33" borderId="123" xfId="19389" applyNumberFormat="true" applyFont="true" applyFill="true" applyBorder="true" applyAlignment="true">
      <alignment horizontal="center" vertical="center" wrapText="true"/>
    </xf>
    <xf numFmtId="169" fontId="149" fillId="33" borderId="124" xfId="19390" applyNumberFormat="true" applyFont="true" applyFill="true" applyBorder="true" applyAlignment="true">
      <alignment horizontal="center" vertical="center" wrapText="true"/>
    </xf>
    <xf numFmtId="169" fontId="149" fillId="33" borderId="128" xfId="19389" applyNumberFormat="true" applyFont="true" applyFill="true" applyBorder="true" applyAlignment="true">
      <alignment horizontal="center" vertical="center" wrapText="true"/>
    </xf>
    <xf numFmtId="169" fontId="149" fillId="33" borderId="105" xfId="19390" applyNumberFormat="true" applyFont="true" applyFill="true" applyBorder="true" applyAlignment="true">
      <alignment horizontal="center" vertical="center" wrapText="true"/>
    </xf>
    <xf numFmtId="169" fontId="149" fillId="33" borderId="99" xfId="19389" applyNumberFormat="true" applyFont="true" applyFill="true" applyBorder="true" applyAlignment="true">
      <alignment horizontal="center" vertical="center" wrapText="true"/>
    </xf>
    <xf numFmtId="168" fontId="149" fillId="33" borderId="99" xfId="45055" applyNumberFormat="true" applyFont="true" applyFill="true" applyBorder="true" applyAlignment="true">
      <alignment horizontal="center" vertical="center"/>
    </xf>
    <xf numFmtId="168" fontId="149" fillId="33" borderId="123" xfId="45056" applyNumberFormat="true" applyFont="true" applyFill="true" applyBorder="true" applyAlignment="true">
      <alignment horizontal="center" vertical="center"/>
    </xf>
    <xf numFmtId="168" fontId="149" fillId="33" borderId="124" xfId="45057" applyNumberFormat="true" applyFont="true" applyFill="true" applyBorder="true" applyAlignment="true">
      <alignment horizontal="center" vertical="center"/>
    </xf>
    <xf numFmtId="168" fontId="149" fillId="33" borderId="128" xfId="45056" applyNumberFormat="true" applyFont="true" applyFill="true" applyBorder="true" applyAlignment="true">
      <alignment horizontal="center" vertical="center"/>
    </xf>
    <xf numFmtId="168" fontId="149" fillId="33" borderId="105" xfId="45057" applyNumberFormat="true" applyFont="true" applyFill="true" applyBorder="true" applyAlignment="true">
      <alignment horizontal="center" vertical="center"/>
    </xf>
    <xf numFmtId="168" fontId="149" fillId="33" borderId="99" xfId="45056" applyNumberFormat="true" applyFont="true" applyFill="true" applyBorder="true" applyAlignment="true">
      <alignment horizontal="center" vertical="center"/>
    </xf>
    <xf numFmtId="168" fontId="149" fillId="33" borderId="99" xfId="45059" applyNumberFormat="true" applyFont="true" applyFill="true" applyBorder="true" applyAlignment="true">
      <alignment horizontal="center" vertical="center"/>
    </xf>
    <xf numFmtId="168" fontId="149" fillId="33" borderId="123" xfId="45060" applyNumberFormat="true" applyFont="true" applyFill="true" applyBorder="true" applyAlignment="true">
      <alignment horizontal="center" vertical="center"/>
    </xf>
    <xf numFmtId="168" fontId="149" fillId="33" borderId="124" xfId="45061" applyNumberFormat="true" applyFont="true" applyFill="true" applyBorder="true" applyAlignment="true">
      <alignment horizontal="center" vertical="center"/>
    </xf>
    <xf numFmtId="168" fontId="149" fillId="33" borderId="128" xfId="45060" applyNumberFormat="true" applyFont="true" applyFill="true" applyBorder="true" applyAlignment="true">
      <alignment horizontal="center" vertical="center"/>
    </xf>
    <xf numFmtId="168" fontId="149" fillId="33" borderId="105" xfId="45061" applyNumberFormat="true" applyFont="true" applyFill="true" applyBorder="true" applyAlignment="true">
      <alignment horizontal="center" vertical="center"/>
    </xf>
    <xf numFmtId="168" fontId="149" fillId="33" borderId="99" xfId="45060" applyNumberFormat="true" applyFont="true" applyFill="true" applyBorder="true" applyAlignment="true">
      <alignment horizontal="center" vertical="center"/>
    </xf>
    <xf numFmtId="168" fontId="149" fillId="33" borderId="99" xfId="45063" applyNumberFormat="true" applyFont="true" applyFill="true" applyBorder="true" applyAlignment="true">
      <alignment horizontal="center" vertical="center"/>
    </xf>
    <xf numFmtId="168" fontId="149" fillId="33" borderId="123" xfId="45064" applyNumberFormat="true" applyFont="true" applyFill="true" applyBorder="true" applyAlignment="true">
      <alignment horizontal="center" vertical="center"/>
    </xf>
    <xf numFmtId="168" fontId="149" fillId="33" borderId="124" xfId="45065" applyNumberFormat="true" applyFont="true" applyFill="true" applyBorder="true" applyAlignment="true">
      <alignment horizontal="center" vertical="center"/>
    </xf>
    <xf numFmtId="168" fontId="149" fillId="33" borderId="128" xfId="45064" applyNumberFormat="true" applyFont="true" applyFill="true" applyBorder="true" applyAlignment="true">
      <alignment horizontal="center" vertical="center"/>
    </xf>
    <xf numFmtId="168" fontId="149" fillId="33" borderId="105" xfId="45065" applyNumberFormat="true" applyFont="true" applyFill="true" applyBorder="true" applyAlignment="true">
      <alignment horizontal="center" vertical="center"/>
    </xf>
    <xf numFmtId="168" fontId="149" fillId="33" borderId="99" xfId="45064" applyNumberFormat="true" applyFont="true" applyFill="true" applyBorder="true" applyAlignment="true">
      <alignment horizontal="center" vertical="center"/>
    </xf>
    <xf numFmtId="168" fontId="154" fillId="33" borderId="99" xfId="19344" applyNumberFormat="true" applyFont="true" applyFill="true" applyBorder="true" applyAlignment="true">
      <alignment horizontal="center" vertical="center" wrapText="true"/>
    </xf>
    <xf numFmtId="168" fontId="154" fillId="33" borderId="123" xfId="19344" applyNumberFormat="true" applyFont="true" applyFill="true" applyBorder="true" applyAlignment="true">
      <alignment horizontal="center" vertical="center" wrapText="true"/>
    </xf>
    <xf numFmtId="168" fontId="154" fillId="33" borderId="124" xfId="19344" applyNumberFormat="true" applyFont="true" applyFill="true" applyBorder="true" applyAlignment="true">
      <alignment horizontal="center" vertical="center" wrapText="true"/>
    </xf>
    <xf numFmtId="168" fontId="154" fillId="33" borderId="128" xfId="19344" applyNumberFormat="true" applyFont="true" applyFill="true" applyBorder="true" applyAlignment="true">
      <alignment horizontal="center" vertical="center" wrapText="true"/>
    </xf>
    <xf numFmtId="168" fontId="154" fillId="33" borderId="105" xfId="19344" applyNumberFormat="true" applyFont="true" applyFill="true" applyBorder="true" applyAlignment="true">
      <alignment horizontal="center" vertical="center" wrapText="true"/>
    </xf>
    <xf numFmtId="168" fontId="149" fillId="33" borderId="99" xfId="19393" applyNumberFormat="true" applyFont="true" applyFill="true" applyBorder="true" applyAlignment="true">
      <alignment horizontal="center" vertical="center" wrapText="true"/>
    </xf>
    <xf numFmtId="168" fontId="149" fillId="33" borderId="123" xfId="19394" applyNumberFormat="true" applyFont="true" applyFill="true" applyBorder="true" applyAlignment="true">
      <alignment horizontal="center" vertical="center" wrapText="true"/>
    </xf>
    <xf numFmtId="168" fontId="149" fillId="33" borderId="124" xfId="19395" applyNumberFormat="true" applyFont="true" applyFill="true" applyBorder="true" applyAlignment="true">
      <alignment horizontal="center" vertical="center" wrapText="true"/>
    </xf>
    <xf numFmtId="168" fontId="149" fillId="33" borderId="128" xfId="19394" applyNumberFormat="true" applyFont="true" applyFill="true" applyBorder="true" applyAlignment="true">
      <alignment horizontal="center" vertical="center" wrapText="true"/>
    </xf>
    <xf numFmtId="168" fontId="149" fillId="33" borderId="105" xfId="19395" applyNumberFormat="true" applyFont="true" applyFill="true" applyBorder="true" applyAlignment="true">
      <alignment horizontal="center" vertical="center" wrapText="true"/>
    </xf>
    <xf numFmtId="168" fontId="149" fillId="33" borderId="99" xfId="19394" applyNumberFormat="true" applyFont="true" applyFill="true" applyBorder="true" applyAlignment="true">
      <alignment horizontal="center" vertical="center" wrapText="true"/>
    </xf>
    <xf numFmtId="168" fontId="149" fillId="33" borderId="99" xfId="19397" applyNumberFormat="true" applyFont="true" applyFill="true" applyBorder="true" applyAlignment="true">
      <alignment horizontal="center" vertical="center" wrapText="true"/>
    </xf>
    <xf numFmtId="168" fontId="149" fillId="33" borderId="123" xfId="19398" applyNumberFormat="true" applyFont="true" applyFill="true" applyBorder="true" applyAlignment="true">
      <alignment horizontal="center" vertical="center" wrapText="true"/>
    </xf>
    <xf numFmtId="168" fontId="149" fillId="33" borderId="124" xfId="19399" applyNumberFormat="true" applyFont="true" applyFill="true" applyBorder="true" applyAlignment="true">
      <alignment horizontal="center" vertical="center" wrapText="true"/>
    </xf>
    <xf numFmtId="168" fontId="149" fillId="33" borderId="128" xfId="19398" applyNumberFormat="true" applyFont="true" applyFill="true" applyBorder="true" applyAlignment="true">
      <alignment horizontal="center" vertical="center" wrapText="true"/>
    </xf>
    <xf numFmtId="168" fontId="149" fillId="33" borderId="105" xfId="19399" applyNumberFormat="true" applyFont="true" applyFill="true" applyBorder="true" applyAlignment="true">
      <alignment horizontal="center" vertical="center" wrapText="true"/>
    </xf>
    <xf numFmtId="168" fontId="149" fillId="33" borderId="99" xfId="19398" applyNumberFormat="true" applyFont="true" applyFill="true" applyBorder="true" applyAlignment="true">
      <alignment horizontal="center" vertical="center" wrapText="true"/>
    </xf>
    <xf numFmtId="168" fontId="149" fillId="33" borderId="99" xfId="19401" applyNumberFormat="true" applyFont="true" applyFill="true" applyBorder="true" applyAlignment="true">
      <alignment horizontal="center" vertical="center" wrapText="true"/>
    </xf>
    <xf numFmtId="168" fontId="149" fillId="33" borderId="123" xfId="19402" applyNumberFormat="true" applyFont="true" applyFill="true" applyBorder="true" applyAlignment="true">
      <alignment horizontal="center" vertical="center" wrapText="true"/>
    </xf>
    <xf numFmtId="168" fontId="149" fillId="33" borderId="124" xfId="19403" applyNumberFormat="true" applyFont="true" applyFill="true" applyBorder="true" applyAlignment="true">
      <alignment horizontal="center" vertical="center" wrapText="true"/>
    </xf>
    <xf numFmtId="168" fontId="149" fillId="33" borderId="128" xfId="19402" applyNumberFormat="true" applyFont="true" applyFill="true" applyBorder="true" applyAlignment="true">
      <alignment horizontal="center" vertical="center" wrapText="true"/>
    </xf>
    <xf numFmtId="168" fontId="149" fillId="33" borderId="105" xfId="19403" applyNumberFormat="true" applyFont="true" applyFill="true" applyBorder="true" applyAlignment="true">
      <alignment horizontal="center" vertical="center" wrapText="true"/>
    </xf>
    <xf numFmtId="168" fontId="149" fillId="33" borderId="99" xfId="19402" applyNumberFormat="true" applyFont="true" applyFill="true" applyBorder="true" applyAlignment="true">
      <alignment horizontal="center" vertical="center" wrapText="true"/>
    </xf>
    <xf numFmtId="169" fontId="149" fillId="33" borderId="99" xfId="45051" applyNumberFormat="true" applyFont="true" applyFill="true" applyBorder="true" applyAlignment="true">
      <alignment horizontal="center" vertical="center"/>
    </xf>
    <xf numFmtId="169" fontId="149" fillId="33" borderId="123" xfId="45052" applyNumberFormat="true" applyFont="true" applyFill="true" applyBorder="true" applyAlignment="true">
      <alignment horizontal="center" vertical="center"/>
    </xf>
    <xf numFmtId="169" fontId="149" fillId="33" borderId="124" xfId="45053" applyNumberFormat="true" applyFont="true" applyFill="true" applyBorder="true" applyAlignment="true">
      <alignment horizontal="center" vertical="center"/>
    </xf>
    <xf numFmtId="169" fontId="149" fillId="33" borderId="128" xfId="45052" applyNumberFormat="true" applyFont="true" applyFill="true" applyBorder="true" applyAlignment="true">
      <alignment horizontal="center" vertical="center"/>
    </xf>
    <xf numFmtId="169" fontId="149" fillId="33" borderId="105" xfId="45053" applyNumberFormat="true" applyFont="true" applyFill="true" applyBorder="true" applyAlignment="true">
      <alignment horizontal="center" vertical="center"/>
    </xf>
    <xf numFmtId="169" fontId="149" fillId="33" borderId="99" xfId="45052" applyNumberFormat="true" applyFont="true" applyFill="true" applyBorder="true" applyAlignment="true">
      <alignment horizontal="center" vertical="center"/>
    </xf>
    <xf numFmtId="0" fontId="23" fillId="33" borderId="103" xfId="19344" applyFill="true" applyBorder="true" applyAlignment="true">
      <alignment horizontal="center" vertical="center" wrapText="true"/>
    </xf>
    <xf numFmtId="0" fontId="23" fillId="33" borderId="129" xfId="19344" applyFill="true" applyBorder="true" applyAlignment="true">
      <alignment horizontal="center" vertical="center" wrapText="true"/>
    </xf>
    <xf numFmtId="0" fontId="23" fillId="33" borderId="106" xfId="19344" applyFill="true" applyBorder="true" applyAlignment="true">
      <alignment horizontal="center" vertical="center" wrapText="true"/>
    </xf>
    <xf numFmtId="169" fontId="176" fillId="33" borderId="100" xfId="45081" applyNumberFormat="true" applyFont="true" applyFill="true" applyBorder="true" applyAlignment="true">
      <alignment horizontal="center" vertical="center"/>
    </xf>
    <xf numFmtId="169" fontId="176" fillId="33" borderId="121" xfId="45081" applyNumberFormat="true" applyFont="true" applyFill="true" applyBorder="true" applyAlignment="true">
      <alignment horizontal="center" vertical="center"/>
    </xf>
    <xf numFmtId="169" fontId="176" fillId="33" borderId="122" xfId="45081" applyNumberFormat="true" applyFont="true" applyFill="true" applyBorder="true" applyAlignment="true">
      <alignment horizontal="center" vertical="center"/>
    </xf>
    <xf numFmtId="169" fontId="176" fillId="33" borderId="127" xfId="45081" applyNumberFormat="true" applyFont="true" applyFill="true" applyBorder="true" applyAlignment="true">
      <alignment horizontal="center" vertical="center"/>
    </xf>
    <xf numFmtId="169" fontId="176" fillId="33" borderId="104" xfId="45081" applyNumberFormat="true" applyFont="true" applyFill="true" applyBorder="true" applyAlignment="true">
      <alignment horizontal="center" vertical="center"/>
    </xf>
    <xf numFmtId="169" fontId="176" fillId="33" borderId="99" xfId="45081" applyNumberFormat="true" applyFont="true" applyFill="true" applyBorder="true" applyAlignment="true">
      <alignment horizontal="center" vertical="center"/>
    </xf>
    <xf numFmtId="169" fontId="176" fillId="33" borderId="123" xfId="45081" applyNumberFormat="true" applyFont="true" applyFill="true" applyBorder="true" applyAlignment="true">
      <alignment horizontal="center" vertical="center"/>
    </xf>
    <xf numFmtId="169" fontId="176" fillId="33" borderId="124" xfId="45081" applyNumberFormat="true" applyFont="true" applyFill="true" applyBorder="true" applyAlignment="true">
      <alignment horizontal="center" vertical="center"/>
    </xf>
    <xf numFmtId="169" fontId="176" fillId="33" borderId="128" xfId="45081" applyNumberFormat="true" applyFont="true" applyFill="true" applyBorder="true" applyAlignment="true">
      <alignment horizontal="center" vertical="center"/>
    </xf>
    <xf numFmtId="169" fontId="176" fillId="33" borderId="105" xfId="45081" applyNumberFormat="true" applyFont="true" applyFill="true" applyBorder="true" applyAlignment="true">
      <alignment horizontal="center" vertical="center"/>
    </xf>
    <xf numFmtId="169" fontId="149" fillId="33" borderId="99" xfId="22905" applyNumberFormat="true" applyFont="true" applyFill="true" applyBorder="true" applyAlignment="true">
      <alignment horizontal="center" vertical="center" wrapText="true"/>
    </xf>
    <xf numFmtId="169" fontId="149" fillId="33" borderId="123" xfId="22906" applyNumberFormat="true" applyFont="true" applyFill="true" applyBorder="true" applyAlignment="true">
      <alignment horizontal="center" vertical="center" wrapText="true"/>
    </xf>
    <xf numFmtId="169" fontId="149" fillId="33" borderId="124" xfId="22907" applyNumberFormat="true" applyFont="true" applyFill="true" applyBorder="true" applyAlignment="true">
      <alignment horizontal="center" vertical="center" wrapText="true"/>
    </xf>
    <xf numFmtId="169" fontId="149" fillId="33" borderId="128" xfId="22906" applyNumberFormat="true" applyFont="true" applyFill="true" applyBorder="true" applyAlignment="true">
      <alignment horizontal="center" vertical="center" wrapText="true"/>
    </xf>
    <xf numFmtId="169" fontId="149" fillId="33" borderId="105" xfId="22907" applyNumberFormat="true" applyFont="true" applyFill="true" applyBorder="true" applyAlignment="true">
      <alignment horizontal="center" vertical="center" wrapText="true"/>
    </xf>
    <xf numFmtId="169" fontId="149" fillId="33" borderId="99" xfId="22906" applyNumberFormat="true" applyFont="true" applyFill="true" applyBorder="true" applyAlignment="true">
      <alignment horizontal="center" vertical="center" wrapText="true"/>
    </xf>
    <xf numFmtId="168" fontId="149" fillId="33" borderId="99" xfId="45086" applyNumberFormat="true" applyFont="true" applyFill="true" applyBorder="true" applyAlignment="true">
      <alignment horizontal="center" vertical="center"/>
    </xf>
    <xf numFmtId="168" fontId="149" fillId="33" borderId="123" xfId="45087" applyNumberFormat="true" applyFont="true" applyFill="true" applyBorder="true" applyAlignment="true">
      <alignment horizontal="center" vertical="center"/>
    </xf>
    <xf numFmtId="168" fontId="149" fillId="33" borderId="124" xfId="45088" applyNumberFormat="true" applyFont="true" applyFill="true" applyBorder="true" applyAlignment="true">
      <alignment horizontal="center" vertical="center"/>
    </xf>
    <xf numFmtId="168" fontId="149" fillId="33" borderId="128" xfId="45087" applyNumberFormat="true" applyFont="true" applyFill="true" applyBorder="true" applyAlignment="true">
      <alignment horizontal="center" vertical="center"/>
    </xf>
    <xf numFmtId="168" fontId="149" fillId="33" borderId="105" xfId="45088" applyNumberFormat="true" applyFont="true" applyFill="true" applyBorder="true" applyAlignment="true">
      <alignment horizontal="center" vertical="center"/>
    </xf>
    <xf numFmtId="168" fontId="149" fillId="33" borderId="99" xfId="45087" applyNumberFormat="true" applyFont="true" applyFill="true" applyBorder="true" applyAlignment="true">
      <alignment horizontal="center" vertical="center"/>
    </xf>
    <xf numFmtId="168" fontId="149" fillId="33" borderId="99" xfId="45090" applyNumberFormat="true" applyFont="true" applyFill="true" applyBorder="true" applyAlignment="true">
      <alignment horizontal="center" vertical="center"/>
    </xf>
    <xf numFmtId="168" fontId="149" fillId="33" borderId="123" xfId="45091" applyNumberFormat="true" applyFont="true" applyFill="true" applyBorder="true" applyAlignment="true">
      <alignment horizontal="center" vertical="center"/>
    </xf>
    <xf numFmtId="168" fontId="149" fillId="33" borderId="124" xfId="45092" applyNumberFormat="true" applyFont="true" applyFill="true" applyBorder="true" applyAlignment="true">
      <alignment horizontal="center" vertical="center"/>
    </xf>
    <xf numFmtId="168" fontId="149" fillId="33" borderId="128" xfId="45091" applyNumberFormat="true" applyFont="true" applyFill="true" applyBorder="true" applyAlignment="true">
      <alignment horizontal="center" vertical="center"/>
    </xf>
    <xf numFmtId="168" fontId="149" fillId="33" borderId="105" xfId="45092" applyNumberFormat="true" applyFont="true" applyFill="true" applyBorder="true" applyAlignment="true">
      <alignment horizontal="center" vertical="center"/>
    </xf>
    <xf numFmtId="168" fontId="149" fillId="33" borderId="99" xfId="45091" applyNumberFormat="true" applyFont="true" applyFill="true" applyBorder="true" applyAlignment="true">
      <alignment horizontal="center" vertical="center"/>
    </xf>
    <xf numFmtId="168" fontId="149" fillId="33" borderId="99" xfId="45096" applyNumberFormat="true" applyFont="true" applyFill="true" applyBorder="true" applyAlignment="true">
      <alignment horizontal="center" vertical="center"/>
    </xf>
    <xf numFmtId="168" fontId="149" fillId="33" borderId="123" xfId="45097" applyNumberFormat="true" applyFont="true" applyFill="true" applyBorder="true" applyAlignment="true">
      <alignment horizontal="center" vertical="center"/>
    </xf>
    <xf numFmtId="168" fontId="149" fillId="33" borderId="124" xfId="45098" applyNumberFormat="true" applyFont="true" applyFill="true" applyBorder="true" applyAlignment="true">
      <alignment horizontal="center" vertical="center"/>
    </xf>
    <xf numFmtId="168" fontId="149" fillId="33" borderId="128" xfId="45097" applyNumberFormat="true" applyFont="true" applyFill="true" applyBorder="true" applyAlignment="true">
      <alignment horizontal="center" vertical="center"/>
    </xf>
    <xf numFmtId="168" fontId="149" fillId="33" borderId="105" xfId="45098" applyNumberFormat="true" applyFont="true" applyFill="true" applyBorder="true" applyAlignment="true">
      <alignment horizontal="center" vertical="center"/>
    </xf>
    <xf numFmtId="168" fontId="149" fillId="33" borderId="99" xfId="45097" applyNumberFormat="true" applyFont="true" applyFill="true" applyBorder="true" applyAlignment="true">
      <alignment horizontal="center" vertical="center"/>
    </xf>
    <xf numFmtId="168" fontId="149" fillId="33" borderId="99" xfId="19434" applyNumberFormat="true" applyFont="true" applyFill="true" applyBorder="true" applyAlignment="true">
      <alignment horizontal="center" vertical="center" wrapText="true"/>
    </xf>
    <xf numFmtId="168" fontId="149" fillId="33" borderId="123" xfId="19435" applyNumberFormat="true" applyFont="true" applyFill="true" applyBorder="true" applyAlignment="true">
      <alignment horizontal="center" vertical="center" wrapText="true"/>
    </xf>
    <xf numFmtId="168" fontId="149" fillId="33" borderId="124" xfId="19436" applyNumberFormat="true" applyFont="true" applyFill="true" applyBorder="true" applyAlignment="true">
      <alignment horizontal="center" vertical="center" wrapText="true"/>
    </xf>
    <xf numFmtId="168" fontId="149" fillId="33" borderId="128" xfId="19435" applyNumberFormat="true" applyFont="true" applyFill="true" applyBorder="true" applyAlignment="true">
      <alignment horizontal="center" vertical="center" wrapText="true"/>
    </xf>
    <xf numFmtId="168" fontId="149" fillId="33" borderId="105" xfId="19436" applyNumberFormat="true" applyFont="true" applyFill="true" applyBorder="true" applyAlignment="true">
      <alignment horizontal="center" vertical="center" wrapText="true"/>
    </xf>
    <xf numFmtId="168" fontId="149" fillId="33" borderId="99" xfId="19435" applyNumberFormat="true" applyFont="true" applyFill="true" applyBorder="true" applyAlignment="true">
      <alignment horizontal="center" vertical="center" wrapText="true"/>
    </xf>
    <xf numFmtId="168" fontId="149" fillId="33" borderId="99" xfId="19438" applyNumberFormat="true" applyFont="true" applyFill="true" applyBorder="true" applyAlignment="true">
      <alignment horizontal="center" vertical="center" wrapText="true"/>
    </xf>
    <xf numFmtId="168" fontId="149" fillId="33" borderId="123" xfId="19439" applyNumberFormat="true" applyFont="true" applyFill="true" applyBorder="true" applyAlignment="true">
      <alignment horizontal="center" vertical="center" wrapText="true"/>
    </xf>
    <xf numFmtId="168" fontId="149" fillId="33" borderId="124" xfId="19440" applyNumberFormat="true" applyFont="true" applyFill="true" applyBorder="true" applyAlignment="true">
      <alignment horizontal="center" vertical="center" wrapText="true"/>
    </xf>
    <xf numFmtId="168" fontId="149" fillId="33" borderId="128" xfId="19439" applyNumberFormat="true" applyFont="true" applyFill="true" applyBorder="true" applyAlignment="true">
      <alignment horizontal="center" vertical="center" wrapText="true"/>
    </xf>
    <xf numFmtId="168" fontId="149" fillId="33" borderId="105" xfId="19440" applyNumberFormat="true" applyFont="true" applyFill="true" applyBorder="true" applyAlignment="true">
      <alignment horizontal="center" vertical="center" wrapText="true"/>
    </xf>
    <xf numFmtId="168" fontId="149" fillId="33" borderId="99" xfId="19439" applyNumberFormat="true" applyFont="true" applyFill="true" applyBorder="true" applyAlignment="true">
      <alignment horizontal="center" vertical="center" wrapText="true"/>
    </xf>
    <xf numFmtId="0" fontId="23" fillId="0" borderId="99" xfId="19344" applyFill="true" applyBorder="true" applyAlignment="true">
      <alignment horizontal="center" vertical="center" wrapText="true"/>
    </xf>
    <xf numFmtId="0" fontId="150" fillId="26" borderId="104" xfId="44940" applyFont="true" applyFill="true" applyBorder="true" applyAlignment="true">
      <alignment horizontal="left" vertical="center"/>
    </xf>
    <xf numFmtId="0" fontId="150" fillId="26" borderId="105" xfId="44943" applyFont="true" applyFill="true" applyBorder="true" applyAlignment="true">
      <alignment horizontal="left" vertical="center"/>
    </xf>
    <xf numFmtId="0" fontId="150" fillId="26" borderId="106" xfId="44946" applyFont="true" applyFill="true" applyBorder="true" applyAlignment="true">
      <alignment horizontal="left" vertical="center"/>
    </xf>
    <xf numFmtId="0" fontId="150" fillId="26" borderId="104" xfId="44967" applyFont="true" applyFill="true" applyBorder="true" applyAlignment="true">
      <alignment horizontal="left" vertical="center"/>
    </xf>
    <xf numFmtId="0" fontId="150" fillId="26" borderId="105" xfId="44967" applyFont="true" applyFill="true" applyBorder="true" applyAlignment="true">
      <alignment horizontal="left" vertical="center"/>
    </xf>
    <xf numFmtId="0" fontId="150" fillId="26" borderId="104" xfId="44987" applyFont="true" applyFill="true" applyBorder="true" applyAlignment="true">
      <alignment horizontal="left" vertical="center"/>
    </xf>
    <xf numFmtId="0" fontId="150" fillId="26" borderId="105" xfId="44993" applyFont="true" applyFill="true" applyBorder="true" applyAlignment="true">
      <alignment horizontal="left" vertical="center"/>
    </xf>
    <xf numFmtId="0" fontId="150" fillId="0" borderId="105" xfId="44993" applyFont="true" applyFill="true" applyBorder="true" applyAlignment="true">
      <alignment horizontal="left" vertical="center"/>
    </xf>
    <xf numFmtId="0" fontId="150" fillId="0" borderId="105" xfId="44999" applyFont="true" applyFill="true" applyBorder="true" applyAlignment="true">
      <alignment horizontal="left" vertical="center"/>
    </xf>
    <xf numFmtId="0" fontId="150" fillId="26" borderId="104" xfId="45017" applyFont="true" applyFill="true" applyBorder="true" applyAlignment="true">
      <alignment horizontal="left" vertical="center"/>
    </xf>
    <xf numFmtId="0" fontId="150" fillId="26" borderId="105" xfId="45020" applyFont="true" applyFill="true" applyBorder="true" applyAlignment="true">
      <alignment horizontal="left" vertical="center"/>
    </xf>
    <xf numFmtId="0" fontId="150" fillId="26" borderId="106" xfId="45023" applyFont="true" applyFill="true" applyBorder="true" applyAlignment="true">
      <alignment horizontal="left" vertical="center"/>
    </xf>
    <xf numFmtId="0" fontId="150" fillId="26" borderId="104" xfId="45038" applyFont="true" applyFill="true" applyBorder="true" applyAlignment="true">
      <alignment horizontal="left" vertical="center"/>
    </xf>
    <xf numFmtId="0" fontId="150" fillId="26" borderId="105" xfId="45044" applyFont="true" applyFill="true" applyBorder="true" applyAlignment="true">
      <alignment horizontal="left" vertical="center"/>
    </xf>
    <xf numFmtId="0" fontId="23" fillId="3" borderId="105" xfId="19344" applyBorder="true" applyAlignment="true">
      <alignment vertical="center"/>
    </xf>
    <xf numFmtId="0" fontId="150" fillId="0" borderId="10" xfId="45026" applyFont="true" applyFill="true" applyBorder="true" applyAlignment="true">
      <alignment horizontal="left" vertical="center"/>
    </xf>
    <xf numFmtId="0" fontId="150" fillId="0" borderId="104" xfId="45032" applyFont="true" applyFill="true" applyBorder="true" applyAlignment="true">
      <alignment horizontal="left" vertical="center"/>
    </xf>
    <xf numFmtId="0" fontId="150" fillId="0" borderId="105" xfId="45038" applyFont="true" applyFill="true" applyBorder="true" applyAlignment="true">
      <alignment horizontal="left" vertical="center"/>
    </xf>
    <xf numFmtId="0" fontId="150" fillId="0" borderId="105" xfId="45044" applyFont="true" applyFill="true" applyBorder="true" applyAlignment="true">
      <alignment horizontal="left" vertical="center"/>
    </xf>
    <xf numFmtId="0" fontId="150" fillId="0" borderId="105" xfId="45050" applyFont="true" applyFill="true" applyBorder="true" applyAlignment="true">
      <alignment horizontal="left" vertical="center"/>
    </xf>
    <xf numFmtId="0" fontId="150" fillId="15" borderId="105" xfId="45044" applyFont="true" applyFill="true" applyBorder="true" applyAlignment="true">
      <alignment horizontal="left" vertical="center"/>
    </xf>
    <xf numFmtId="0" fontId="150" fillId="15" borderId="105" xfId="45050" applyFont="true" applyFill="true" applyBorder="true" applyAlignment="true">
      <alignment horizontal="left" vertical="center"/>
    </xf>
    <xf numFmtId="0" fontId="150" fillId="26" borderId="104" xfId="45080" applyFont="true" applyFill="true" applyBorder="true" applyAlignment="true">
      <alignment horizontal="left" vertical="center"/>
    </xf>
    <xf numFmtId="0" fontId="150" fillId="26" borderId="105" xfId="45083" applyFont="true" applyFill="true" applyBorder="true" applyAlignment="true">
      <alignment horizontal="left" vertical="center"/>
    </xf>
    <xf numFmtId="0" fontId="150" fillId="26" borderId="106" xfId="45083" applyFont="true" applyFill="true" applyBorder="true" applyAlignment="true">
      <alignment horizontal="left" vertical="center"/>
    </xf>
    <xf numFmtId="0" fontId="150" fillId="26" borderId="104" xfId="45083" applyFont="true" applyFill="true" applyBorder="true" applyAlignment="true">
      <alignment horizontal="left" vertical="center"/>
    </xf>
    <xf numFmtId="0" fontId="150" fillId="0" borderId="105" xfId="45068" applyFont="true" applyFill="true" applyBorder="true" applyAlignment="true">
      <alignment horizontal="left" vertical="center"/>
    </xf>
    <xf numFmtId="0" fontId="150" fillId="0" borderId="105" xfId="45074" applyFont="true" applyFill="true" applyBorder="true" applyAlignment="true">
      <alignment horizontal="left" vertical="center"/>
    </xf>
    <xf numFmtId="0" fontId="150" fillId="0" borderId="105" xfId="45080" applyFont="true" applyFill="true" applyBorder="true" applyAlignment="true">
      <alignment horizontal="left" vertical="center"/>
    </xf>
    <xf numFmtId="0" fontId="150" fillId="0" borderId="105" xfId="45083" applyFont="true" applyFill="true" applyBorder="true" applyAlignment="true">
      <alignment horizontal="left" vertical="center"/>
    </xf>
    <xf numFmtId="0" fontId="150" fillId="0" borderId="105" xfId="45095" applyFont="true" applyFill="true" applyBorder="true" applyAlignment="true">
      <alignment horizontal="left" vertical="center"/>
    </xf>
    <xf numFmtId="0" fontId="150" fillId="26" borderId="58" xfId="45038" applyFont="true" applyFill="true" applyBorder="true" applyAlignment="true">
      <alignment horizontal="left" vertical="center"/>
    </xf>
    <xf numFmtId="0" fontId="150" fillId="26" borderId="59" xfId="45044" applyFont="true" applyFill="true" applyBorder="true" applyAlignment="true">
      <alignment horizontal="left" vertical="center"/>
    </xf>
    <xf numFmtId="0" fontId="150" fillId="26" borderId="60" xfId="45050" applyFont="true" applyFill="true" applyBorder="true" applyAlignment="true">
      <alignment horizontal="left" vertical="center"/>
    </xf>
    <xf numFmtId="169" fontId="180" fillId="33" borderId="99" xfId="44944" applyNumberFormat="true" applyFont="true" applyFill="true" applyBorder="true" applyAlignment="true">
      <alignment horizontal="center" vertical="center"/>
    </xf>
    <xf numFmtId="169" fontId="180" fillId="33" borderId="103" xfId="44947" applyNumberFormat="true" applyFont="true" applyFill="true" applyBorder="true" applyAlignment="true">
      <alignment horizontal="center" vertical="center"/>
    </xf>
    <xf numFmtId="169" fontId="180" fillId="33" borderId="99" xfId="40057" applyNumberFormat="true" applyFont="true" applyFill="true" applyBorder="true" applyAlignment="true">
      <alignment horizontal="center" vertical="center"/>
    </xf>
    <xf numFmtId="169" fontId="180" fillId="33" borderId="99" xfId="44968" applyNumberFormat="true" applyFont="true" applyFill="true" applyBorder="true" applyAlignment="true">
      <alignment horizontal="center" vertical="center"/>
    </xf>
    <xf numFmtId="169" fontId="180" fillId="33" borderId="99" xfId="33366" applyNumberFormat="true" applyFont="true" applyFill="true" applyBorder="true" applyAlignment="true">
      <alignment horizontal="center" vertical="center"/>
    </xf>
    <xf numFmtId="169" fontId="180" fillId="33" borderId="103" xfId="40069" applyNumberFormat="true" applyFont="true" applyFill="true" applyBorder="true" applyAlignment="true">
      <alignment horizontal="center" vertical="center"/>
    </xf>
    <xf numFmtId="169" fontId="180" fillId="33" borderId="99" xfId="45021" applyNumberFormat="true" applyFont="true" applyFill="true" applyBorder="true" applyAlignment="true">
      <alignment horizontal="center" vertical="center"/>
    </xf>
    <xf numFmtId="169" fontId="180" fillId="33" borderId="103" xfId="45024" applyNumberFormat="true" applyFont="true" applyFill="true" applyBorder="true" applyAlignment="true">
      <alignment horizontal="center" vertical="center"/>
    </xf>
    <xf numFmtId="169" fontId="180" fillId="33" borderId="100" xfId="45039" applyNumberFormat="true" applyFont="true" applyFill="true" applyBorder="true" applyAlignment="true">
      <alignment horizontal="center" vertical="center"/>
    </xf>
    <xf numFmtId="169" fontId="180" fillId="33" borderId="99" xfId="45045" applyNumberFormat="true" applyFont="true" applyFill="true" applyBorder="true" applyAlignment="true">
      <alignment horizontal="center" vertical="center"/>
    </xf>
    <xf numFmtId="169" fontId="180" fillId="33" borderId="99" xfId="40237" applyNumberFormat="true" applyFont="true" applyFill="true" applyBorder="true" applyAlignment="true">
      <alignment horizontal="center" vertical="center"/>
    </xf>
    <xf numFmtId="169" fontId="180" fillId="33" borderId="123" xfId="44944" applyNumberFormat="true" applyFont="true" applyFill="true" applyBorder="true" applyAlignment="true">
      <alignment horizontal="center" vertical="center"/>
    </xf>
    <xf numFmtId="169" fontId="180" fillId="33" borderId="125" xfId="44947" applyNumberFormat="true" applyFont="true" applyFill="true" applyBorder="true" applyAlignment="true">
      <alignment horizontal="center" vertical="center"/>
    </xf>
    <xf numFmtId="169" fontId="180" fillId="33" borderId="123" xfId="40058" applyNumberFormat="true" applyFont="true" applyFill="true" applyBorder="true" applyAlignment="true">
      <alignment horizontal="center" vertical="center"/>
    </xf>
    <xf numFmtId="169" fontId="180" fillId="33" borderId="123" xfId="44969" applyNumberFormat="true" applyFont="true" applyFill="true" applyBorder="true" applyAlignment="true">
      <alignment horizontal="center" vertical="center"/>
    </xf>
    <xf numFmtId="169" fontId="180" fillId="33" borderId="123" xfId="33366" applyNumberFormat="true" applyFont="true" applyFill="true" applyBorder="true" applyAlignment="true">
      <alignment horizontal="center" vertical="center"/>
    </xf>
    <xf numFmtId="169" fontId="180" fillId="33" borderId="125" xfId="40070" applyNumberFormat="true" applyFont="true" applyFill="true" applyBorder="true" applyAlignment="true">
      <alignment horizontal="center" vertical="center"/>
    </xf>
    <xf numFmtId="169" fontId="180" fillId="33" borderId="123" xfId="45021" applyNumberFormat="true" applyFont="true" applyFill="true" applyBorder="true" applyAlignment="true">
      <alignment horizontal="center" vertical="center"/>
    </xf>
    <xf numFmtId="169" fontId="180" fillId="33" borderId="125" xfId="45024" applyNumberFormat="true" applyFont="true" applyFill="true" applyBorder="true" applyAlignment="true">
      <alignment horizontal="center" vertical="center"/>
    </xf>
    <xf numFmtId="169" fontId="180" fillId="33" borderId="121" xfId="45040" applyNumberFormat="true" applyFont="true" applyFill="true" applyBorder="true" applyAlignment="true">
      <alignment horizontal="center" vertical="center"/>
    </xf>
    <xf numFmtId="169" fontId="180" fillId="33" borderId="123" xfId="45046" applyNumberFormat="true" applyFont="true" applyFill="true" applyBorder="true" applyAlignment="true">
      <alignment horizontal="center" vertical="center"/>
    </xf>
    <xf numFmtId="169" fontId="180" fillId="33" borderId="123" xfId="40238" applyNumberFormat="true" applyFont="true" applyFill="true" applyBorder="true" applyAlignment="true">
      <alignment horizontal="center" vertical="center"/>
    </xf>
    <xf numFmtId="169" fontId="180" fillId="33" borderId="124" xfId="44944" applyNumberFormat="true" applyFont="true" applyFill="true" applyBorder="true" applyAlignment="true">
      <alignment horizontal="center" vertical="center"/>
    </xf>
    <xf numFmtId="169" fontId="180" fillId="33" borderId="126" xfId="44947" applyNumberFormat="true" applyFont="true" applyFill="true" applyBorder="true" applyAlignment="true">
      <alignment horizontal="center" vertical="center"/>
    </xf>
    <xf numFmtId="169" fontId="180" fillId="33" borderId="124" xfId="40059" applyNumberFormat="true" applyFont="true" applyFill="true" applyBorder="true" applyAlignment="true">
      <alignment horizontal="center" vertical="center"/>
    </xf>
    <xf numFmtId="169" fontId="180" fillId="33" borderId="124" xfId="44970" applyNumberFormat="true" applyFont="true" applyFill="true" applyBorder="true" applyAlignment="true">
      <alignment horizontal="center" vertical="center"/>
    </xf>
    <xf numFmtId="169" fontId="180" fillId="33" borderId="124" xfId="33366" applyNumberFormat="true" applyFont="true" applyFill="true" applyBorder="true" applyAlignment="true">
      <alignment horizontal="center" vertical="center"/>
    </xf>
    <xf numFmtId="169" fontId="180" fillId="33" borderId="126" xfId="40071" applyNumberFormat="true" applyFont="true" applyFill="true" applyBorder="true" applyAlignment="true">
      <alignment horizontal="center" vertical="center"/>
    </xf>
    <xf numFmtId="169" fontId="180" fillId="33" borderId="124" xfId="45021" applyNumberFormat="true" applyFont="true" applyFill="true" applyBorder="true" applyAlignment="true">
      <alignment horizontal="center" vertical="center"/>
    </xf>
    <xf numFmtId="169" fontId="180" fillId="33" borderId="126" xfId="45024" applyNumberFormat="true" applyFont="true" applyFill="true" applyBorder="true" applyAlignment="true">
      <alignment horizontal="center" vertical="center"/>
    </xf>
    <xf numFmtId="169" fontId="180" fillId="33" borderId="122" xfId="45041" applyNumberFormat="true" applyFont="true" applyFill="true" applyBorder="true" applyAlignment="true">
      <alignment horizontal="center" vertical="center"/>
    </xf>
    <xf numFmtId="169" fontId="180" fillId="33" borderId="124" xfId="45047" applyNumberFormat="true" applyFont="true" applyFill="true" applyBorder="true" applyAlignment="true">
      <alignment horizontal="center" vertical="center"/>
    </xf>
    <xf numFmtId="169" fontId="180" fillId="33" borderId="124" xfId="40239" applyNumberFormat="true" applyFont="true" applyFill="true" applyBorder="true" applyAlignment="true">
      <alignment horizontal="center" vertical="center"/>
    </xf>
    <xf numFmtId="169" fontId="180" fillId="33" borderId="128" xfId="44944" applyNumberFormat="true" applyFont="true" applyFill="true" applyBorder="true" applyAlignment="true">
      <alignment horizontal="center" vertical="center"/>
    </xf>
    <xf numFmtId="169" fontId="180" fillId="33" borderId="129" xfId="44947" applyNumberFormat="true" applyFont="true" applyFill="true" applyBorder="true" applyAlignment="true">
      <alignment horizontal="center" vertical="center"/>
    </xf>
    <xf numFmtId="169" fontId="180" fillId="33" borderId="128" xfId="40058" applyNumberFormat="true" applyFont="true" applyFill="true" applyBorder="true" applyAlignment="true">
      <alignment horizontal="center" vertical="center"/>
    </xf>
    <xf numFmtId="169" fontId="180" fillId="33" borderId="128" xfId="44969" applyNumberFormat="true" applyFont="true" applyFill="true" applyBorder="true" applyAlignment="true">
      <alignment horizontal="center" vertical="center"/>
    </xf>
    <xf numFmtId="169" fontId="180" fillId="33" borderId="128" xfId="33366" applyNumberFormat="true" applyFont="true" applyFill="true" applyBorder="true" applyAlignment="true">
      <alignment horizontal="center" vertical="center"/>
    </xf>
    <xf numFmtId="169" fontId="180" fillId="33" borderId="129" xfId="40070" applyNumberFormat="true" applyFont="true" applyFill="true" applyBorder="true" applyAlignment="true">
      <alignment horizontal="center" vertical="center"/>
    </xf>
    <xf numFmtId="169" fontId="180" fillId="33" borderId="128" xfId="45021" applyNumberFormat="true" applyFont="true" applyFill="true" applyBorder="true" applyAlignment="true">
      <alignment horizontal="center" vertical="center"/>
    </xf>
    <xf numFmtId="169" fontId="180" fillId="33" borderId="129" xfId="45024" applyNumberFormat="true" applyFont="true" applyFill="true" applyBorder="true" applyAlignment="true">
      <alignment horizontal="center" vertical="center"/>
    </xf>
    <xf numFmtId="169" fontId="180" fillId="33" borderId="127" xfId="45040" applyNumberFormat="true" applyFont="true" applyFill="true" applyBorder="true" applyAlignment="true">
      <alignment horizontal="center" vertical="center"/>
    </xf>
    <xf numFmtId="169" fontId="180" fillId="33" borderId="128" xfId="45046" applyNumberFormat="true" applyFont="true" applyFill="true" applyBorder="true" applyAlignment="true">
      <alignment horizontal="center" vertical="center"/>
    </xf>
    <xf numFmtId="169" fontId="180" fillId="33" borderId="128" xfId="40238" applyNumberFormat="true" applyFont="true" applyFill="true" applyBorder="true" applyAlignment="true">
      <alignment horizontal="center" vertical="center"/>
    </xf>
    <xf numFmtId="169" fontId="180" fillId="33" borderId="105" xfId="44944" applyNumberFormat="true" applyFont="true" applyFill="true" applyBorder="true" applyAlignment="true">
      <alignment horizontal="center" vertical="center"/>
    </xf>
    <xf numFmtId="169" fontId="180" fillId="33" borderId="106" xfId="44947" applyNumberFormat="true" applyFont="true" applyFill="true" applyBorder="true" applyAlignment="true">
      <alignment horizontal="center" vertical="center"/>
    </xf>
    <xf numFmtId="169" fontId="180" fillId="33" borderId="105" xfId="40059" applyNumberFormat="true" applyFont="true" applyFill="true" applyBorder="true" applyAlignment="true">
      <alignment horizontal="center" vertical="center"/>
    </xf>
    <xf numFmtId="169" fontId="180" fillId="33" borderId="105" xfId="44970" applyNumberFormat="true" applyFont="true" applyFill="true" applyBorder="true" applyAlignment="true">
      <alignment horizontal="center" vertical="center"/>
    </xf>
    <xf numFmtId="169" fontId="180" fillId="33" borderId="105" xfId="33366" applyNumberFormat="true" applyFont="true" applyFill="true" applyBorder="true" applyAlignment="true">
      <alignment horizontal="center" vertical="center"/>
    </xf>
    <xf numFmtId="169" fontId="180" fillId="33" borderId="106" xfId="40071" applyNumberFormat="true" applyFont="true" applyFill="true" applyBorder="true" applyAlignment="true">
      <alignment horizontal="center" vertical="center"/>
    </xf>
    <xf numFmtId="169" fontId="180" fillId="33" borderId="105" xfId="45021" applyNumberFormat="true" applyFont="true" applyFill="true" applyBorder="true" applyAlignment="true">
      <alignment horizontal="center" vertical="center"/>
    </xf>
    <xf numFmtId="169" fontId="180" fillId="33" borderId="106" xfId="45024" applyNumberFormat="true" applyFont="true" applyFill="true" applyBorder="true" applyAlignment="true">
      <alignment horizontal="center" vertical="center"/>
    </xf>
    <xf numFmtId="169" fontId="180" fillId="33" borderId="104" xfId="45041" applyNumberFormat="true" applyFont="true" applyFill="true" applyBorder="true" applyAlignment="true">
      <alignment horizontal="center" vertical="center"/>
    </xf>
    <xf numFmtId="169" fontId="180" fillId="33" borderId="105" xfId="45047" applyNumberFormat="true" applyFont="true" applyFill="true" applyBorder="true" applyAlignment="true">
      <alignment horizontal="center" vertical="center"/>
    </xf>
    <xf numFmtId="169" fontId="180" fillId="33" borderId="105" xfId="40239" applyNumberFormat="true" applyFont="true" applyFill="true" applyBorder="true" applyAlignment="true">
      <alignment horizontal="center" vertical="center"/>
    </xf>
    <xf numFmtId="169" fontId="180" fillId="33" borderId="99" xfId="40058" applyNumberFormat="true" applyFont="true" applyFill="true" applyBorder="true" applyAlignment="true">
      <alignment horizontal="center" vertical="center"/>
    </xf>
    <xf numFmtId="169" fontId="180" fillId="33" borderId="99" xfId="44969" applyNumberFormat="true" applyFont="true" applyFill="true" applyBorder="true" applyAlignment="true">
      <alignment horizontal="center" vertical="center"/>
    </xf>
    <xf numFmtId="169" fontId="180" fillId="33" borderId="103" xfId="40070" applyNumberFormat="true" applyFont="true" applyFill="true" applyBorder="true" applyAlignment="true">
      <alignment horizontal="center" vertical="center"/>
    </xf>
    <xf numFmtId="169" fontId="180" fillId="33" borderId="100" xfId="45040" applyNumberFormat="true" applyFont="true" applyFill="true" applyBorder="true" applyAlignment="true">
      <alignment horizontal="center" vertical="center"/>
    </xf>
    <xf numFmtId="169" fontId="180" fillId="33" borderId="99" xfId="45046" applyNumberFormat="true" applyFont="true" applyFill="true" applyBorder="true" applyAlignment="true">
      <alignment horizontal="center" vertical="center"/>
    </xf>
    <xf numFmtId="169" fontId="180" fillId="33" borderId="99" xfId="40238" applyNumberFormat="true" applyFont="true" applyFill="true" applyBorder="true" applyAlignment="true">
      <alignment horizontal="center" vertical="center"/>
    </xf>
    <xf numFmtId="168" fontId="180" fillId="28" borderId="75" xfId="39991" applyNumberFormat="true" applyFont="true" applyFill="true" applyBorder="true" applyAlignment="true">
      <alignment horizontal="center" vertical="center"/>
    </xf>
    <xf numFmtId="168" fontId="180" fillId="28" borderId="76" xfId="40003" applyNumberFormat="true" applyFont="true" applyFill="true" applyBorder="true" applyAlignment="true">
      <alignment horizontal="center" vertical="center"/>
    </xf>
    <xf numFmtId="168" fontId="180" fillId="28" borderId="83" xfId="40015" applyNumberFormat="true" applyFont="true" applyFill="true" applyBorder="true" applyAlignment="true">
      <alignment horizontal="center" vertical="center"/>
    </xf>
    <xf numFmtId="168" fontId="180" fillId="28" borderId="75" xfId="40051" applyNumberFormat="true" applyFont="true" applyFill="true" applyBorder="true" applyAlignment="true">
      <alignment horizontal="center" vertical="center"/>
    </xf>
    <xf numFmtId="168" fontId="180" fillId="28" borderId="76" xfId="40063" applyNumberFormat="true" applyFont="true" applyFill="true" applyBorder="true" applyAlignment="true">
      <alignment horizontal="center" vertical="center"/>
    </xf>
    <xf numFmtId="168" fontId="180" fillId="28" borderId="77" xfId="40075" applyNumberFormat="true" applyFont="true" applyFill="true" applyBorder="true" applyAlignment="true">
      <alignment horizontal="center" vertical="center"/>
    </xf>
    <xf numFmtId="168" fontId="180" fillId="28" borderId="75" xfId="40171" applyNumberFormat="true" applyFont="true" applyFill="true" applyBorder="true" applyAlignment="true">
      <alignment horizontal="center" vertical="center"/>
    </xf>
    <xf numFmtId="168" fontId="180" fillId="28" borderId="76" xfId="40183" applyNumberFormat="true" applyFont="true" applyFill="true" applyBorder="true" applyAlignment="true">
      <alignment horizontal="center" vertical="center"/>
    </xf>
    <xf numFmtId="168" fontId="180" fillId="28" borderId="83" xfId="40195" applyNumberFormat="true" applyFont="true" applyFill="true" applyBorder="true" applyAlignment="true">
      <alignment horizontal="center" vertical="center"/>
    </xf>
    <xf numFmtId="168" fontId="180" fillId="28" borderId="75" xfId="40231" applyNumberFormat="true" applyFont="true" applyFill="true" applyBorder="true" applyAlignment="true">
      <alignment horizontal="center" vertical="center"/>
    </xf>
    <xf numFmtId="168" fontId="180" fillId="28" borderId="76" xfId="40243" applyNumberFormat="true" applyFont="true" applyFill="true" applyBorder="true" applyAlignment="true">
      <alignment horizontal="center" vertical="center"/>
    </xf>
    <xf numFmtId="168" fontId="180" fillId="28" borderId="76" xfId="40255" applyNumberFormat="true" applyFont="true" applyFill="true" applyBorder="true" applyAlignment="true">
      <alignment horizontal="center" vertical="center"/>
    </xf>
    <xf numFmtId="168" fontId="180" fillId="28" borderId="76" xfId="40303" applyNumberFormat="true" applyFont="true" applyFill="true" applyBorder="true" applyAlignment="true">
      <alignment horizontal="center" vertical="center"/>
    </xf>
    <xf numFmtId="168" fontId="180" fillId="28" borderId="75" xfId="40533" applyNumberFormat="true" applyFont="true" applyFill="true" applyBorder="true" applyAlignment="true">
      <alignment horizontal="center" vertical="center"/>
    </xf>
    <xf numFmtId="168" fontId="180" fillId="28" borderId="76" xfId="40539" applyNumberFormat="true" applyFont="true" applyFill="true" applyBorder="true" applyAlignment="true">
      <alignment horizontal="center" vertical="center"/>
    </xf>
    <xf numFmtId="168" fontId="180" fillId="28" borderId="83" xfId="40545" applyNumberFormat="true" applyFont="true" applyFill="true" applyBorder="true" applyAlignment="true">
      <alignment horizontal="center" vertical="center"/>
    </xf>
    <xf numFmtId="168" fontId="180" fillId="28" borderId="75" xfId="40419" applyNumberFormat="true" applyFont="true" applyFill="true" applyBorder="true" applyAlignment="true">
      <alignment horizontal="center" vertical="center"/>
    </xf>
    <xf numFmtId="168" fontId="180" fillId="28" borderId="76" xfId="40431" applyNumberFormat="true" applyFont="true" applyFill="true" applyBorder="true" applyAlignment="true">
      <alignment horizontal="center" vertical="center"/>
    </xf>
    <xf numFmtId="168" fontId="180" fillId="28" borderId="83" xfId="40443" applyNumberFormat="true" applyFont="true" applyFill="true" applyBorder="true" applyAlignment="true">
      <alignment horizontal="center" vertical="center"/>
    </xf>
    <xf numFmtId="168" fontId="180" fillId="28" borderId="61" xfId="39992" applyNumberFormat="true" applyFont="true" applyFill="true" applyBorder="true" applyAlignment="true">
      <alignment horizontal="center" vertical="center"/>
    </xf>
    <xf numFmtId="168" fontId="180" fillId="28" borderId="56" xfId="40004" applyNumberFormat="true" applyFont="true" applyFill="true" applyBorder="true" applyAlignment="true">
      <alignment horizontal="center" vertical="center"/>
    </xf>
    <xf numFmtId="168" fontId="180" fillId="28" borderId="84" xfId="40016" applyNumberFormat="true" applyFont="true" applyFill="true" applyBorder="true" applyAlignment="true">
      <alignment horizontal="center" vertical="center"/>
    </xf>
    <xf numFmtId="168" fontId="180" fillId="28" borderId="61" xfId="40052" applyNumberFormat="true" applyFont="true" applyFill="true" applyBorder="true" applyAlignment="true">
      <alignment horizontal="center" vertical="center"/>
    </xf>
    <xf numFmtId="168" fontId="180" fillId="28" borderId="56" xfId="40064" applyNumberFormat="true" applyFont="true" applyFill="true" applyBorder="true" applyAlignment="true">
      <alignment horizontal="center" vertical="center"/>
    </xf>
    <xf numFmtId="168" fontId="180" fillId="28" borderId="65" xfId="40076" applyNumberFormat="true" applyFont="true" applyFill="true" applyBorder="true" applyAlignment="true">
      <alignment horizontal="center" vertical="center"/>
    </xf>
    <xf numFmtId="168" fontId="180" fillId="28" borderId="61" xfId="40172" applyNumberFormat="true" applyFont="true" applyFill="true" applyBorder="true" applyAlignment="true">
      <alignment horizontal="center" vertical="center"/>
    </xf>
    <xf numFmtId="168" fontId="180" fillId="28" borderId="56" xfId="40184" applyNumberFormat="true" applyFont="true" applyFill="true" applyBorder="true" applyAlignment="true">
      <alignment horizontal="center" vertical="center"/>
    </xf>
    <xf numFmtId="168" fontId="180" fillId="28" borderId="84" xfId="40196" applyNumberFormat="true" applyFont="true" applyFill="true" applyBorder="true" applyAlignment="true">
      <alignment horizontal="center" vertical="center"/>
    </xf>
    <xf numFmtId="168" fontId="180" fillId="28" borderId="61" xfId="40232" applyNumberFormat="true" applyFont="true" applyFill="true" applyBorder="true" applyAlignment="true">
      <alignment horizontal="center" vertical="center"/>
    </xf>
    <xf numFmtId="168" fontId="180" fillId="28" borderId="56" xfId="40244" applyNumberFormat="true" applyFont="true" applyFill="true" applyBorder="true" applyAlignment="true">
      <alignment horizontal="center" vertical="center"/>
    </xf>
    <xf numFmtId="168" fontId="180" fillId="28" borderId="56" xfId="40256" applyNumberFormat="true" applyFont="true" applyFill="true" applyBorder="true" applyAlignment="true">
      <alignment horizontal="center" vertical="center"/>
    </xf>
    <xf numFmtId="168" fontId="180" fillId="28" borderId="56" xfId="40304" applyNumberFormat="true" applyFont="true" applyFill="true" applyBorder="true" applyAlignment="true">
      <alignment horizontal="center" vertical="center"/>
    </xf>
    <xf numFmtId="168" fontId="180" fillId="28" borderId="61" xfId="40534" applyNumberFormat="true" applyFont="true" applyFill="true" applyBorder="true" applyAlignment="true">
      <alignment horizontal="center" vertical="center"/>
    </xf>
    <xf numFmtId="168" fontId="180" fillId="28" borderId="56" xfId="40540" applyNumberFormat="true" applyFont="true" applyFill="true" applyBorder="true" applyAlignment="true">
      <alignment horizontal="center" vertical="center"/>
    </xf>
    <xf numFmtId="168" fontId="180" fillId="28" borderId="63" xfId="40539" applyNumberFormat="true" applyFont="true" applyFill="true" applyBorder="true" applyAlignment="true">
      <alignment horizontal="center" vertical="center"/>
    </xf>
    <xf numFmtId="168" fontId="180" fillId="28" borderId="84" xfId="40546" applyNumberFormat="true" applyFont="true" applyFill="true" applyBorder="true" applyAlignment="true">
      <alignment horizontal="center" vertical="center"/>
    </xf>
    <xf numFmtId="168" fontId="180" fillId="28" borderId="61" xfId="40420" applyNumberFormat="true" applyFont="true" applyFill="true" applyBorder="true" applyAlignment="true">
      <alignment horizontal="center" vertical="center"/>
    </xf>
    <xf numFmtId="168" fontId="180" fillId="28" borderId="56" xfId="40432" applyNumberFormat="true" applyFont="true" applyFill="true" applyBorder="true" applyAlignment="true">
      <alignment horizontal="center" vertical="center"/>
    </xf>
    <xf numFmtId="168" fontId="180" fillId="28" borderId="84" xfId="40444" applyNumberFormat="true" applyFont="true" applyFill="true" applyBorder="true" applyAlignment="true">
      <alignment horizontal="center" vertical="center"/>
    </xf>
    <xf numFmtId="168" fontId="180" fillId="28" borderId="90" xfId="39993" applyNumberFormat="true" applyFont="true" applyFill="true" applyBorder="true" applyAlignment="true">
      <alignment horizontal="center" vertical="center"/>
    </xf>
    <xf numFmtId="168" fontId="180" fillId="28" borderId="91" xfId="40005" applyNumberFormat="true" applyFont="true" applyFill="true" applyBorder="true" applyAlignment="true">
      <alignment horizontal="center" vertical="center"/>
    </xf>
    <xf numFmtId="168" fontId="180" fillId="28" borderId="96" xfId="40017" applyNumberFormat="true" applyFont="true" applyFill="true" applyBorder="true" applyAlignment="true">
      <alignment horizontal="center" vertical="center"/>
    </xf>
    <xf numFmtId="168" fontId="180" fillId="28" borderId="90" xfId="40053" applyNumberFormat="true" applyFont="true" applyFill="true" applyBorder="true" applyAlignment="true">
      <alignment horizontal="center" vertical="center"/>
    </xf>
    <xf numFmtId="168" fontId="180" fillId="28" borderId="91" xfId="40065" applyNumberFormat="true" applyFont="true" applyFill="true" applyBorder="true" applyAlignment="true">
      <alignment horizontal="center" vertical="center"/>
    </xf>
    <xf numFmtId="168" fontId="180" fillId="28" borderId="92" xfId="40077" applyNumberFormat="true" applyFont="true" applyFill="true" applyBorder="true" applyAlignment="true">
      <alignment horizontal="center" vertical="center"/>
    </xf>
    <xf numFmtId="168" fontId="180" fillId="28" borderId="90" xfId="40173" applyNumberFormat="true" applyFont="true" applyFill="true" applyBorder="true" applyAlignment="true">
      <alignment horizontal="center" vertical="center"/>
    </xf>
    <xf numFmtId="168" fontId="180" fillId="28" borderId="91" xfId="40185" applyNumberFormat="true" applyFont="true" applyFill="true" applyBorder="true" applyAlignment="true">
      <alignment horizontal="center" vertical="center"/>
    </xf>
    <xf numFmtId="168" fontId="180" fillId="28" borderId="96" xfId="40197" applyNumberFormat="true" applyFont="true" applyFill="true" applyBorder="true" applyAlignment="true">
      <alignment horizontal="center" vertical="center"/>
    </xf>
    <xf numFmtId="168" fontId="180" fillId="28" borderId="90" xfId="40233" applyNumberFormat="true" applyFont="true" applyFill="true" applyBorder="true" applyAlignment="true">
      <alignment horizontal="center" vertical="center"/>
    </xf>
    <xf numFmtId="168" fontId="180" fillId="28" borderId="91" xfId="40245" applyNumberFormat="true" applyFont="true" applyFill="true" applyBorder="true" applyAlignment="true">
      <alignment horizontal="center" vertical="center"/>
    </xf>
    <xf numFmtId="168" fontId="180" fillId="28" borderId="91" xfId="40257" applyNumberFormat="true" applyFont="true" applyFill="true" applyBorder="true" applyAlignment="true">
      <alignment horizontal="center" vertical="center"/>
    </xf>
    <xf numFmtId="168" fontId="180" fillId="28" borderId="91" xfId="40305" applyNumberFormat="true" applyFont="true" applyFill="true" applyBorder="true" applyAlignment="true">
      <alignment horizontal="center" vertical="center"/>
    </xf>
    <xf numFmtId="168" fontId="180" fillId="28" borderId="90" xfId="40535" applyNumberFormat="true" applyFont="true" applyFill="true" applyBorder="true" applyAlignment="true">
      <alignment horizontal="center" vertical="center"/>
    </xf>
    <xf numFmtId="168" fontId="180" fillId="28" borderId="91" xfId="40541" applyNumberFormat="true" applyFont="true" applyFill="true" applyBorder="true" applyAlignment="true">
      <alignment horizontal="center" vertical="center"/>
    </xf>
    <xf numFmtId="168" fontId="180" fillId="28" borderId="98" xfId="40539" applyNumberFormat="true" applyFont="true" applyFill="true" applyBorder="true" applyAlignment="true">
      <alignment horizontal="center" vertical="center"/>
    </xf>
    <xf numFmtId="168" fontId="180" fillId="28" borderId="96" xfId="40547" applyNumberFormat="true" applyFont="true" applyFill="true" applyBorder="true" applyAlignment="true">
      <alignment horizontal="center" vertical="center"/>
    </xf>
    <xf numFmtId="168" fontId="180" fillId="28" borderId="90" xfId="40421" applyNumberFormat="true" applyFont="true" applyFill="true" applyBorder="true" applyAlignment="true">
      <alignment horizontal="center" vertical="center"/>
    </xf>
    <xf numFmtId="168" fontId="180" fillId="28" borderId="91" xfId="40433" applyNumberFormat="true" applyFont="true" applyFill="true" applyBorder="true" applyAlignment="true">
      <alignment horizontal="center" vertical="center"/>
    </xf>
    <xf numFmtId="168" fontId="180" fillId="28" borderId="96" xfId="40445" applyNumberFormat="true" applyFont="true" applyFill="true" applyBorder="true" applyAlignment="true">
      <alignment horizontal="center" vertical="center"/>
    </xf>
    <xf numFmtId="168" fontId="180" fillId="28" borderId="75" xfId="39992" applyNumberFormat="true" applyFont="true" applyFill="true" applyBorder="true" applyAlignment="true">
      <alignment horizontal="center" vertical="center"/>
    </xf>
    <xf numFmtId="168" fontId="180" fillId="28" borderId="76" xfId="40004" applyNumberFormat="true" applyFont="true" applyFill="true" applyBorder="true" applyAlignment="true">
      <alignment horizontal="center" vertical="center"/>
    </xf>
    <xf numFmtId="168" fontId="180" fillId="28" borderId="83" xfId="40016" applyNumberFormat="true" applyFont="true" applyFill="true" applyBorder="true" applyAlignment="true">
      <alignment horizontal="center" vertical="center"/>
    </xf>
    <xf numFmtId="168" fontId="180" fillId="28" borderId="75" xfId="40052" applyNumberFormat="true" applyFont="true" applyFill="true" applyBorder="true" applyAlignment="true">
      <alignment horizontal="center" vertical="center"/>
    </xf>
    <xf numFmtId="168" fontId="180" fillId="28" borderId="76" xfId="40064" applyNumberFormat="true" applyFont="true" applyFill="true" applyBorder="true" applyAlignment="true">
      <alignment horizontal="center" vertical="center"/>
    </xf>
    <xf numFmtId="168" fontId="180" fillId="28" borderId="77" xfId="40076" applyNumberFormat="true" applyFont="true" applyFill="true" applyBorder="true" applyAlignment="true">
      <alignment horizontal="center" vertical="center"/>
    </xf>
    <xf numFmtId="168" fontId="180" fillId="28" borderId="75" xfId="40172" applyNumberFormat="true" applyFont="true" applyFill="true" applyBorder="true" applyAlignment="true">
      <alignment horizontal="center" vertical="center"/>
    </xf>
    <xf numFmtId="168" fontId="180" fillId="28" borderId="76" xfId="40184" applyNumberFormat="true" applyFont="true" applyFill="true" applyBorder="true" applyAlignment="true">
      <alignment horizontal="center" vertical="center"/>
    </xf>
    <xf numFmtId="168" fontId="180" fillId="28" borderId="83" xfId="40196" applyNumberFormat="true" applyFont="true" applyFill="true" applyBorder="true" applyAlignment="true">
      <alignment horizontal="center" vertical="center"/>
    </xf>
    <xf numFmtId="168" fontId="180" fillId="28" borderId="75" xfId="40232" applyNumberFormat="true" applyFont="true" applyFill="true" applyBorder="true" applyAlignment="true">
      <alignment horizontal="center" vertical="center"/>
    </xf>
    <xf numFmtId="168" fontId="180" fillId="28" borderId="76" xfId="40244" applyNumberFormat="true" applyFont="true" applyFill="true" applyBorder="true" applyAlignment="true">
      <alignment horizontal="center" vertical="center"/>
    </xf>
    <xf numFmtId="168" fontId="180" fillId="28" borderId="76" xfId="40256" applyNumberFormat="true" applyFont="true" applyFill="true" applyBorder="true" applyAlignment="true">
      <alignment horizontal="center" vertical="center"/>
    </xf>
    <xf numFmtId="168" fontId="180" fillId="28" borderId="76" xfId="40304" applyNumberFormat="true" applyFont="true" applyFill="true" applyBorder="true" applyAlignment="true">
      <alignment horizontal="center" vertical="center"/>
    </xf>
    <xf numFmtId="168" fontId="180" fillId="28" borderId="75" xfId="40534" applyNumberFormat="true" applyFont="true" applyFill="true" applyBorder="true" applyAlignment="true">
      <alignment horizontal="center" vertical="center"/>
    </xf>
    <xf numFmtId="168" fontId="180" fillId="28" borderId="76" xfId="40540" applyNumberFormat="true" applyFont="true" applyFill="true" applyBorder="true" applyAlignment="true">
      <alignment horizontal="center" vertical="center"/>
    </xf>
    <xf numFmtId="168" fontId="180" fillId="28" borderId="83" xfId="40546" applyNumberFormat="true" applyFont="true" applyFill="true" applyBorder="true" applyAlignment="true">
      <alignment horizontal="center" vertical="center"/>
    </xf>
    <xf numFmtId="168" fontId="180" fillId="28" borderId="75" xfId="40420" applyNumberFormat="true" applyFont="true" applyFill="true" applyBorder="true" applyAlignment="true">
      <alignment horizontal="center" vertical="center"/>
    </xf>
    <xf numFmtId="168" fontId="180" fillId="28" borderId="76" xfId="40432" applyNumberFormat="true" applyFont="true" applyFill="true" applyBorder="true" applyAlignment="true">
      <alignment horizontal="center" vertical="center"/>
    </xf>
    <xf numFmtId="168" fontId="180" fillId="28" borderId="83" xfId="40444" applyNumberFormat="true" applyFont="true" applyFill="true" applyBorder="true" applyAlignment="true">
      <alignment horizontal="center" vertical="center"/>
    </xf>
    <xf numFmtId="168" fontId="180" fillId="28" borderId="62" xfId="39994" applyNumberFormat="true" applyFont="true" applyFill="true" applyBorder="true" applyAlignment="true">
      <alignment horizontal="center" vertical="center"/>
    </xf>
    <xf numFmtId="168" fontId="180" fillId="28" borderId="64" xfId="40006" applyNumberFormat="true" applyFont="true" applyFill="true" applyBorder="true" applyAlignment="true">
      <alignment horizontal="center" vertical="center"/>
    </xf>
    <xf numFmtId="168" fontId="180" fillId="28" borderId="85" xfId="40018" applyNumberFormat="true" applyFont="true" applyFill="true" applyBorder="true" applyAlignment="true">
      <alignment horizontal="center" vertical="center"/>
    </xf>
    <xf numFmtId="168" fontId="180" fillId="28" borderId="62" xfId="40054" applyNumberFormat="true" applyFont="true" applyFill="true" applyBorder="true" applyAlignment="true">
      <alignment horizontal="center" vertical="center"/>
    </xf>
    <xf numFmtId="168" fontId="180" fillId="28" borderId="64" xfId="40066" applyNumberFormat="true" applyFont="true" applyFill="true" applyBorder="true" applyAlignment="true">
      <alignment horizontal="center" vertical="center"/>
    </xf>
    <xf numFmtId="168" fontId="180" fillId="28" borderId="62" xfId="40174" applyNumberFormat="true" applyFont="true" applyFill="true" applyBorder="true" applyAlignment="true">
      <alignment horizontal="center" vertical="center"/>
    </xf>
    <xf numFmtId="168" fontId="180" fillId="28" borderId="64" xfId="40186" applyNumberFormat="true" applyFont="true" applyFill="true" applyBorder="true" applyAlignment="true">
      <alignment horizontal="center" vertical="center"/>
    </xf>
    <xf numFmtId="168" fontId="180" fillId="28" borderId="85" xfId="40198" applyNumberFormat="true" applyFont="true" applyFill="true" applyBorder="true" applyAlignment="true">
      <alignment horizontal="center" vertical="center"/>
    </xf>
    <xf numFmtId="168" fontId="180" fillId="28" borderId="62" xfId="40234" applyNumberFormat="true" applyFont="true" applyFill="true" applyBorder="true" applyAlignment="true">
      <alignment horizontal="center" vertical="center"/>
    </xf>
    <xf numFmtId="168" fontId="180" fillId="28" borderId="64" xfId="40246" applyNumberFormat="true" applyFont="true" applyFill="true" applyBorder="true" applyAlignment="true">
      <alignment horizontal="center" vertical="center"/>
    </xf>
    <xf numFmtId="168" fontId="180" fillId="28" borderId="64" xfId="40258" applyNumberFormat="true" applyFont="true" applyFill="true" applyBorder="true" applyAlignment="true">
      <alignment horizontal="center" vertical="center"/>
    </xf>
    <xf numFmtId="168" fontId="180" fillId="28" borderId="64" xfId="40306" applyNumberFormat="true" applyFont="true" applyFill="true" applyBorder="true" applyAlignment="true">
      <alignment horizontal="center" vertical="center"/>
    </xf>
    <xf numFmtId="168" fontId="180" fillId="28" borderId="62" xfId="40536" applyNumberFormat="true" applyFont="true" applyFill="true" applyBorder="true" applyAlignment="true">
      <alignment horizontal="center" vertical="center"/>
    </xf>
    <xf numFmtId="168" fontId="180" fillId="28" borderId="64" xfId="40542" applyNumberFormat="true" applyFont="true" applyFill="true" applyBorder="true" applyAlignment="true">
      <alignment horizontal="center" vertical="center"/>
    </xf>
    <xf numFmtId="168" fontId="180" fillId="28" borderId="59" xfId="40539" applyNumberFormat="true" applyFont="true" applyFill="true" applyBorder="true" applyAlignment="true">
      <alignment horizontal="center" vertical="center"/>
    </xf>
    <xf numFmtId="168" fontId="180" fillId="28" borderId="85" xfId="40548" applyNumberFormat="true" applyFont="true" applyFill="true" applyBorder="true" applyAlignment="true">
      <alignment horizontal="center" vertical="center"/>
    </xf>
    <xf numFmtId="168" fontId="180" fillId="28" borderId="62" xfId="40422" applyNumberFormat="true" applyFont="true" applyFill="true" applyBorder="true" applyAlignment="true">
      <alignment horizontal="center" vertical="center"/>
    </xf>
    <xf numFmtId="168" fontId="180" fillId="28" borderId="64" xfId="40434" applyNumberFormat="true" applyFont="true" applyFill="true" applyBorder="true" applyAlignment="true">
      <alignment horizontal="center" vertical="center"/>
    </xf>
    <xf numFmtId="168" fontId="180" fillId="28" borderId="85" xfId="40446" applyNumberFormat="true" applyFont="true" applyFill="true" applyBorder="true" applyAlignment="true">
      <alignment horizontal="center" vertical="center"/>
    </xf>
    <xf numFmtId="0" fontId="150" fillId="3" borderId="52" xfId="45202" applyFont="true" applyBorder="true" applyAlignment="true">
      <alignment horizontal="center" vertical="center" wrapText="true"/>
    </xf>
    <xf numFmtId="0" fontId="150" fillId="3" borderId="53" xfId="45203" applyFont="true" applyBorder="true" applyAlignment="true">
      <alignment horizontal="center" vertical="center" wrapText="true"/>
    </xf>
    <xf numFmtId="0" fontId="150" fillId="3" borderId="53" xfId="45204" applyFont="true" applyBorder="true" applyAlignment="true">
      <alignment horizontal="center" vertical="center" wrapText="true"/>
    </xf>
    <xf numFmtId="0" fontId="150" fillId="3" borderId="52" xfId="45232" applyFont="true" applyBorder="true" applyAlignment="true">
      <alignment horizontal="center" vertical="center" wrapText="true"/>
    </xf>
    <xf numFmtId="0" fontId="150" fillId="3" borderId="53" xfId="45233" applyFont="true" applyBorder="true" applyAlignment="true">
      <alignment horizontal="center" vertical="center" wrapText="true"/>
    </xf>
    <xf numFmtId="0" fontId="150" fillId="3" borderId="53" xfId="45234" applyFont="true" applyBorder="true" applyAlignment="true">
      <alignment horizontal="center" vertical="center" wrapText="true"/>
    </xf>
    <xf numFmtId="0" fontId="150" fillId="3" borderId="52" xfId="45258" applyFont="true" applyBorder="true" applyAlignment="true">
      <alignment horizontal="center" vertical="center" wrapText="true"/>
    </xf>
    <xf numFmtId="0" fontId="150" fillId="3" borderId="53" xfId="45259" applyFont="true" applyBorder="true" applyAlignment="true">
      <alignment horizontal="center" vertical="center" wrapText="true"/>
    </xf>
    <xf numFmtId="0" fontId="150" fillId="3" borderId="53" xfId="45260" applyFont="true" applyBorder="true" applyAlignment="true">
      <alignment horizontal="center" vertical="center" wrapText="true"/>
    </xf>
    <xf numFmtId="0" fontId="150" fillId="3" borderId="52" xfId="45288" applyFont="true" applyBorder="true" applyAlignment="true">
      <alignment horizontal="center" vertical="center" wrapText="true"/>
    </xf>
    <xf numFmtId="0" fontId="150" fillId="3" borderId="53" xfId="45289" applyFont="true" applyBorder="true" applyAlignment="true">
      <alignment horizontal="center" vertical="center" wrapText="true"/>
    </xf>
    <xf numFmtId="0" fontId="150" fillId="3" borderId="53" xfId="45290" applyFont="true" applyBorder="true" applyAlignment="true">
      <alignment horizontal="center" vertical="center" wrapText="true"/>
    </xf>
    <xf numFmtId="0" fontId="150" fillId="3" borderId="52" xfId="45318" applyFont="true" applyBorder="true" applyAlignment="true">
      <alignment horizontal="center" vertical="center" wrapText="true"/>
    </xf>
    <xf numFmtId="0" fontId="150" fillId="3" borderId="53" xfId="45319" applyFont="true" applyBorder="true" applyAlignment="true">
      <alignment horizontal="center" vertical="center" wrapText="true"/>
    </xf>
    <xf numFmtId="0" fontId="150" fillId="3" borderId="53" xfId="45320" applyFont="true" applyBorder="true" applyAlignment="true">
      <alignment horizontal="center" vertical="center" wrapText="true"/>
    </xf>
    <xf numFmtId="0" fontId="150" fillId="3" borderId="52" xfId="45360" applyFont="true" applyBorder="true" applyAlignment="true">
      <alignment horizontal="center" vertical="center" wrapText="true"/>
    </xf>
    <xf numFmtId="0" fontId="150" fillId="3" borderId="53" xfId="45361" applyFont="true" applyBorder="true" applyAlignment="true">
      <alignment horizontal="center" vertical="center" wrapText="true"/>
    </xf>
    <xf numFmtId="0" fontId="150" fillId="3" borderId="53" xfId="45362" applyFont="true" applyBorder="true" applyAlignment="true">
      <alignment horizontal="center" vertical="center" wrapText="true"/>
    </xf>
    <xf numFmtId="0" fontId="150" fillId="33" borderId="99" xfId="45311" applyFont="true" applyFill="true" applyBorder="true" applyAlignment="true">
      <alignment horizontal="center" vertical="center" wrapText="true"/>
    </xf>
    <xf numFmtId="0" fontId="150" fillId="33" borderId="123" xfId="45312" applyFont="true" applyFill="true" applyBorder="true" applyAlignment="true">
      <alignment horizontal="center" vertical="center" wrapText="true"/>
    </xf>
    <xf numFmtId="0" fontId="150" fillId="33" borderId="99" xfId="45317" applyFont="true" applyFill="true" applyBorder="true" applyAlignment="true">
      <alignment horizontal="center" vertical="center" wrapText="true"/>
    </xf>
    <xf numFmtId="0" fontId="150" fillId="33" borderId="123" xfId="45318" applyFont="true" applyFill="true" applyBorder="true" applyAlignment="true">
      <alignment horizontal="center" vertical="center" wrapText="true"/>
    </xf>
    <xf numFmtId="0" fontId="150" fillId="33" borderId="99" xfId="45353" applyFont="true" applyFill="true" applyBorder="true" applyAlignment="true">
      <alignment horizontal="center" vertical="center" wrapText="true"/>
    </xf>
    <xf numFmtId="0" fontId="150" fillId="33" borderId="123" xfId="45354" applyFont="true" applyFill="true" applyBorder="true" applyAlignment="true">
      <alignment horizontal="center" vertical="center" wrapText="true"/>
    </xf>
    <xf numFmtId="0" fontId="150" fillId="33" borderId="99" xfId="45359" applyFont="true" applyFill="true" applyBorder="true" applyAlignment="true">
      <alignment horizontal="center" vertical="center" wrapText="true"/>
    </xf>
    <xf numFmtId="0" fontId="150" fillId="33" borderId="123" xfId="45360" applyFont="true" applyFill="true" applyBorder="true" applyAlignment="true">
      <alignment horizontal="center" vertical="center" wrapText="true"/>
    </xf>
    <xf numFmtId="0" fontId="150" fillId="33" borderId="99" xfId="19411" applyFont="true" applyFill="true" applyBorder="true" applyAlignment="true">
      <alignment horizontal="center" vertical="center" wrapText="true"/>
    </xf>
    <xf numFmtId="0" fontId="150" fillId="33" borderId="123" xfId="19409" applyFont="true" applyFill="true" applyBorder="true" applyAlignment="true">
      <alignment horizontal="center" vertical="center" wrapText="true"/>
    </xf>
    <xf numFmtId="0" fontId="150" fillId="33" borderId="99" xfId="19413" applyFont="true" applyFill="true" applyBorder="true" applyAlignment="true">
      <alignment horizontal="center" vertical="center" wrapText="true"/>
    </xf>
    <xf numFmtId="0" fontId="150" fillId="33" borderId="123" xfId="19414" applyFont="true" applyFill="true" applyBorder="true" applyAlignment="true">
      <alignment horizontal="center" vertical="center" wrapText="true"/>
    </xf>
    <xf numFmtId="0" fontId="150" fillId="33" borderId="105" xfId="45313" applyFont="true" applyFill="true" applyBorder="true" applyAlignment="true">
      <alignment horizontal="center" vertical="center" wrapText="true"/>
    </xf>
    <xf numFmtId="0" fontId="150" fillId="33" borderId="105" xfId="45319" applyFont="true" applyFill="true" applyBorder="true" applyAlignment="true">
      <alignment horizontal="center" vertical="center" wrapText="true"/>
    </xf>
    <xf numFmtId="0" fontId="150" fillId="33" borderId="105" xfId="45355" applyFont="true" applyFill="true" applyBorder="true" applyAlignment="true">
      <alignment horizontal="center" vertical="center" wrapText="true"/>
    </xf>
    <xf numFmtId="0" fontId="150" fillId="33" borderId="105" xfId="45361" applyFont="true" applyFill="true" applyBorder="true" applyAlignment="true">
      <alignment horizontal="center" vertical="center" wrapText="true"/>
    </xf>
    <xf numFmtId="0" fontId="150" fillId="33" borderId="105" xfId="19410" applyFont="true" applyFill="true" applyBorder="true" applyAlignment="true">
      <alignment horizontal="center" vertical="center" wrapText="true"/>
    </xf>
    <xf numFmtId="0" fontId="150" fillId="33" borderId="105" xfId="19415" applyFont="true" applyFill="true" applyBorder="true" applyAlignment="true">
      <alignment horizontal="center" vertical="center" wrapText="true"/>
    </xf>
    <xf numFmtId="0" fontId="150" fillId="3" borderId="107" xfId="45202" applyFont="true" applyBorder="true" applyAlignment="true">
      <alignment horizontal="center" vertical="center" wrapText="true"/>
    </xf>
    <xf numFmtId="0" fontId="150" fillId="3" borderId="107" xfId="45232" applyFont="true" applyBorder="true" applyAlignment="true">
      <alignment horizontal="center" vertical="center" wrapText="true"/>
    </xf>
    <xf numFmtId="0" fontId="150" fillId="3" borderId="107" xfId="45258" applyFont="true" applyBorder="true" applyAlignment="true">
      <alignment horizontal="center" vertical="center" wrapText="true"/>
    </xf>
    <xf numFmtId="0" fontId="150" fillId="3" borderId="107" xfId="45288" applyFont="true" applyBorder="true" applyAlignment="true">
      <alignment horizontal="center" vertical="center" wrapText="true"/>
    </xf>
    <xf numFmtId="0" fontId="150" fillId="3" borderId="107" xfId="45318" applyFont="true" applyBorder="true" applyAlignment="true">
      <alignment horizontal="center" vertical="center" wrapText="true"/>
    </xf>
    <xf numFmtId="0" fontId="150" fillId="33" borderId="99" xfId="45313" applyFont="true" applyFill="true" applyBorder="true" applyAlignment="true">
      <alignment horizontal="center" vertical="center" wrapText="true"/>
    </xf>
    <xf numFmtId="0" fontId="150" fillId="33" borderId="99" xfId="45318" applyFont="true" applyFill="true" applyBorder="true" applyAlignment="true">
      <alignment horizontal="center" vertical="center" wrapText="true"/>
    </xf>
    <xf numFmtId="0" fontId="150" fillId="3" borderId="107" xfId="45360" applyFont="true" applyBorder="true" applyAlignment="true">
      <alignment horizontal="center" vertical="center" wrapText="true"/>
    </xf>
    <xf numFmtId="0" fontId="150" fillId="33" borderId="99" xfId="45355" applyFont="true" applyFill="true" applyBorder="true" applyAlignment="true">
      <alignment horizontal="center" vertical="center" wrapText="true"/>
    </xf>
    <xf numFmtId="0" fontId="150" fillId="33" borderId="99" xfId="45360" applyFont="true" applyFill="true" applyBorder="true" applyAlignment="true">
      <alignment horizontal="center" vertical="center" wrapText="true"/>
    </xf>
    <xf numFmtId="0" fontId="150" fillId="33" borderId="99" xfId="19410" applyFont="true" applyFill="true" applyBorder="true" applyAlignment="true">
      <alignment horizontal="center" vertical="center" wrapText="true"/>
    </xf>
    <xf numFmtId="0" fontId="150" fillId="33" borderId="99" xfId="19414" applyFont="true" applyFill="true" applyBorder="true" applyAlignment="true">
      <alignment horizontal="center" vertical="center" wrapText="true"/>
    </xf>
    <xf numFmtId="0" fontId="150" fillId="3" borderId="108" xfId="45202" applyFont="true" applyBorder="true" applyAlignment="true">
      <alignment horizontal="center" vertical="center" wrapText="true"/>
    </xf>
    <xf numFmtId="0" fontId="150" fillId="3" borderId="108" xfId="45232" applyFont="true" applyBorder="true" applyAlignment="true">
      <alignment horizontal="center" vertical="center" wrapText="true"/>
    </xf>
    <xf numFmtId="0" fontId="150" fillId="3" borderId="108" xfId="45258" applyFont="true" applyBorder="true" applyAlignment="true">
      <alignment horizontal="center" vertical="center" wrapText="true"/>
    </xf>
    <xf numFmtId="0" fontId="150" fillId="3" borderId="108" xfId="45288" applyFont="true" applyBorder="true" applyAlignment="true">
      <alignment horizontal="center" vertical="center" wrapText="true"/>
    </xf>
    <xf numFmtId="0" fontId="150" fillId="3" borderId="108" xfId="45318" applyFont="true" applyBorder="true" applyAlignment="true">
      <alignment horizontal="center" vertical="center" wrapText="true"/>
    </xf>
    <xf numFmtId="0" fontId="150" fillId="33" borderId="128" xfId="45313" applyFont="true" applyFill="true" applyBorder="true" applyAlignment="true">
      <alignment horizontal="center" vertical="center" wrapText="true"/>
    </xf>
    <xf numFmtId="0" fontId="150" fillId="33" borderId="128" xfId="45318" applyFont="true" applyFill="true" applyBorder="true" applyAlignment="true">
      <alignment horizontal="center" vertical="center" wrapText="true"/>
    </xf>
    <xf numFmtId="0" fontId="150" fillId="3" borderId="108" xfId="45360" applyFont="true" applyBorder="true" applyAlignment="true">
      <alignment horizontal="center" vertical="center" wrapText="true"/>
    </xf>
    <xf numFmtId="0" fontId="150" fillId="33" borderId="128" xfId="45355" applyFont="true" applyFill="true" applyBorder="true" applyAlignment="true">
      <alignment horizontal="center" vertical="center" wrapText="true"/>
    </xf>
    <xf numFmtId="0" fontId="150" fillId="33" borderId="128" xfId="45360" applyFont="true" applyFill="true" applyBorder="true" applyAlignment="true">
      <alignment horizontal="center" vertical="center" wrapText="true"/>
    </xf>
    <xf numFmtId="0" fontId="150" fillId="33" borderId="128" xfId="19410" applyFont="true" applyFill="true" applyBorder="true" applyAlignment="true">
      <alignment horizontal="center" vertical="center" wrapText="true"/>
    </xf>
    <xf numFmtId="0" fontId="150" fillId="33" borderId="128" xfId="19414" applyFont="true" applyFill="true" applyBorder="true" applyAlignment="true">
      <alignment horizontal="center" vertical="center" wrapText="true"/>
    </xf>
    <xf numFmtId="0" fontId="150" fillId="3" borderId="95" xfId="45203" applyFont="true" applyBorder="true" applyAlignment="true">
      <alignment horizontal="center" vertical="center" wrapText="true"/>
    </xf>
    <xf numFmtId="0" fontId="150" fillId="3" borderId="95" xfId="45233" applyFont="true" applyBorder="true" applyAlignment="true">
      <alignment horizontal="center" vertical="center" wrapText="true"/>
    </xf>
    <xf numFmtId="0" fontId="150" fillId="3" borderId="95" xfId="45259" applyFont="true" applyBorder="true" applyAlignment="true">
      <alignment horizontal="center" vertical="center" wrapText="true"/>
    </xf>
    <xf numFmtId="0" fontId="150" fillId="33" borderId="124" xfId="45313" applyFont="true" applyFill="true" applyBorder="true" applyAlignment="true">
      <alignment horizontal="center" vertical="center" wrapText="true"/>
    </xf>
    <xf numFmtId="0" fontId="150" fillId="33" borderId="124" xfId="45319" applyFont="true" applyFill="true" applyBorder="true" applyAlignment="true">
      <alignment horizontal="center" vertical="center" wrapText="true"/>
    </xf>
    <xf numFmtId="0" fontId="150" fillId="3" borderId="95" xfId="45289" applyFont="true" applyBorder="true" applyAlignment="true">
      <alignment horizontal="center" vertical="center" wrapText="true"/>
    </xf>
    <xf numFmtId="0" fontId="150" fillId="3" borderId="95" xfId="45319" applyFont="true" applyBorder="true" applyAlignment="true">
      <alignment horizontal="center" vertical="center" wrapText="true"/>
    </xf>
    <xf numFmtId="0" fontId="150" fillId="33" borderId="124" xfId="45355" applyFont="true" applyFill="true" applyBorder="true" applyAlignment="true">
      <alignment horizontal="center" vertical="center" wrapText="true"/>
    </xf>
    <xf numFmtId="0" fontId="150" fillId="33" borderId="124" xfId="45361" applyFont="true" applyFill="true" applyBorder="true" applyAlignment="true">
      <alignment horizontal="center" vertical="center" wrapText="true"/>
    </xf>
    <xf numFmtId="0" fontId="150" fillId="33" borderId="124" xfId="19410" applyFont="true" applyFill="true" applyBorder="true" applyAlignment="true">
      <alignment horizontal="center" vertical="center" wrapText="true"/>
    </xf>
    <xf numFmtId="0" fontId="150" fillId="33" borderId="124" xfId="19415" applyFont="true" applyFill="true" applyBorder="true" applyAlignment="true">
      <alignment horizontal="center" vertical="center" wrapText="true"/>
    </xf>
    <xf numFmtId="0" fontId="150" fillId="3" borderId="95" xfId="45361" applyFont="true" applyBorder="true" applyAlignment="true">
      <alignment horizontal="center" vertical="center" wrapText="true"/>
    </xf>
    <xf numFmtId="0" fontId="150" fillId="0" borderId="99" xfId="45267" applyFont="true" applyFill="true" applyBorder="true" applyAlignment="true">
      <alignment horizontal="left" vertical="center" wrapText="true"/>
    </xf>
    <xf numFmtId="0" fontId="150" fillId="0" borderId="99" xfId="45273" applyFont="true" applyFill="true" applyBorder="true" applyAlignment="true">
      <alignment horizontal="left" vertical="center" wrapText="true"/>
    </xf>
    <xf numFmtId="0" fontId="150" fillId="0" borderId="99" xfId="19382" applyFont="true" applyFill="true" applyBorder="true" applyAlignment="true">
      <alignment horizontal="left" vertical="center" wrapText="true"/>
    </xf>
    <xf numFmtId="0" fontId="150" fillId="0" borderId="99" xfId="45309" applyFont="true" applyFill="true" applyBorder="true" applyAlignment="true">
      <alignment horizontal="left" vertical="center" wrapText="true"/>
    </xf>
    <xf numFmtId="0" fontId="150" fillId="0" borderId="99" xfId="45315" applyFont="true" applyFill="true" applyBorder="true" applyAlignment="true">
      <alignment horizontal="left" vertical="center" wrapText="true"/>
    </xf>
    <xf numFmtId="0" fontId="150" fillId="0" borderId="99" xfId="45321" applyFont="true" applyFill="true" applyBorder="true" applyAlignment="true">
      <alignment horizontal="left" vertical="center" wrapText="true"/>
    </xf>
    <xf numFmtId="0" fontId="150" fillId="0" borderId="99" xfId="45327" applyFont="true" applyFill="true" applyBorder="true" applyAlignment="true">
      <alignment horizontal="left" vertical="center" wrapText="true"/>
    </xf>
    <xf numFmtId="0" fontId="150" fillId="0" borderId="99" xfId="45333" applyFont="true" applyFill="true" applyBorder="true" applyAlignment="true">
      <alignment horizontal="left" vertical="center" wrapText="true"/>
    </xf>
    <xf numFmtId="0" fontId="150" fillId="0" borderId="99" xfId="19385" applyFont="true" applyFill="true" applyBorder="true" applyAlignment="true">
      <alignment horizontal="left" vertical="center" wrapText="true"/>
    </xf>
    <xf numFmtId="0" fontId="150" fillId="0" borderId="99" xfId="45351" applyFont="true" applyFill="true" applyBorder="true" applyAlignment="true">
      <alignment horizontal="left" vertical="center" wrapText="true"/>
    </xf>
    <xf numFmtId="0" fontId="150" fillId="0" borderId="99" xfId="45357" applyFont="true" applyFill="true" applyBorder="true" applyAlignment="true">
      <alignment horizontal="left" vertical="center" wrapText="true"/>
    </xf>
    <xf numFmtId="0" fontId="150" fillId="0" borderId="99" xfId="45363" applyFont="true" applyFill="true" applyBorder="true" applyAlignment="true">
      <alignment horizontal="left" vertical="center" wrapText="true"/>
    </xf>
    <xf numFmtId="0" fontId="150" fillId="0" borderId="99" xfId="45365" applyFont="true" applyFill="true" applyBorder="true" applyAlignment="true">
      <alignment horizontal="left" vertical="center" wrapText="true"/>
    </xf>
    <xf numFmtId="0" fontId="150" fillId="0" borderId="99" xfId="45367" applyFont="true" applyFill="true" applyBorder="true" applyAlignment="true">
      <alignment horizontal="left" vertical="center" wrapText="true"/>
    </xf>
    <xf numFmtId="0" fontId="150" fillId="0" borderId="99" xfId="19405" applyFont="true" applyFill="true" applyBorder="true" applyAlignment="true">
      <alignment horizontal="left" vertical="center" wrapText="true"/>
    </xf>
    <xf numFmtId="0" fontId="150" fillId="0" borderId="99" xfId="19407" applyFont="true" applyFill="true" applyBorder="true" applyAlignment="true">
      <alignment horizontal="left" vertical="center" wrapText="true"/>
    </xf>
    <xf numFmtId="0" fontId="150" fillId="0" borderId="99" xfId="19417" applyFont="true" applyFill="true" applyBorder="true" applyAlignment="true">
      <alignment horizontal="left" vertical="center" wrapText="true"/>
    </xf>
    <xf numFmtId="0" fontId="23" fillId="3" borderId="100" xfId="19344" applyBorder="true" applyAlignment="true">
      <alignment vertical="center" wrapText="true"/>
    </xf>
    <xf numFmtId="0" fontId="150" fillId="0" borderId="100" xfId="19418" applyFont="true" applyFill="true" applyBorder="true" applyAlignment="true">
      <alignment horizontal="left" vertical="center" wrapText="true"/>
    </xf>
    <xf numFmtId="0" fontId="150" fillId="0" borderId="103" xfId="45327" applyFont="true" applyFill="true" applyBorder="true" applyAlignment="true">
      <alignment horizontal="left" vertical="center" wrapText="true"/>
    </xf>
    <xf numFmtId="0" fontId="150" fillId="0" borderId="105" xfId="19384" applyFont="true" applyFill="true" applyBorder="true" applyAlignment="true">
      <alignment horizontal="left" vertical="center"/>
    </xf>
    <xf numFmtId="0" fontId="150" fillId="0" borderId="105" xfId="19386" applyFont="true" applyFill="true" applyBorder="true" applyAlignment="true">
      <alignment horizontal="left" vertical="center"/>
    </xf>
    <xf numFmtId="0" fontId="150" fillId="0" borderId="104" xfId="19420" applyFont="true" applyFill="true" applyBorder="true" applyAlignment="true">
      <alignment horizontal="left" vertical="center"/>
    </xf>
    <xf numFmtId="0" fontId="150" fillId="0" borderId="105" xfId="19406" applyFont="true" applyFill="true" applyBorder="true" applyAlignment="true">
      <alignment horizontal="left" vertical="center"/>
    </xf>
    <xf numFmtId="0" fontId="150" fillId="0" borderId="105" xfId="19408" applyFont="true" applyFill="true" applyBorder="true" applyAlignment="true">
      <alignment horizontal="left" vertical="center"/>
    </xf>
    <xf numFmtId="0" fontId="150" fillId="0" borderId="105" xfId="19419" applyFont="true" applyFill="true" applyBorder="true" applyAlignment="true">
      <alignment horizontal="left" vertical="center"/>
    </xf>
    <xf numFmtId="0" fontId="150" fillId="0" borderId="105" xfId="19420" applyFont="true" applyFill="true" applyBorder="true" applyAlignment="true">
      <alignment horizontal="left" vertical="center"/>
    </xf>
    <xf numFmtId="169" fontId="149" fillId="33" borderId="100" xfId="45207" applyNumberFormat="true" applyFont="true" applyFill="true" applyBorder="true" applyAlignment="true">
      <alignment horizontal="center" vertical="center"/>
    </xf>
    <xf numFmtId="169" fontId="149" fillId="33" borderId="121" xfId="45208" applyNumberFormat="true" applyFont="true" applyFill="true" applyBorder="true" applyAlignment="true">
      <alignment horizontal="center" vertical="center"/>
    </xf>
    <xf numFmtId="169" fontId="149" fillId="33" borderId="122" xfId="45209" applyNumberFormat="true" applyFont="true" applyFill="true" applyBorder="true" applyAlignment="true">
      <alignment horizontal="center" vertical="center"/>
    </xf>
    <xf numFmtId="169" fontId="149" fillId="33" borderId="127" xfId="45208" applyNumberFormat="true" applyFont="true" applyFill="true" applyBorder="true" applyAlignment="true">
      <alignment horizontal="center" vertical="center"/>
    </xf>
    <xf numFmtId="169" fontId="149" fillId="33" borderId="104" xfId="45209" applyNumberFormat="true" applyFont="true" applyFill="true" applyBorder="true" applyAlignment="true">
      <alignment horizontal="center" vertical="center"/>
    </xf>
    <xf numFmtId="169" fontId="149" fillId="33" borderId="100" xfId="45208" applyNumberFormat="true" applyFont="true" applyFill="true" applyBorder="true" applyAlignment="true">
      <alignment horizontal="center" vertical="center"/>
    </xf>
    <xf numFmtId="169" fontId="149" fillId="33" borderId="99" xfId="45213" applyNumberFormat="true" applyFont="true" applyFill="true" applyBorder="true" applyAlignment="true">
      <alignment horizontal="center" vertical="center"/>
    </xf>
    <xf numFmtId="169" fontId="149" fillId="33" borderId="123" xfId="45214" applyNumberFormat="true" applyFont="true" applyFill="true" applyBorder="true" applyAlignment="true">
      <alignment horizontal="center" vertical="center"/>
    </xf>
    <xf numFmtId="169" fontId="149" fillId="33" borderId="124" xfId="45215" applyNumberFormat="true" applyFont="true" applyFill="true" applyBorder="true" applyAlignment="true">
      <alignment horizontal="center" vertical="center"/>
    </xf>
    <xf numFmtId="169" fontId="149" fillId="33" borderId="128" xfId="45214" applyNumberFormat="true" applyFont="true" applyFill="true" applyBorder="true" applyAlignment="true">
      <alignment horizontal="center" vertical="center"/>
    </xf>
    <xf numFmtId="169" fontId="149" fillId="33" borderId="105" xfId="45215" applyNumberFormat="true" applyFont="true" applyFill="true" applyBorder="true" applyAlignment="true">
      <alignment horizontal="center" vertical="center"/>
    </xf>
    <xf numFmtId="169" fontId="149" fillId="33" borderId="99" xfId="45214" applyNumberFormat="true" applyFont="true" applyFill="true" applyBorder="true" applyAlignment="true">
      <alignment horizontal="center" vertical="center"/>
    </xf>
    <xf numFmtId="169" fontId="149" fillId="33" borderId="99" xfId="20220" applyNumberFormat="true" applyFont="true" applyFill="true" applyBorder="true" applyAlignment="true">
      <alignment horizontal="center" vertical="center"/>
    </xf>
    <xf numFmtId="169" fontId="149" fillId="33" borderId="123" xfId="20220" applyNumberFormat="true" applyFont="true" applyFill="true" applyBorder="true" applyAlignment="true">
      <alignment horizontal="center" vertical="center"/>
    </xf>
    <xf numFmtId="169" fontId="149" fillId="33" borderId="124" xfId="20220" applyNumberFormat="true" applyFont="true" applyFill="true" applyBorder="true" applyAlignment="true">
      <alignment horizontal="center" vertical="center"/>
    </xf>
    <xf numFmtId="169" fontId="149" fillId="33" borderId="128" xfId="20220" applyNumberFormat="true" applyFont="true" applyFill="true" applyBorder="true" applyAlignment="true">
      <alignment horizontal="center" vertical="center"/>
    </xf>
    <xf numFmtId="169" fontId="149" fillId="33" borderId="105" xfId="20220" applyNumberFormat="true" applyFont="true" applyFill="true" applyBorder="true" applyAlignment="true">
      <alignment horizontal="center" vertical="center"/>
    </xf>
    <xf numFmtId="169" fontId="149" fillId="33" borderId="103" xfId="45219" applyNumberFormat="true" applyFont="true" applyFill="true" applyBorder="true" applyAlignment="true">
      <alignment horizontal="center" vertical="center"/>
    </xf>
    <xf numFmtId="169" fontId="149" fillId="33" borderId="125" xfId="45220" applyNumberFormat="true" applyFont="true" applyFill="true" applyBorder="true" applyAlignment="true">
      <alignment horizontal="center" vertical="center"/>
    </xf>
    <xf numFmtId="169" fontId="149" fillId="33" borderId="126" xfId="45221" applyNumberFormat="true" applyFont="true" applyFill="true" applyBorder="true" applyAlignment="true">
      <alignment horizontal="center" vertical="center"/>
    </xf>
    <xf numFmtId="169" fontId="149" fillId="33" borderId="129" xfId="45220" applyNumberFormat="true" applyFont="true" applyFill="true" applyBorder="true" applyAlignment="true">
      <alignment horizontal="center" vertical="center"/>
    </xf>
    <xf numFmtId="169" fontId="149" fillId="33" borderId="106" xfId="45221" applyNumberFormat="true" applyFont="true" applyFill="true" applyBorder="true" applyAlignment="true">
      <alignment horizontal="center" vertical="center"/>
    </xf>
    <xf numFmtId="169" fontId="149" fillId="33" borderId="103" xfId="45220" applyNumberFormat="true" applyFont="true" applyFill="true" applyBorder="true" applyAlignment="true">
      <alignment horizontal="center" vertical="center"/>
    </xf>
    <xf numFmtId="170" fontId="178" fillId="27" borderId="51" xfId="19344" applyNumberFormat="true" applyFont="true" applyFill="true" applyBorder="true" applyAlignment="true">
      <alignment horizontal="center" vertical="center"/>
    </xf>
    <xf numFmtId="170" fontId="178" fillId="27" borderId="67" xfId="19344" applyNumberFormat="true" applyFont="true" applyFill="true" applyBorder="true" applyAlignment="true">
      <alignment horizontal="center" vertical="center"/>
    </xf>
    <xf numFmtId="169" fontId="149" fillId="33" borderId="100" xfId="45243" applyNumberFormat="true" applyFont="true" applyFill="true" applyBorder="true" applyAlignment="true">
      <alignment horizontal="center" vertical="center"/>
    </xf>
    <xf numFmtId="169" fontId="149" fillId="33" borderId="121" xfId="45244" applyNumberFormat="true" applyFont="true" applyFill="true" applyBorder="true" applyAlignment="true">
      <alignment horizontal="center" vertical="center"/>
    </xf>
    <xf numFmtId="169" fontId="149" fillId="33" borderId="122" xfId="45245" applyNumberFormat="true" applyFont="true" applyFill="true" applyBorder="true" applyAlignment="true">
      <alignment horizontal="center" vertical="center"/>
    </xf>
    <xf numFmtId="169" fontId="149" fillId="33" borderId="127" xfId="45244" applyNumberFormat="true" applyFont="true" applyFill="true" applyBorder="true" applyAlignment="true">
      <alignment horizontal="center" vertical="center"/>
    </xf>
    <xf numFmtId="169" fontId="149" fillId="33" borderId="104" xfId="45245" applyNumberFormat="true" applyFont="true" applyFill="true" applyBorder="true" applyAlignment="true">
      <alignment horizontal="center" vertical="center"/>
    </xf>
    <xf numFmtId="169" fontId="149" fillId="33" borderId="100" xfId="45244" applyNumberFormat="true" applyFont="true" applyFill="true" applyBorder="true" applyAlignment="true">
      <alignment horizontal="center" vertical="center"/>
    </xf>
    <xf numFmtId="169" fontId="149" fillId="33" borderId="99" xfId="45243" applyNumberFormat="true" applyFont="true" applyFill="true" applyBorder="true" applyAlignment="true">
      <alignment horizontal="center" vertical="center"/>
    </xf>
    <xf numFmtId="169" fontId="149" fillId="33" borderId="123" xfId="45244" applyNumberFormat="true" applyFont="true" applyFill="true" applyBorder="true" applyAlignment="true">
      <alignment horizontal="center" vertical="center"/>
    </xf>
    <xf numFmtId="169" fontId="149" fillId="33" borderId="124" xfId="45245" applyNumberFormat="true" applyFont="true" applyFill="true" applyBorder="true" applyAlignment="true">
      <alignment horizontal="center" vertical="center"/>
    </xf>
    <xf numFmtId="169" fontId="149" fillId="33" borderId="128" xfId="45244" applyNumberFormat="true" applyFont="true" applyFill="true" applyBorder="true" applyAlignment="true">
      <alignment horizontal="center" vertical="center"/>
    </xf>
    <xf numFmtId="169" fontId="149" fillId="33" borderId="105" xfId="45245" applyNumberFormat="true" applyFont="true" applyFill="true" applyBorder="true" applyAlignment="true">
      <alignment horizontal="center" vertical="center"/>
    </xf>
    <xf numFmtId="169" fontId="149" fillId="33" borderId="99" xfId="45244" applyNumberFormat="true" applyFont="true" applyFill="true" applyBorder="true" applyAlignment="true">
      <alignment horizontal="center" vertical="center"/>
    </xf>
    <xf numFmtId="169" fontId="149" fillId="33" borderId="99" xfId="45237" applyNumberFormat="true" applyFont="true" applyFill="true" applyBorder="true" applyAlignment="true">
      <alignment horizontal="center" vertical="center"/>
    </xf>
    <xf numFmtId="169" fontId="149" fillId="33" borderId="123" xfId="45238" applyNumberFormat="true" applyFont="true" applyFill="true" applyBorder="true" applyAlignment="true">
      <alignment horizontal="center" vertical="center"/>
    </xf>
    <xf numFmtId="169" fontId="149" fillId="33" borderId="124" xfId="45239" applyNumberFormat="true" applyFont="true" applyFill="true" applyBorder="true" applyAlignment="true">
      <alignment horizontal="center" vertical="center"/>
    </xf>
    <xf numFmtId="169" fontId="149" fillId="33" borderId="128" xfId="45238" applyNumberFormat="true" applyFont="true" applyFill="true" applyBorder="true" applyAlignment="true">
      <alignment horizontal="center" vertical="center"/>
    </xf>
    <xf numFmtId="169" fontId="149" fillId="33" borderId="105" xfId="45239" applyNumberFormat="true" applyFont="true" applyFill="true" applyBorder="true" applyAlignment="true">
      <alignment horizontal="center" vertical="center"/>
    </xf>
    <xf numFmtId="169" fontId="149" fillId="33" borderId="99" xfId="45238" applyNumberFormat="true" applyFont="true" applyFill="true" applyBorder="true" applyAlignment="true">
      <alignment horizontal="center" vertical="center"/>
    </xf>
    <xf numFmtId="169" fontId="149" fillId="33" borderId="100" xfId="45263" applyNumberFormat="true" applyFont="true" applyFill="true" applyBorder="true" applyAlignment="true">
      <alignment horizontal="center" vertical="center"/>
    </xf>
    <xf numFmtId="169" fontId="149" fillId="33" borderId="121" xfId="45264" applyNumberFormat="true" applyFont="true" applyFill="true" applyBorder="true" applyAlignment="true">
      <alignment horizontal="center" vertical="center"/>
    </xf>
    <xf numFmtId="169" fontId="149" fillId="33" borderId="122" xfId="45265" applyNumberFormat="true" applyFont="true" applyFill="true" applyBorder="true" applyAlignment="true">
      <alignment horizontal="center" vertical="center"/>
    </xf>
    <xf numFmtId="169" fontId="149" fillId="33" borderId="127" xfId="45264" applyNumberFormat="true" applyFont="true" applyFill="true" applyBorder="true" applyAlignment="true">
      <alignment horizontal="center" vertical="center"/>
    </xf>
    <xf numFmtId="169" fontId="149" fillId="33" borderId="104" xfId="45265" applyNumberFormat="true" applyFont="true" applyFill="true" applyBorder="true" applyAlignment="true">
      <alignment horizontal="center" vertical="center"/>
    </xf>
    <xf numFmtId="169" fontId="149" fillId="33" borderId="100" xfId="45264" applyNumberFormat="true" applyFont="true" applyFill="true" applyBorder="true" applyAlignment="true">
      <alignment horizontal="center" vertical="center"/>
    </xf>
    <xf numFmtId="169" fontId="149" fillId="33" borderId="99" xfId="45269" applyNumberFormat="true" applyFont="true" applyFill="true" applyBorder="true" applyAlignment="true">
      <alignment horizontal="center" vertical="center"/>
    </xf>
    <xf numFmtId="169" fontId="149" fillId="33" borderId="123" xfId="45270" applyNumberFormat="true" applyFont="true" applyFill="true" applyBorder="true" applyAlignment="true">
      <alignment horizontal="center" vertical="center"/>
    </xf>
    <xf numFmtId="169" fontId="149" fillId="33" borderId="124" xfId="45271" applyNumberFormat="true" applyFont="true" applyFill="true" applyBorder="true" applyAlignment="true">
      <alignment horizontal="center" vertical="center"/>
    </xf>
    <xf numFmtId="169" fontId="149" fillId="33" borderId="128" xfId="45270" applyNumberFormat="true" applyFont="true" applyFill="true" applyBorder="true" applyAlignment="true">
      <alignment horizontal="center" vertical="center"/>
    </xf>
    <xf numFmtId="169" fontId="149" fillId="33" borderId="105" xfId="45271" applyNumberFormat="true" applyFont="true" applyFill="true" applyBorder="true" applyAlignment="true">
      <alignment horizontal="center" vertical="center"/>
    </xf>
    <xf numFmtId="169" fontId="149" fillId="33" borderId="99" xfId="45270" applyNumberFormat="true" applyFont="true" applyFill="true" applyBorder="true" applyAlignment="true">
      <alignment horizontal="center" vertical="center"/>
    </xf>
    <xf numFmtId="169" fontId="149" fillId="33" borderId="99" xfId="45275" applyNumberFormat="true" applyFont="true" applyFill="true" applyBorder="true" applyAlignment="true">
      <alignment horizontal="center" vertical="center"/>
    </xf>
    <xf numFmtId="169" fontId="149" fillId="33" borderId="123" xfId="45276" applyNumberFormat="true" applyFont="true" applyFill="true" applyBorder="true" applyAlignment="true">
      <alignment horizontal="center" vertical="center"/>
    </xf>
    <xf numFmtId="169" fontId="149" fillId="33" borderId="124" xfId="45277" applyNumberFormat="true" applyFont="true" applyFill="true" applyBorder="true" applyAlignment="true">
      <alignment horizontal="center" vertical="center"/>
    </xf>
    <xf numFmtId="169" fontId="149" fillId="33" borderId="128" xfId="45276" applyNumberFormat="true" applyFont="true" applyFill="true" applyBorder="true" applyAlignment="true">
      <alignment horizontal="center" vertical="center"/>
    </xf>
    <xf numFmtId="169" fontId="149" fillId="33" borderId="105" xfId="45277" applyNumberFormat="true" applyFont="true" applyFill="true" applyBorder="true" applyAlignment="true">
      <alignment horizontal="center" vertical="center"/>
    </xf>
    <xf numFmtId="169" fontId="149" fillId="33" borderId="99" xfId="45276" applyNumberFormat="true" applyFont="true" applyFill="true" applyBorder="true" applyAlignment="true">
      <alignment horizontal="center" vertical="center"/>
    </xf>
    <xf numFmtId="169" fontId="149" fillId="33" borderId="100" xfId="45293" applyNumberFormat="true" applyFont="true" applyFill="true" applyBorder="true" applyAlignment="true">
      <alignment horizontal="center" vertical="center"/>
    </xf>
    <xf numFmtId="169" fontId="149" fillId="33" borderId="121" xfId="45294" applyNumberFormat="true" applyFont="true" applyFill="true" applyBorder="true" applyAlignment="true">
      <alignment horizontal="center" vertical="center"/>
    </xf>
    <xf numFmtId="169" fontId="149" fillId="33" borderId="122" xfId="45295" applyNumberFormat="true" applyFont="true" applyFill="true" applyBorder="true" applyAlignment="true">
      <alignment horizontal="center" vertical="center"/>
    </xf>
    <xf numFmtId="169" fontId="149" fillId="33" borderId="127" xfId="45294" applyNumberFormat="true" applyFont="true" applyFill="true" applyBorder="true" applyAlignment="true">
      <alignment horizontal="center" vertical="center"/>
    </xf>
    <xf numFmtId="169" fontId="149" fillId="33" borderId="104" xfId="45295" applyNumberFormat="true" applyFont="true" applyFill="true" applyBorder="true" applyAlignment="true">
      <alignment horizontal="center" vertical="center"/>
    </xf>
    <xf numFmtId="169" fontId="149" fillId="33" borderId="100" xfId="45294" applyNumberFormat="true" applyFont="true" applyFill="true" applyBorder="true" applyAlignment="true">
      <alignment horizontal="center" vertical="center"/>
    </xf>
    <xf numFmtId="169" fontId="149" fillId="33" borderId="99" xfId="45299" applyNumberFormat="true" applyFont="true" applyFill="true" applyBorder="true" applyAlignment="true">
      <alignment horizontal="center" vertical="center"/>
    </xf>
    <xf numFmtId="169" fontId="149" fillId="33" borderId="123" xfId="45300" applyNumberFormat="true" applyFont="true" applyFill="true" applyBorder="true" applyAlignment="true">
      <alignment horizontal="center" vertical="center"/>
    </xf>
    <xf numFmtId="169" fontId="149" fillId="33" borderId="124" xfId="45301" applyNumberFormat="true" applyFont="true" applyFill="true" applyBorder="true" applyAlignment="true">
      <alignment horizontal="center" vertical="center"/>
    </xf>
    <xf numFmtId="169" fontId="149" fillId="33" borderId="128" xfId="45300" applyNumberFormat="true" applyFont="true" applyFill="true" applyBorder="true" applyAlignment="true">
      <alignment horizontal="center" vertical="center"/>
    </xf>
    <xf numFmtId="169" fontId="149" fillId="33" borderId="105" xfId="45301" applyNumberFormat="true" applyFont="true" applyFill="true" applyBorder="true" applyAlignment="true">
      <alignment horizontal="center" vertical="center"/>
    </xf>
    <xf numFmtId="169" fontId="149" fillId="33" borderId="99" xfId="45300" applyNumberFormat="true" applyFont="true" applyFill="true" applyBorder="true" applyAlignment="true">
      <alignment horizontal="center" vertical="center"/>
    </xf>
    <xf numFmtId="169" fontId="149" fillId="33" borderId="99" xfId="20296" applyNumberFormat="true" applyFont="true" applyFill="true" applyBorder="true" applyAlignment="true">
      <alignment horizontal="center" vertical="center"/>
    </xf>
    <xf numFmtId="169" fontId="149" fillId="33" borderId="123" xfId="20296" applyNumberFormat="true" applyFont="true" applyFill="true" applyBorder="true" applyAlignment="true">
      <alignment horizontal="center" vertical="center"/>
    </xf>
    <xf numFmtId="169" fontId="149" fillId="33" borderId="124" xfId="20296" applyNumberFormat="true" applyFont="true" applyFill="true" applyBorder="true" applyAlignment="true">
      <alignment horizontal="center" vertical="center"/>
    </xf>
    <xf numFmtId="169" fontId="149" fillId="33" borderId="128" xfId="20296" applyNumberFormat="true" applyFont="true" applyFill="true" applyBorder="true" applyAlignment="true">
      <alignment horizontal="center" vertical="center"/>
    </xf>
    <xf numFmtId="169" fontId="149" fillId="33" borderId="105" xfId="20296" applyNumberFormat="true" applyFont="true" applyFill="true" applyBorder="true" applyAlignment="true">
      <alignment horizontal="center" vertical="center"/>
    </xf>
    <xf numFmtId="169" fontId="149" fillId="33" borderId="103" xfId="45305" applyNumberFormat="true" applyFont="true" applyFill="true" applyBorder="true" applyAlignment="true">
      <alignment horizontal="center" vertical="center"/>
    </xf>
    <xf numFmtId="169" fontId="149" fillId="33" borderId="125" xfId="45306" applyNumberFormat="true" applyFont="true" applyFill="true" applyBorder="true" applyAlignment="true">
      <alignment horizontal="center" vertical="center"/>
    </xf>
    <xf numFmtId="169" fontId="149" fillId="33" borderId="126" xfId="45307" applyNumberFormat="true" applyFont="true" applyFill="true" applyBorder="true" applyAlignment="true">
      <alignment horizontal="center" vertical="center"/>
    </xf>
    <xf numFmtId="169" fontId="149" fillId="33" borderId="129" xfId="45306" applyNumberFormat="true" applyFont="true" applyFill="true" applyBorder="true" applyAlignment="true">
      <alignment horizontal="center" vertical="center"/>
    </xf>
    <xf numFmtId="169" fontId="149" fillId="33" borderId="106" xfId="45307" applyNumberFormat="true" applyFont="true" applyFill="true" applyBorder="true" applyAlignment="true">
      <alignment horizontal="center" vertical="center"/>
    </xf>
    <xf numFmtId="169" fontId="149" fillId="33" borderId="103" xfId="45306" applyNumberFormat="true" applyFont="true" applyFill="true" applyBorder="true" applyAlignment="true">
      <alignment horizontal="center" vertical="center"/>
    </xf>
    <xf numFmtId="169" fontId="149" fillId="33" borderId="100" xfId="45323" applyNumberFormat="true" applyFont="true" applyFill="true" applyBorder="true" applyAlignment="true">
      <alignment horizontal="center" vertical="center"/>
    </xf>
    <xf numFmtId="169" fontId="149" fillId="33" borderId="121" xfId="45324" applyNumberFormat="true" applyFont="true" applyFill="true" applyBorder="true" applyAlignment="true">
      <alignment horizontal="center" vertical="center"/>
    </xf>
    <xf numFmtId="169" fontId="149" fillId="33" borderId="122" xfId="45325" applyNumberFormat="true" applyFont="true" applyFill="true" applyBorder="true" applyAlignment="true">
      <alignment horizontal="center" vertical="center"/>
    </xf>
    <xf numFmtId="169" fontId="149" fillId="33" borderId="127" xfId="45324" applyNumberFormat="true" applyFont="true" applyFill="true" applyBorder="true" applyAlignment="true">
      <alignment horizontal="center" vertical="center"/>
    </xf>
    <xf numFmtId="169" fontId="149" fillId="33" borderId="104" xfId="45325" applyNumberFormat="true" applyFont="true" applyFill="true" applyBorder="true" applyAlignment="true">
      <alignment horizontal="center" vertical="center"/>
    </xf>
    <xf numFmtId="169" fontId="149" fillId="33" borderId="100" xfId="45324" applyNumberFormat="true" applyFont="true" applyFill="true" applyBorder="true" applyAlignment="true">
      <alignment horizontal="center" vertical="center"/>
    </xf>
    <xf numFmtId="169" fontId="149" fillId="33" borderId="99" xfId="45329" applyNumberFormat="true" applyFont="true" applyFill="true" applyBorder="true" applyAlignment="true">
      <alignment horizontal="center" vertical="center"/>
    </xf>
    <xf numFmtId="169" fontId="149" fillId="33" borderId="123" xfId="45330" applyNumberFormat="true" applyFont="true" applyFill="true" applyBorder="true" applyAlignment="true">
      <alignment horizontal="center" vertical="center"/>
    </xf>
    <xf numFmtId="169" fontId="149" fillId="33" borderId="124" xfId="45331" applyNumberFormat="true" applyFont="true" applyFill="true" applyBorder="true" applyAlignment="true">
      <alignment horizontal="center" vertical="center"/>
    </xf>
    <xf numFmtId="169" fontId="149" fillId="33" borderId="128" xfId="45330" applyNumberFormat="true" applyFont="true" applyFill="true" applyBorder="true" applyAlignment="true">
      <alignment horizontal="center" vertical="center"/>
    </xf>
    <xf numFmtId="169" fontId="149" fillId="33" borderId="105" xfId="45331" applyNumberFormat="true" applyFont="true" applyFill="true" applyBorder="true" applyAlignment="true">
      <alignment horizontal="center" vertical="center"/>
    </xf>
    <xf numFmtId="169" fontId="149" fillId="33" borderId="99" xfId="45330" applyNumberFormat="true" applyFont="true" applyFill="true" applyBorder="true" applyAlignment="true">
      <alignment horizontal="center" vertical="center"/>
    </xf>
    <xf numFmtId="168" fontId="149" fillId="33" borderId="99" xfId="45339" applyNumberFormat="true" applyFont="true" applyFill="true" applyBorder="true" applyAlignment="true">
      <alignment horizontal="center" vertical="center"/>
    </xf>
    <xf numFmtId="168" fontId="149" fillId="33" borderId="123" xfId="45340" applyNumberFormat="true" applyFont="true" applyFill="true" applyBorder="true" applyAlignment="true">
      <alignment horizontal="center" vertical="center"/>
    </xf>
    <xf numFmtId="168" fontId="149" fillId="33" borderId="124" xfId="45341" applyNumberFormat="true" applyFont="true" applyFill="true" applyBorder="true" applyAlignment="true">
      <alignment horizontal="center" vertical="center"/>
    </xf>
    <xf numFmtId="168" fontId="149" fillId="33" borderId="128" xfId="45340" applyNumberFormat="true" applyFont="true" applyFill="true" applyBorder="true" applyAlignment="true">
      <alignment horizontal="center" vertical="center"/>
    </xf>
    <xf numFmtId="168" fontId="149" fillId="33" borderId="105" xfId="45341" applyNumberFormat="true" applyFont="true" applyFill="true" applyBorder="true" applyAlignment="true">
      <alignment horizontal="center" vertical="center"/>
    </xf>
    <xf numFmtId="168" fontId="149" fillId="33" borderId="99" xfId="45340" applyNumberFormat="true" applyFont="true" applyFill="true" applyBorder="true" applyAlignment="true">
      <alignment horizontal="center" vertical="center"/>
    </xf>
    <xf numFmtId="168" fontId="149" fillId="33" borderId="99" xfId="45343" applyNumberFormat="true" applyFont="true" applyFill="true" applyBorder="true" applyAlignment="true">
      <alignment horizontal="center" vertical="center"/>
    </xf>
    <xf numFmtId="168" fontId="149" fillId="33" borderId="123" xfId="45344" applyNumberFormat="true" applyFont="true" applyFill="true" applyBorder="true" applyAlignment="true">
      <alignment horizontal="center" vertical="center"/>
    </xf>
    <xf numFmtId="168" fontId="149" fillId="33" borderId="124" xfId="45345" applyNumberFormat="true" applyFont="true" applyFill="true" applyBorder="true" applyAlignment="true">
      <alignment horizontal="center" vertical="center"/>
    </xf>
    <xf numFmtId="168" fontId="149" fillId="33" borderId="128" xfId="45344" applyNumberFormat="true" applyFont="true" applyFill="true" applyBorder="true" applyAlignment="true">
      <alignment horizontal="center" vertical="center"/>
    </xf>
    <xf numFmtId="168" fontId="149" fillId="33" borderId="105" xfId="45345" applyNumberFormat="true" applyFont="true" applyFill="true" applyBorder="true" applyAlignment="true">
      <alignment horizontal="center" vertical="center"/>
    </xf>
    <xf numFmtId="168" fontId="149" fillId="33" borderId="99" xfId="45344" applyNumberFormat="true" applyFont="true" applyFill="true" applyBorder="true" applyAlignment="true">
      <alignment horizontal="center" vertical="center"/>
    </xf>
    <xf numFmtId="168" fontId="149" fillId="33" borderId="99" xfId="45347" applyNumberFormat="true" applyFont="true" applyFill="true" applyBorder="true" applyAlignment="true">
      <alignment horizontal="center" vertical="center"/>
    </xf>
    <xf numFmtId="168" fontId="149" fillId="33" borderId="123" xfId="45348" applyNumberFormat="true" applyFont="true" applyFill="true" applyBorder="true" applyAlignment="true">
      <alignment horizontal="center" vertical="center"/>
    </xf>
    <xf numFmtId="168" fontId="149" fillId="33" borderId="124" xfId="45349" applyNumberFormat="true" applyFont="true" applyFill="true" applyBorder="true" applyAlignment="true">
      <alignment horizontal="center" vertical="center"/>
    </xf>
    <xf numFmtId="168" fontId="149" fillId="33" borderId="128" xfId="45348" applyNumberFormat="true" applyFont="true" applyFill="true" applyBorder="true" applyAlignment="true">
      <alignment horizontal="center" vertical="center"/>
    </xf>
    <xf numFmtId="168" fontId="149" fillId="33" borderId="105" xfId="45349" applyNumberFormat="true" applyFont="true" applyFill="true" applyBorder="true" applyAlignment="true">
      <alignment horizontal="center" vertical="center"/>
    </xf>
    <xf numFmtId="168" fontId="149" fillId="33" borderId="99" xfId="45348" applyNumberFormat="true" applyFont="true" applyFill="true" applyBorder="true" applyAlignment="true">
      <alignment horizontal="center" vertical="center"/>
    </xf>
    <xf numFmtId="169" fontId="149" fillId="33" borderId="103" xfId="45329" applyNumberFormat="true" applyFont="true" applyFill="true" applyBorder="true" applyAlignment="true">
      <alignment horizontal="center" vertical="center"/>
    </xf>
    <xf numFmtId="169" fontId="149" fillId="33" borderId="125" xfId="45330" applyNumberFormat="true" applyFont="true" applyFill="true" applyBorder="true" applyAlignment="true">
      <alignment horizontal="center" vertical="center"/>
    </xf>
    <xf numFmtId="169" fontId="149" fillId="33" borderId="126" xfId="45331" applyNumberFormat="true" applyFont="true" applyFill="true" applyBorder="true" applyAlignment="true">
      <alignment horizontal="center" vertical="center"/>
    </xf>
    <xf numFmtId="169" fontId="149" fillId="33" borderId="129" xfId="45330" applyNumberFormat="true" applyFont="true" applyFill="true" applyBorder="true" applyAlignment="true">
      <alignment horizontal="center" vertical="center"/>
    </xf>
    <xf numFmtId="169" fontId="149" fillId="33" borderId="106" xfId="45331" applyNumberFormat="true" applyFont="true" applyFill="true" applyBorder="true" applyAlignment="true">
      <alignment horizontal="center" vertical="center"/>
    </xf>
    <xf numFmtId="169" fontId="149" fillId="33" borderId="103" xfId="45330" applyNumberFormat="true" applyFont="true" applyFill="true" applyBorder="true" applyAlignment="true">
      <alignment horizontal="center" vertical="center"/>
    </xf>
    <xf numFmtId="168" fontId="149" fillId="33" borderId="99" xfId="36948" applyNumberFormat="true" applyFont="true" applyFill="true" applyBorder="true" applyAlignment="true">
      <alignment horizontal="center" vertical="center"/>
    </xf>
    <xf numFmtId="168" fontId="149" fillId="33" borderId="123" xfId="36948" applyNumberFormat="true" applyFont="true" applyFill="true" applyBorder="true" applyAlignment="true">
      <alignment horizontal="center" vertical="center"/>
    </xf>
    <xf numFmtId="168" fontId="149" fillId="33" borderId="124" xfId="36948" applyNumberFormat="true" applyFont="true" applyFill="true" applyBorder="true" applyAlignment="true">
      <alignment horizontal="center" vertical="center"/>
    </xf>
    <xf numFmtId="168" fontId="149" fillId="33" borderId="128" xfId="36948" applyNumberFormat="true" applyFont="true" applyFill="true" applyBorder="true" applyAlignment="true">
      <alignment horizontal="center" vertical="center"/>
    </xf>
    <xf numFmtId="168" fontId="149" fillId="33" borderId="105" xfId="36948" applyNumberFormat="true" applyFont="true" applyFill="true" applyBorder="true" applyAlignment="true">
      <alignment horizontal="center" vertical="center"/>
    </xf>
    <xf numFmtId="168" fontId="149" fillId="33" borderId="99" xfId="36951" applyNumberFormat="true" applyFont="true" applyFill="true" applyBorder="true" applyAlignment="true">
      <alignment horizontal="center" vertical="center"/>
    </xf>
    <xf numFmtId="168" fontId="149" fillId="33" borderId="123" xfId="36951" applyNumberFormat="true" applyFont="true" applyFill="true" applyBorder="true" applyAlignment="true">
      <alignment horizontal="center" vertical="center"/>
    </xf>
    <xf numFmtId="168" fontId="149" fillId="33" borderId="124" xfId="36951" applyNumberFormat="true" applyFont="true" applyFill="true" applyBorder="true" applyAlignment="true">
      <alignment horizontal="center" vertical="center"/>
    </xf>
    <xf numFmtId="168" fontId="149" fillId="33" borderId="128" xfId="36951" applyNumberFormat="true" applyFont="true" applyFill="true" applyBorder="true" applyAlignment="true">
      <alignment horizontal="center" vertical="center"/>
    </xf>
    <xf numFmtId="168" fontId="149" fillId="33" borderId="105" xfId="36951" applyNumberFormat="true" applyFont="true" applyFill="true" applyBorder="true" applyAlignment="true">
      <alignment horizontal="center" vertical="center"/>
    </xf>
    <xf numFmtId="169" fontId="149" fillId="33" borderId="99" xfId="19424" applyNumberFormat="true" applyFont="true" applyFill="true" applyBorder="true" applyAlignment="true">
      <alignment horizontal="center" vertical="center" wrapText="true"/>
    </xf>
    <xf numFmtId="169" fontId="149" fillId="33" borderId="123" xfId="19425" applyNumberFormat="true" applyFont="true" applyFill="true" applyBorder="true" applyAlignment="true">
      <alignment horizontal="center" vertical="center" wrapText="true"/>
    </xf>
    <xf numFmtId="169" fontId="149" fillId="33" borderId="124" xfId="19426" applyNumberFormat="true" applyFont="true" applyFill="true" applyBorder="true" applyAlignment="true">
      <alignment horizontal="center" vertical="center" wrapText="true"/>
    </xf>
    <xf numFmtId="169" fontId="149" fillId="33" borderId="128" xfId="19425" applyNumberFormat="true" applyFont="true" applyFill="true" applyBorder="true" applyAlignment="true">
      <alignment horizontal="center" vertical="center" wrapText="true"/>
    </xf>
    <xf numFmtId="169" fontId="149" fillId="33" borderId="105" xfId="19426" applyNumberFormat="true" applyFont="true" applyFill="true" applyBorder="true" applyAlignment="true">
      <alignment horizontal="center" vertical="center" wrapText="true"/>
    </xf>
    <xf numFmtId="169" fontId="149" fillId="33" borderId="99" xfId="19425" applyNumberFormat="true" applyFont="true" applyFill="true" applyBorder="true" applyAlignment="true">
      <alignment horizontal="center" vertical="center" wrapText="true"/>
    </xf>
    <xf numFmtId="168" fontId="149" fillId="33" borderId="99" xfId="36945" applyNumberFormat="true" applyFont="true" applyFill="true" applyBorder="true" applyAlignment="true">
      <alignment horizontal="center" vertical="center"/>
    </xf>
    <xf numFmtId="168" fontId="149" fillId="33" borderId="123" xfId="36945" applyNumberFormat="true" applyFont="true" applyFill="true" applyBorder="true" applyAlignment="true">
      <alignment horizontal="center" vertical="center"/>
    </xf>
    <xf numFmtId="168" fontId="149" fillId="33" borderId="124" xfId="36945" applyNumberFormat="true" applyFont="true" applyFill="true" applyBorder="true" applyAlignment="true">
      <alignment horizontal="center" vertical="center"/>
    </xf>
    <xf numFmtId="168" fontId="149" fillId="33" borderId="128" xfId="36945" applyNumberFormat="true" applyFont="true" applyFill="true" applyBorder="true" applyAlignment="true">
      <alignment horizontal="center" vertical="center"/>
    </xf>
    <xf numFmtId="168" fontId="149" fillId="33" borderId="105" xfId="36945" applyNumberFormat="true" applyFont="true" applyFill="true" applyBorder="true" applyAlignment="true">
      <alignment horizontal="center" vertical="center"/>
    </xf>
    <xf numFmtId="168" fontId="149" fillId="33" borderId="99" xfId="19430" applyNumberFormat="true" applyFont="true" applyFill="true" applyBorder="true" applyAlignment="true">
      <alignment horizontal="center" vertical="center" wrapText="true"/>
    </xf>
    <xf numFmtId="168" fontId="149" fillId="33" borderId="123" xfId="19431" applyNumberFormat="true" applyFont="true" applyFill="true" applyBorder="true" applyAlignment="true">
      <alignment horizontal="center" vertical="center" wrapText="true"/>
    </xf>
    <xf numFmtId="168" fontId="149" fillId="33" borderId="124" xfId="19432" applyNumberFormat="true" applyFont="true" applyFill="true" applyBorder="true" applyAlignment="true">
      <alignment horizontal="center" vertical="center" wrapText="true"/>
    </xf>
    <xf numFmtId="168" fontId="149" fillId="33" borderId="128" xfId="19431" applyNumberFormat="true" applyFont="true" applyFill="true" applyBorder="true" applyAlignment="true">
      <alignment horizontal="center" vertical="center" wrapText="true"/>
    </xf>
    <xf numFmtId="168" fontId="149" fillId="33" borderId="105" xfId="19432" applyNumberFormat="true" applyFont="true" applyFill="true" applyBorder="true" applyAlignment="true">
      <alignment horizontal="center" vertical="center" wrapText="true"/>
    </xf>
    <xf numFmtId="168" fontId="149" fillId="33" borderId="99" xfId="19431" applyNumberFormat="true" applyFont="true" applyFill="true" applyBorder="true" applyAlignment="true">
      <alignment horizontal="center" vertical="center" wrapText="true"/>
    </xf>
    <xf numFmtId="0" fontId="150" fillId="26" borderId="104" xfId="45206" applyFont="true" applyFill="true" applyBorder="true" applyAlignment="true">
      <alignment horizontal="left" vertical="center"/>
    </xf>
    <xf numFmtId="0" fontId="150" fillId="26" borderId="105" xfId="45212" applyFont="true" applyFill="true" applyBorder="true" applyAlignment="true">
      <alignment horizontal="left" vertical="center"/>
    </xf>
    <xf numFmtId="0" fontId="150" fillId="26" borderId="106" xfId="45218" applyFont="true" applyFill="true" applyBorder="true" applyAlignment="true">
      <alignment horizontal="left" vertical="center"/>
    </xf>
    <xf numFmtId="0" fontId="150" fillId="26" borderId="104" xfId="45242" applyFont="true" applyFill="true" applyBorder="true" applyAlignment="true">
      <alignment horizontal="left" vertical="center"/>
    </xf>
    <xf numFmtId="0" fontId="150" fillId="26" borderId="105" xfId="45242" applyFont="true" applyFill="true" applyBorder="true" applyAlignment="true">
      <alignment horizontal="left" vertical="center"/>
    </xf>
    <xf numFmtId="0" fontId="150" fillId="26" borderId="104" xfId="45262" applyFont="true" applyFill="true" applyBorder="true" applyAlignment="true">
      <alignment horizontal="left" vertical="center"/>
    </xf>
    <xf numFmtId="0" fontId="150" fillId="26" borderId="105" xfId="45268" applyFont="true" applyFill="true" applyBorder="true" applyAlignment="true">
      <alignment horizontal="left" vertical="center"/>
    </xf>
    <xf numFmtId="0" fontId="150" fillId="0" borderId="105" xfId="45268" applyFont="true" applyFill="true" applyBorder="true" applyAlignment="true">
      <alignment horizontal="left" vertical="center"/>
    </xf>
    <xf numFmtId="0" fontId="150" fillId="0" borderId="105" xfId="45274" applyFont="true" applyFill="true" applyBorder="true" applyAlignment="true">
      <alignment horizontal="left" vertical="center"/>
    </xf>
    <xf numFmtId="0" fontId="150" fillId="26" borderId="104" xfId="45292" applyFont="true" applyFill="true" applyBorder="true" applyAlignment="true">
      <alignment horizontal="left" vertical="center"/>
    </xf>
    <xf numFmtId="0" fontId="150" fillId="26" borderId="105" xfId="45298" applyFont="true" applyFill="true" applyBorder="true" applyAlignment="true">
      <alignment horizontal="left" vertical="center"/>
    </xf>
    <xf numFmtId="0" fontId="150" fillId="26" borderId="106" xfId="45304" applyFont="true" applyFill="true" applyBorder="true" applyAlignment="true">
      <alignment horizontal="left" vertical="center"/>
    </xf>
    <xf numFmtId="0" fontId="150" fillId="26" borderId="104" xfId="45322" applyFont="true" applyFill="true" applyBorder="true" applyAlignment="true">
      <alignment horizontal="left" vertical="center"/>
    </xf>
    <xf numFmtId="0" fontId="150" fillId="26" borderId="105" xfId="45328" applyFont="true" applyFill="true" applyBorder="true" applyAlignment="true">
      <alignment horizontal="left" vertical="center"/>
    </xf>
    <xf numFmtId="0" fontId="150" fillId="26" borderId="106" xfId="45328" applyFont="true" applyFill="true" applyBorder="true" applyAlignment="true">
      <alignment horizontal="left" vertical="center"/>
    </xf>
    <xf numFmtId="0" fontId="23" fillId="3" borderId="104" xfId="19344" applyBorder="true" applyAlignment="true">
      <alignment vertical="center"/>
    </xf>
    <xf numFmtId="0" fontId="150" fillId="0" borderId="105" xfId="45310" applyFont="true" applyFill="true" applyBorder="true" applyAlignment="true">
      <alignment horizontal="left" vertical="center"/>
    </xf>
    <xf numFmtId="0" fontId="150" fillId="0" borderId="105" xfId="45316" applyFont="true" applyFill="true" applyBorder="true" applyAlignment="true">
      <alignment horizontal="left" vertical="center"/>
    </xf>
    <xf numFmtId="0" fontId="150" fillId="0" borderId="105" xfId="45322" applyFont="true" applyFill="true" applyBorder="true" applyAlignment="true">
      <alignment horizontal="left" vertical="center"/>
    </xf>
    <xf numFmtId="0" fontId="150" fillId="0" borderId="105" xfId="45328" applyFont="true" applyFill="true" applyBorder="true" applyAlignment="true">
      <alignment horizontal="left" vertical="center"/>
    </xf>
    <xf numFmtId="0" fontId="150" fillId="0" borderId="105" xfId="45334" applyFont="true" applyFill="true" applyBorder="true" applyAlignment="true">
      <alignment horizontal="left" vertical="center"/>
    </xf>
    <xf numFmtId="0" fontId="150" fillId="0" borderId="106" xfId="45328" applyFont="true" applyFill="true" applyBorder="true" applyAlignment="true">
      <alignment horizontal="left" vertical="center"/>
    </xf>
    <xf numFmtId="0" fontId="150" fillId="26" borderId="104" xfId="45364" applyFont="true" applyFill="true" applyBorder="true" applyAlignment="true">
      <alignment horizontal="left" vertical="center"/>
    </xf>
    <xf numFmtId="0" fontId="150" fillId="26" borderId="105" xfId="45366" applyFont="true" applyFill="true" applyBorder="true" applyAlignment="true">
      <alignment horizontal="left" vertical="center"/>
    </xf>
    <xf numFmtId="0" fontId="150" fillId="26" borderId="106" xfId="45368" applyFont="true" applyFill="true" applyBorder="true" applyAlignment="true">
      <alignment horizontal="left" vertical="center"/>
    </xf>
    <xf numFmtId="0" fontId="150" fillId="0" borderId="105" xfId="45352" applyFont="true" applyFill="true" applyBorder="true" applyAlignment="true">
      <alignment horizontal="left" vertical="center"/>
    </xf>
    <xf numFmtId="0" fontId="150" fillId="0" borderId="105" xfId="45358" applyFont="true" applyFill="true" applyBorder="true" applyAlignment="true">
      <alignment horizontal="left" vertical="center"/>
    </xf>
    <xf numFmtId="0" fontId="150" fillId="0" borderId="105" xfId="45364" applyFont="true" applyFill="true" applyBorder="true" applyAlignment="true">
      <alignment horizontal="left" vertical="center"/>
    </xf>
    <xf numFmtId="0" fontId="150" fillId="0" borderId="105" xfId="45366" applyFont="true" applyFill="true" applyBorder="true" applyAlignment="true">
      <alignment horizontal="left" vertical="center"/>
    </xf>
    <xf numFmtId="0" fontId="150" fillId="0" borderId="105" xfId="45368" applyFont="true" applyFill="true" applyBorder="true" applyAlignment="true">
      <alignment horizontal="left" vertical="center"/>
    </xf>
    <xf numFmtId="168" fontId="180" fillId="33" borderId="100" xfId="36945" applyNumberFormat="true" applyFont="true" applyFill="true" applyBorder="true" applyAlignment="true">
      <alignment horizontal="center" vertical="center"/>
    </xf>
    <xf numFmtId="168" fontId="180" fillId="33" borderId="99" xfId="36948" applyNumberFormat="true" applyFont="true" applyFill="true" applyBorder="true" applyAlignment="true">
      <alignment horizontal="center" vertical="center"/>
    </xf>
    <xf numFmtId="168" fontId="180" fillId="33" borderId="99" xfId="36951" applyNumberFormat="true" applyFont="true" applyFill="true" applyBorder="true" applyAlignment="true">
      <alignment horizontal="center" vertical="center"/>
    </xf>
    <xf numFmtId="168" fontId="180" fillId="33" borderId="121" xfId="36945" applyNumberFormat="true" applyFont="true" applyFill="true" applyBorder="true" applyAlignment="true">
      <alignment horizontal="center" vertical="center"/>
    </xf>
    <xf numFmtId="168" fontId="180" fillId="33" borderId="123" xfId="36948" applyNumberFormat="true" applyFont="true" applyFill="true" applyBorder="true" applyAlignment="true">
      <alignment horizontal="center" vertical="center"/>
    </xf>
    <xf numFmtId="168" fontId="180" fillId="33" borderId="123" xfId="36951" applyNumberFormat="true" applyFont="true" applyFill="true" applyBorder="true" applyAlignment="true">
      <alignment horizontal="center" vertical="center"/>
    </xf>
    <xf numFmtId="168" fontId="180" fillId="33" borderId="122" xfId="36945" applyNumberFormat="true" applyFont="true" applyFill="true" applyBorder="true" applyAlignment="true">
      <alignment horizontal="center" vertical="center"/>
    </xf>
    <xf numFmtId="168" fontId="180" fillId="33" borderId="124" xfId="36948" applyNumberFormat="true" applyFont="true" applyFill="true" applyBorder="true" applyAlignment="true">
      <alignment horizontal="center" vertical="center"/>
    </xf>
    <xf numFmtId="168" fontId="180" fillId="33" borderId="124" xfId="36951" applyNumberFormat="true" applyFont="true" applyFill="true" applyBorder="true" applyAlignment="true">
      <alignment horizontal="center" vertical="center"/>
    </xf>
    <xf numFmtId="168" fontId="180" fillId="33" borderId="127" xfId="36945" applyNumberFormat="true" applyFont="true" applyFill="true" applyBorder="true" applyAlignment="true">
      <alignment horizontal="center" vertical="center"/>
    </xf>
    <xf numFmtId="168" fontId="180" fillId="33" borderId="128" xfId="36948" applyNumberFormat="true" applyFont="true" applyFill="true" applyBorder="true" applyAlignment="true">
      <alignment horizontal="center" vertical="center"/>
    </xf>
    <xf numFmtId="168" fontId="180" fillId="33" borderId="128" xfId="36951" applyNumberFormat="true" applyFont="true" applyFill="true" applyBorder="true" applyAlignment="true">
      <alignment horizontal="center" vertical="center"/>
    </xf>
    <xf numFmtId="168" fontId="180" fillId="33" borderId="104" xfId="36945" applyNumberFormat="true" applyFont="true" applyFill="true" applyBorder="true" applyAlignment="true">
      <alignment horizontal="center" vertical="center"/>
    </xf>
    <xf numFmtId="168" fontId="180" fillId="33" borderId="105" xfId="36948" applyNumberFormat="true" applyFont="true" applyFill="true" applyBorder="true" applyAlignment="true">
      <alignment horizontal="center" vertical="center"/>
    </xf>
    <xf numFmtId="168" fontId="180" fillId="33" borderId="105" xfId="36951" applyNumberFormat="true" applyFont="true" applyFill="true" applyBorder="true" applyAlignment="true">
      <alignment horizontal="center" vertical="center"/>
    </xf>
    <xf numFmtId="168" fontId="180" fillId="28" borderId="75" xfId="40291" applyNumberFormat="true" applyFont="true" applyFill="true" applyBorder="true" applyAlignment="true">
      <alignment horizontal="center" vertical="center"/>
    </xf>
    <xf numFmtId="168" fontId="180" fillId="28" borderId="61" xfId="40292" applyNumberFormat="true" applyFont="true" applyFill="true" applyBorder="true" applyAlignment="true">
      <alignment horizontal="center" vertical="center"/>
    </xf>
    <xf numFmtId="168" fontId="180" fillId="28" borderId="90" xfId="40293" applyNumberFormat="true" applyFont="true" applyFill="true" applyBorder="true" applyAlignment="true">
      <alignment horizontal="center" vertical="center"/>
    </xf>
    <xf numFmtId="168" fontId="180" fillId="28" borderId="75" xfId="40292" applyNumberFormat="true" applyFont="true" applyFill="true" applyBorder="true" applyAlignment="true">
      <alignment horizontal="center" vertical="center"/>
    </xf>
    <xf numFmtId="168" fontId="180" fillId="28" borderId="62" xfId="40294" applyNumberFormat="true" applyFont="true" applyFill="true" applyBorder="true" applyAlignment="true">
      <alignment horizontal="center" vertical="center"/>
    </xf>
    <xf numFmtId="0" fontId="180" fillId="3" borderId="10" xfId="44931" applyFont="true" applyBorder="true" applyAlignment="true">
      <alignment horizontal="center" vertical="center"/>
    </xf>
    <xf numFmtId="0" fontId="180" fillId="3" borderId="10" xfId="44952" applyFont="true" applyBorder="true" applyAlignment="true">
      <alignment horizontal="center" vertical="center"/>
    </xf>
    <xf numFmtId="0" fontId="180" fillId="3" borderId="10" xfId="44978" applyFont="true" applyBorder="true" applyAlignment="true">
      <alignment horizontal="center" vertical="center"/>
    </xf>
    <xf numFmtId="0" fontId="180" fillId="3" borderId="10" xfId="45008" applyFont="true" applyBorder="true" applyAlignment="true">
      <alignment horizontal="center" vertical="center"/>
    </xf>
    <xf numFmtId="0" fontId="180" fillId="3" borderId="10" xfId="45029" applyFont="true" applyBorder="true" applyAlignment="true">
      <alignment horizontal="center" vertical="center"/>
    </xf>
    <xf numFmtId="0" fontId="180" fillId="3" borderId="10" xfId="45071" applyFont="true" applyBorder="true" applyAlignment="true">
      <alignment horizontal="center" vertical="center"/>
    </xf>
    <xf numFmtId="0" fontId="114" fillId="3" borderId="10" xfId="40089" applyFont="true" applyBorder="true" applyAlignment="true">
      <alignment horizontal="center" vertical="center"/>
    </xf>
    <xf numFmtId="170" fontId="154" fillId="27" borderId="131" xfId="19344" applyNumberFormat="true" applyFont="true" applyFill="true" applyBorder="true" applyAlignment="true">
      <alignment horizontal="center" vertical="center"/>
    </xf>
    <xf numFmtId="170" fontId="154" fillId="27" borderId="132" xfId="19344" applyNumberFormat="true" applyFont="true" applyFill="true" applyBorder="true" applyAlignment="true">
      <alignment horizontal="center" vertical="center"/>
    </xf>
    <xf numFmtId="169" fontId="180" fillId="33" borderId="130" xfId="40072" applyNumberFormat="true" applyFont="true" applyFill="true" applyBorder="true" applyAlignment="true">
      <alignment horizontal="center" vertical="center"/>
    </xf>
    <xf numFmtId="169" fontId="180" fillId="33" borderId="133" xfId="40072" applyNumberFormat="true" applyFont="true" applyFill="true" applyBorder="true" applyAlignment="true">
      <alignment horizontal="center" vertical="center"/>
    </xf>
    <xf numFmtId="168" fontId="180" fillId="28" borderId="134" xfId="40077" applyNumberFormat="true" applyFont="true" applyFill="true" applyBorder="true" applyAlignment="true">
      <alignment horizontal="center" vertical="center"/>
    </xf>
    <xf numFmtId="168" fontId="180" fillId="28" borderId="120" xfId="40077" applyNumberFormat="true" applyFont="true" applyFill="true" applyBorder="true" applyAlignment="true">
      <alignment horizontal="center" vertical="center"/>
    </xf>
    <xf numFmtId="0" fontId="114" fillId="3" borderId="10" xfId="39969" applyFont="true" applyBorder="true" applyAlignment="true">
      <alignment horizontal="center" vertical="center"/>
    </xf>
    <xf numFmtId="0" fontId="150" fillId="3" borderId="10" xfId="39968" applyFont="true" applyBorder="true" applyAlignment="true">
      <alignment horizontal="center" vertical="center"/>
    </xf>
    <xf numFmtId="0" fontId="150" fillId="3" borderId="10" xfId="39970" applyFont="true" applyBorder="true" applyAlignment="true">
      <alignment horizontal="center" vertical="center"/>
    </xf>
    <xf numFmtId="0" fontId="114" fillId="3" borderId="10" xfId="40029" applyFont="true" applyBorder="true" applyAlignment="true">
      <alignment horizontal="center" vertical="center"/>
    </xf>
    <xf numFmtId="0" fontId="150" fillId="3" borderId="10" xfId="40028" applyFont="true" applyBorder="true" applyAlignment="true">
      <alignment horizontal="center" vertical="center"/>
    </xf>
    <xf numFmtId="0" fontId="150" fillId="3" borderId="10" xfId="40030" applyFont="true" applyBorder="true" applyAlignment="true">
      <alignment horizontal="center" vertical="center"/>
    </xf>
    <xf numFmtId="0" fontId="114" fillId="3" borderId="10" xfId="40149" applyFont="true" applyBorder="true" applyAlignment="true">
      <alignment horizontal="center" vertical="center"/>
    </xf>
    <xf numFmtId="0" fontId="150" fillId="3" borderId="10" xfId="40148" applyFont="true" applyBorder="true" applyAlignment="true">
      <alignment horizontal="center" vertical="center"/>
    </xf>
    <xf numFmtId="0" fontId="150" fillId="3" borderId="10" xfId="40150" applyFont="true" applyBorder="true" applyAlignment="true">
      <alignment horizontal="center" vertical="center"/>
    </xf>
    <xf numFmtId="0" fontId="114" fillId="3" borderId="10" xfId="40209" applyFont="true" applyBorder="true" applyAlignment="true">
      <alignment horizontal="center" vertical="center"/>
    </xf>
    <xf numFmtId="0" fontId="150" fillId="3" borderId="10" xfId="40208" applyFont="true" applyBorder="true" applyAlignment="true">
      <alignment horizontal="center" vertical="center"/>
    </xf>
    <xf numFmtId="0" fontId="150" fillId="3" borderId="10" xfId="40210" applyFont="true" applyBorder="true" applyAlignment="true">
      <alignment horizontal="center" vertical="center"/>
    </xf>
    <xf numFmtId="0" fontId="114" fillId="3" borderId="10" xfId="40269" applyFont="true" applyBorder="true" applyAlignment="true">
      <alignment horizontal="center" vertical="center"/>
    </xf>
    <xf numFmtId="0" fontId="150" fillId="3" borderId="10" xfId="40268" applyFont="true" applyBorder="true" applyAlignment="true">
      <alignment horizontal="center" vertical="center"/>
    </xf>
    <xf numFmtId="0" fontId="150" fillId="3" borderId="10" xfId="40270" applyFont="true" applyBorder="true" applyAlignment="true">
      <alignment horizontal="center" vertical="center"/>
    </xf>
    <xf numFmtId="0" fontId="114" fillId="3" borderId="10" xfId="40329" applyFont="true" applyBorder="true" applyAlignment="true">
      <alignment horizontal="center" vertical="center"/>
    </xf>
    <xf numFmtId="0" fontId="150" fillId="3" borderId="10" xfId="40328" applyFont="true" applyBorder="true" applyAlignment="true">
      <alignment horizontal="center" vertical="center"/>
    </xf>
    <xf numFmtId="0" fontId="150" fillId="3" borderId="10" xfId="40330" applyFont="true" applyBorder="true" applyAlignment="true">
      <alignment horizontal="center" vertical="center"/>
    </xf>
    <xf numFmtId="0" fontId="114" fillId="3" borderId="10" xfId="40397" applyFont="true" applyBorder="true" applyAlignment="true">
      <alignment horizontal="center" vertical="center"/>
    </xf>
    <xf numFmtId="0" fontId="150" fillId="3" borderId="10" xfId="40396" applyFont="true" applyBorder="true" applyAlignment="true">
      <alignment horizontal="center" vertical="center"/>
    </xf>
    <xf numFmtId="0" fontId="150" fillId="3" borderId="10" xfId="40398" applyFont="true" applyBorder="true" applyAlignment="true">
      <alignment horizontal="center" vertical="center"/>
    </xf>
    <xf numFmtId="0" fontId="150" fillId="3" borderId="10" xfId="44930" applyFont="true" applyBorder="true" applyAlignment="true">
      <alignment horizontal="center" vertical="center"/>
    </xf>
    <xf numFmtId="0" fontId="150" fillId="3" borderId="10" xfId="44932" applyFont="true" applyBorder="true" applyAlignment="true">
      <alignment horizontal="center" vertical="center"/>
    </xf>
    <xf numFmtId="0" fontId="150" fillId="3" borderId="10" xfId="44951" applyFont="true" applyBorder="true" applyAlignment="true">
      <alignment horizontal="center" vertical="center"/>
    </xf>
    <xf numFmtId="0" fontId="150" fillId="3" borderId="10" xfId="44953" applyFont="true" applyBorder="true" applyAlignment="true">
      <alignment horizontal="center" vertical="center"/>
    </xf>
    <xf numFmtId="0" fontId="150" fillId="3" borderId="10" xfId="44977" applyFont="true" applyBorder="true" applyAlignment="true">
      <alignment horizontal="center" vertical="center"/>
    </xf>
    <xf numFmtId="0" fontId="150" fillId="3" borderId="10" xfId="44979" applyFont="true" applyBorder="true" applyAlignment="true">
      <alignment horizontal="center" vertical="center"/>
    </xf>
    <xf numFmtId="0" fontId="150" fillId="3" borderId="10" xfId="45007" applyFont="true" applyBorder="true" applyAlignment="true">
      <alignment horizontal="center" vertical="center"/>
    </xf>
    <xf numFmtId="0" fontId="150" fillId="3" borderId="10" xfId="45009" applyFont="true" applyBorder="true" applyAlignment="true">
      <alignment horizontal="center" vertical="center"/>
    </xf>
    <xf numFmtId="0" fontId="150" fillId="3" borderId="10" xfId="45028" applyFont="true" applyBorder="true" applyAlignment="true">
      <alignment horizontal="center" vertical="center"/>
    </xf>
    <xf numFmtId="0" fontId="150" fillId="3" borderId="10" xfId="45030" applyFont="true" applyBorder="true" applyAlignment="true">
      <alignment horizontal="center" vertical="center"/>
    </xf>
    <xf numFmtId="0" fontId="150" fillId="3" borderId="10" xfId="45070" applyFont="true" applyBorder="true" applyAlignment="true">
      <alignment horizontal="center" vertical="center"/>
    </xf>
    <xf numFmtId="0" fontId="150" fillId="3" borderId="10" xfId="45072" applyFont="true" applyBorder="true" applyAlignment="true">
      <alignment horizontal="center" vertical="center"/>
    </xf>
    <xf numFmtId="170" fontId="154" fillId="27" borderId="135" xfId="19344" applyNumberFormat="true" applyFont="true" applyFill="true" applyBorder="true" applyAlignment="true">
      <alignment horizontal="center" vertical="center"/>
    </xf>
    <xf numFmtId="169" fontId="149" fillId="33" borderId="104" xfId="44971" applyNumberFormat="true" applyFont="true" applyFill="true" applyBorder="true" applyAlignment="true">
      <alignment horizontal="center" vertical="center"/>
    </xf>
    <xf numFmtId="169" fontId="149" fillId="33" borderId="105" xfId="44971" applyNumberFormat="true" applyFont="true" applyFill="true" applyBorder="true" applyAlignment="true">
      <alignment horizontal="center" vertical="center"/>
    </xf>
    <xf numFmtId="169" fontId="149" fillId="33" borderId="105" xfId="44965" applyNumberFormat="true" applyFont="true" applyFill="true" applyBorder="true" applyAlignment="true">
      <alignment horizontal="center" vertical="center"/>
    </xf>
    <xf numFmtId="169" fontId="180" fillId="33" borderId="105" xfId="40060" applyNumberFormat="true" applyFont="true" applyFill="true" applyBorder="true" applyAlignment="true">
      <alignment horizontal="center" vertical="center"/>
    </xf>
    <xf numFmtId="169" fontId="180" fillId="33" borderId="105" xfId="44971" applyNumberFormat="true" applyFont="true" applyFill="true" applyBorder="true" applyAlignment="true">
      <alignment horizontal="center" vertical="center"/>
    </xf>
    <xf numFmtId="169" fontId="180" fillId="33" borderId="114" xfId="40072" applyNumberFormat="true" applyFont="true" applyFill="true" applyBorder="true" applyAlignment="true">
      <alignment horizontal="center" vertical="center"/>
    </xf>
    <xf numFmtId="169" fontId="149" fillId="33" borderId="104" xfId="44991" applyNumberFormat="true" applyFont="true" applyFill="true" applyBorder="true" applyAlignment="true">
      <alignment horizontal="center" vertical="center"/>
    </xf>
    <xf numFmtId="169" fontId="149" fillId="33" borderId="105" xfId="44997" applyNumberFormat="true" applyFont="true" applyFill="true" applyBorder="true" applyAlignment="true">
      <alignment horizontal="center" vertical="center"/>
    </xf>
    <xf numFmtId="169" fontId="149" fillId="33" borderId="105" xfId="45003" applyNumberFormat="true" applyFont="true" applyFill="true" applyBorder="true" applyAlignment="true">
      <alignment horizontal="center" vertical="center"/>
    </xf>
    <xf numFmtId="168" fontId="149" fillId="33" borderId="105" xfId="19367" applyNumberFormat="true" applyFont="true" applyFill="true" applyBorder="true" applyAlignment="true">
      <alignment horizontal="center" vertical="center"/>
    </xf>
    <xf numFmtId="168" fontId="149" fillId="33" borderId="105" xfId="19371" applyNumberFormat="true" applyFont="true" applyFill="true" applyBorder="true" applyAlignment="true">
      <alignment horizontal="center" vertical="center"/>
    </xf>
    <xf numFmtId="169" fontId="180" fillId="33" borderId="104" xfId="45042" applyNumberFormat="true" applyFont="true" applyFill="true" applyBorder="true" applyAlignment="true">
      <alignment horizontal="center" vertical="center"/>
    </xf>
    <xf numFmtId="169" fontId="180" fillId="33" borderId="105" xfId="45048" applyNumberFormat="true" applyFont="true" applyFill="true" applyBorder="true" applyAlignment="true">
      <alignment horizontal="center" vertical="center"/>
    </xf>
    <xf numFmtId="169" fontId="149" fillId="33" borderId="105" xfId="45048" applyNumberFormat="true" applyFont="true" applyFill="true" applyBorder="true" applyAlignment="true">
      <alignment horizontal="center" vertical="center"/>
    </xf>
    <xf numFmtId="169" fontId="180" fillId="33" borderId="105" xfId="40240" applyNumberFormat="true" applyFont="true" applyFill="true" applyBorder="true" applyAlignment="true">
      <alignment horizontal="center" vertical="center"/>
    </xf>
    <xf numFmtId="169" fontId="114" fillId="33" borderId="105" xfId="40240" applyNumberFormat="true" applyFont="true" applyFill="true" applyBorder="true" applyAlignment="true">
      <alignment horizontal="center" vertical="center"/>
    </xf>
    <xf numFmtId="169" fontId="114" fillId="33" borderId="105" xfId="40252" applyNumberFormat="true" applyFont="true" applyFill="true" applyBorder="true" applyAlignment="true">
      <alignment horizontal="center" vertical="center"/>
    </xf>
    <xf numFmtId="169" fontId="149" fillId="33" borderId="105" xfId="19389" applyNumberFormat="true" applyFont="true" applyFill="true" applyBorder="true" applyAlignment="true">
      <alignment horizontal="center" vertical="center" wrapText="true"/>
    </xf>
    <xf numFmtId="0" fontId="150" fillId="33" borderId="105" xfId="45030" applyFont="true" applyFill="true" applyBorder="true" applyAlignment="true">
      <alignment horizontal="center" vertical="center" wrapText="true"/>
    </xf>
    <xf numFmtId="0" fontId="150" fillId="33" borderId="105" xfId="45036" applyFont="true" applyFill="true" applyBorder="true" applyAlignment="true">
      <alignment horizontal="center" vertical="center" wrapText="true"/>
    </xf>
    <xf numFmtId="168" fontId="149" fillId="33" borderId="105" xfId="45058" applyNumberFormat="true" applyFont="true" applyFill="true" applyBorder="true" applyAlignment="true">
      <alignment horizontal="center" vertical="center"/>
    </xf>
    <xf numFmtId="168" fontId="149" fillId="33" borderId="105" xfId="45062" applyNumberFormat="true" applyFont="true" applyFill="true" applyBorder="true" applyAlignment="true">
      <alignment horizontal="center" vertical="center"/>
    </xf>
    <xf numFmtId="168" fontId="149" fillId="33" borderId="105" xfId="45066" applyNumberFormat="true" applyFont="true" applyFill="true" applyBorder="true" applyAlignment="true">
      <alignment horizontal="center" vertical="center"/>
    </xf>
    <xf numFmtId="0" fontId="150" fillId="33" borderId="105" xfId="25755" applyFont="true" applyFill="true" applyBorder="true" applyAlignment="true">
      <alignment horizontal="center" vertical="center" wrapText="true"/>
    </xf>
    <xf numFmtId="0" fontId="150" fillId="33" borderId="105" xfId="25750" applyFont="true" applyFill="true" applyBorder="true" applyAlignment="true">
      <alignment horizontal="center" vertical="center" wrapText="true"/>
    </xf>
    <xf numFmtId="168" fontId="149" fillId="33" borderId="105" xfId="19394" applyNumberFormat="true" applyFont="true" applyFill="true" applyBorder="true" applyAlignment="true">
      <alignment horizontal="center" vertical="center" wrapText="true"/>
    </xf>
    <xf numFmtId="168" fontId="149" fillId="33" borderId="105" xfId="19398" applyNumberFormat="true" applyFont="true" applyFill="true" applyBorder="true" applyAlignment="true">
      <alignment horizontal="center" vertical="center" wrapText="true"/>
    </xf>
    <xf numFmtId="168" fontId="149" fillId="33" borderId="105" xfId="19402" applyNumberFormat="true" applyFont="true" applyFill="true" applyBorder="true" applyAlignment="true">
      <alignment horizontal="center" vertical="center" wrapText="true"/>
    </xf>
    <xf numFmtId="169" fontId="149" fillId="33" borderId="105" xfId="45054" applyNumberFormat="true" applyFont="true" applyFill="true" applyBorder="true" applyAlignment="true">
      <alignment horizontal="center" vertical="center"/>
    </xf>
    <xf numFmtId="169" fontId="149" fillId="33" borderId="105" xfId="22906" applyNumberFormat="true" applyFont="true" applyFill="true" applyBorder="true" applyAlignment="true">
      <alignment horizontal="center" vertical="center" wrapText="true"/>
    </xf>
    <xf numFmtId="0" fontId="150" fillId="33" borderId="105" xfId="45072" applyFont="true" applyFill="true" applyBorder="true" applyAlignment="true">
      <alignment horizontal="center" vertical="center" wrapText="true"/>
    </xf>
    <xf numFmtId="0" fontId="150" fillId="33" borderId="105" xfId="45078" applyFont="true" applyFill="true" applyBorder="true" applyAlignment="true">
      <alignment horizontal="center" vertical="center" wrapText="true"/>
    </xf>
    <xf numFmtId="168" fontId="149" fillId="33" borderId="105" xfId="45089" applyNumberFormat="true" applyFont="true" applyFill="true" applyBorder="true" applyAlignment="true">
      <alignment horizontal="center" vertical="center"/>
    </xf>
    <xf numFmtId="168" fontId="149" fillId="33" borderId="105" xfId="45093" applyNumberFormat="true" applyFont="true" applyFill="true" applyBorder="true" applyAlignment="true">
      <alignment horizontal="center" vertical="center"/>
    </xf>
    <xf numFmtId="168" fontId="149" fillId="33" borderId="105" xfId="45099" applyNumberFormat="true" applyFont="true" applyFill="true" applyBorder="true" applyAlignment="true">
      <alignment horizontal="center" vertical="center"/>
    </xf>
    <xf numFmtId="168" fontId="149" fillId="33" borderId="105" xfId="19435" applyNumberFormat="true" applyFont="true" applyFill="true" applyBorder="true" applyAlignment="true">
      <alignment horizontal="center" vertical="center" wrapText="true"/>
    </xf>
    <xf numFmtId="168" fontId="149" fillId="33" borderId="105" xfId="19439" applyNumberFormat="true" applyFont="true" applyFill="true" applyBorder="true" applyAlignment="true">
      <alignment horizontal="center" vertical="center" wrapText="true"/>
    </xf>
    <xf numFmtId="169" fontId="180" fillId="0" borderId="10" xfId="40060" applyNumberFormat="true" applyFont="true" applyFill="true" applyBorder="true" applyAlignment="true">
      <alignment horizontal="center" vertical="center"/>
    </xf>
    <xf numFmtId="169" fontId="180" fillId="0" borderId="10" xfId="40072" applyNumberFormat="true" applyFont="true" applyFill="true" applyBorder="true" applyAlignment="true">
      <alignment horizontal="center" vertical="center"/>
    </xf>
    <xf numFmtId="169" fontId="180" fillId="0" borderId="10" xfId="40240" applyNumberFormat="true" applyFont="true" applyFill="true" applyBorder="true" applyAlignment="true">
      <alignment horizontal="center" vertical="center"/>
    </xf>
    <xf numFmtId="169" fontId="114" fillId="0" borderId="10" xfId="40240" applyNumberFormat="true" applyFont="true" applyFill="true" applyBorder="true" applyAlignment="true">
      <alignment horizontal="center" vertical="center"/>
    </xf>
    <xf numFmtId="169" fontId="114" fillId="0" borderId="10" xfId="40252" applyNumberFormat="true" applyFont="true" applyFill="true" applyBorder="true" applyAlignment="true">
      <alignment horizontal="center" vertical="center"/>
    </xf>
    <xf numFmtId="0" fontId="23" fillId="0" borderId="10" xfId="45081" applyFill="true" applyBorder="true" applyAlignment="true">
      <alignment horizontal="center" vertical="center"/>
    </xf>
    <xf numFmtId="0" fontId="150" fillId="0" borderId="10" xfId="39982" applyFont="true" applyFill="true" applyBorder="true" applyAlignment="true">
      <alignment horizontal="center" vertical="center" wrapText="true"/>
    </xf>
    <xf numFmtId="168" fontId="180" fillId="0" borderId="10" xfId="39994" applyNumberFormat="true" applyFont="true" applyFill="true" applyBorder="true" applyAlignment="true">
      <alignment horizontal="center" vertical="center"/>
    </xf>
    <xf numFmtId="168" fontId="180" fillId="0" borderId="10" xfId="40006" applyNumberFormat="true" applyFont="true" applyFill="true" applyBorder="true" applyAlignment="true">
      <alignment horizontal="center" vertical="center"/>
    </xf>
    <xf numFmtId="168" fontId="180" fillId="0" borderId="10" xfId="40018" applyNumberFormat="true" applyFont="true" applyFill="true" applyBorder="true" applyAlignment="true">
      <alignment horizontal="center" vertical="center"/>
    </xf>
    <xf numFmtId="0" fontId="150" fillId="0" borderId="10" xfId="40042" applyFont="true" applyFill="true" applyBorder="true" applyAlignment="true">
      <alignment horizontal="center" vertical="center" wrapText="true"/>
    </xf>
    <xf numFmtId="168" fontId="180" fillId="0" borderId="10" xfId="40054" applyNumberFormat="true" applyFont="true" applyFill="true" applyBorder="true" applyAlignment="true">
      <alignment horizontal="center" vertical="center"/>
    </xf>
    <xf numFmtId="168" fontId="180" fillId="0" borderId="10" xfId="40066" applyNumberFormat="true" applyFont="true" applyFill="true" applyBorder="true" applyAlignment="true">
      <alignment horizontal="center" vertical="center"/>
    </xf>
    <xf numFmtId="168" fontId="180" fillId="0" borderId="10" xfId="40078" applyNumberFormat="true" applyFont="true" applyFill="true" applyBorder="true" applyAlignment="true">
      <alignment horizontal="center" vertical="center"/>
    </xf>
    <xf numFmtId="0" fontId="150" fillId="0" borderId="10" xfId="40102" applyFont="true" applyFill="true" applyBorder="true" applyAlignment="true">
      <alignment horizontal="center" vertical="center" wrapText="true"/>
    </xf>
    <xf numFmtId="168" fontId="149" fillId="0" borderId="10" xfId="40114" applyNumberFormat="true" applyFont="true" applyFill="true" applyBorder="true" applyAlignment="true">
      <alignment horizontal="center" vertical="center"/>
    </xf>
    <xf numFmtId="168" fontId="149" fillId="0" borderId="10" xfId="40126" applyNumberFormat="true" applyFont="true" applyFill="true" applyBorder="true" applyAlignment="true">
      <alignment horizontal="center" vertical="center"/>
    </xf>
    <xf numFmtId="0" fontId="150" fillId="0" borderId="10" xfId="40162" applyFont="true" applyFill="true" applyBorder="true" applyAlignment="true">
      <alignment horizontal="center" vertical="center" wrapText="true"/>
    </xf>
    <xf numFmtId="168" fontId="180" fillId="0" borderId="10" xfId="40174" applyNumberFormat="true" applyFont="true" applyFill="true" applyBorder="true" applyAlignment="true">
      <alignment horizontal="center" vertical="center"/>
    </xf>
    <xf numFmtId="168" fontId="180" fillId="0" borderId="10" xfId="40186" applyNumberFormat="true" applyFont="true" applyFill="true" applyBorder="true" applyAlignment="true">
      <alignment horizontal="center" vertical="center"/>
    </xf>
    <xf numFmtId="168" fontId="180" fillId="0" borderId="10" xfId="40198" applyNumberFormat="true" applyFont="true" applyFill="true" applyBorder="true" applyAlignment="true">
      <alignment horizontal="center" vertical="center"/>
    </xf>
    <xf numFmtId="0" fontId="150" fillId="0" borderId="10" xfId="40222" applyFont="true" applyFill="true" applyBorder="true" applyAlignment="true">
      <alignment horizontal="center" vertical="center" wrapText="true"/>
    </xf>
    <xf numFmtId="168" fontId="180" fillId="0" borderId="10" xfId="40234" applyNumberFormat="true" applyFont="true" applyFill="true" applyBorder="true" applyAlignment="true">
      <alignment horizontal="center" vertical="center"/>
    </xf>
    <xf numFmtId="168" fontId="180" fillId="0" borderId="10" xfId="40246" applyNumberFormat="true" applyFont="true" applyFill="true" applyBorder="true" applyAlignment="true">
      <alignment horizontal="center" vertical="center"/>
    </xf>
    <xf numFmtId="168" fontId="180" fillId="0" borderId="10" xfId="40258" applyNumberFormat="true" applyFont="true" applyFill="true" applyBorder="true" applyAlignment="true">
      <alignment horizontal="center" vertical="center"/>
    </xf>
    <xf numFmtId="168" fontId="149" fillId="0" borderId="10" xfId="40246" applyNumberFormat="true" applyFont="true" applyFill="true" applyBorder="true" applyAlignment="true">
      <alignment horizontal="center" vertical="center"/>
    </xf>
    <xf numFmtId="0" fontId="150" fillId="0" borderId="10" xfId="40282" applyFont="true" applyFill="true" applyBorder="true" applyAlignment="true">
      <alignment horizontal="center" vertical="center" wrapText="true"/>
    </xf>
    <xf numFmtId="168" fontId="114" fillId="0" borderId="10" xfId="40294" applyNumberFormat="true" applyFont="true" applyFill="true" applyBorder="true" applyAlignment="true">
      <alignment horizontal="center" vertical="center"/>
    </xf>
    <xf numFmtId="168" fontId="180" fillId="0" borderId="10" xfId="40294" applyNumberFormat="true" applyFont="true" applyFill="true" applyBorder="true" applyAlignment="true">
      <alignment horizontal="center" vertical="center"/>
    </xf>
    <xf numFmtId="168" fontId="114" fillId="0" borderId="10" xfId="40306" applyNumberFormat="true" applyFont="true" applyFill="true" applyBorder="true" applyAlignment="true">
      <alignment horizontal="center" vertical="center"/>
    </xf>
    <xf numFmtId="168" fontId="180" fillId="0" borderId="10" xfId="40306" applyNumberFormat="true" applyFont="true" applyFill="true" applyBorder="true" applyAlignment="true">
      <alignment horizontal="center" vertical="center"/>
    </xf>
    <xf numFmtId="168" fontId="149" fillId="0" borderId="10" xfId="40306" applyNumberFormat="true" applyFont="true" applyFill="true" applyBorder="true" applyAlignment="true">
      <alignment horizontal="center" vertical="center"/>
    </xf>
    <xf numFmtId="0" fontId="150" fillId="0" borderId="10" xfId="40342" applyFont="true" applyFill="true" applyBorder="true" applyAlignment="true">
      <alignment horizontal="center" vertical="center" wrapText="true"/>
    </xf>
    <xf numFmtId="168" fontId="180" fillId="0" borderId="10" xfId="40536" applyNumberFormat="true" applyFont="true" applyFill="true" applyBorder="true" applyAlignment="true">
      <alignment horizontal="center" vertical="center"/>
    </xf>
    <xf numFmtId="168" fontId="180" fillId="0" borderId="10" xfId="40542" applyNumberFormat="true" applyFont="true" applyFill="true" applyBorder="true" applyAlignment="true">
      <alignment horizontal="center" vertical="center"/>
    </xf>
    <xf numFmtId="168" fontId="180" fillId="0" borderId="10" xfId="40539" applyNumberFormat="true" applyFont="true" applyFill="true" applyBorder="true" applyAlignment="true">
      <alignment horizontal="center" vertical="center"/>
    </xf>
    <xf numFmtId="168" fontId="180" fillId="0" borderId="10" xfId="40548" applyNumberFormat="true" applyFont="true" applyFill="true" applyBorder="true" applyAlignment="true">
      <alignment horizontal="center" vertical="center"/>
    </xf>
    <xf numFmtId="0" fontId="150" fillId="0" borderId="10" xfId="40410" applyFont="true" applyFill="true" applyBorder="true" applyAlignment="true">
      <alignment horizontal="center" vertical="center" wrapText="true"/>
    </xf>
    <xf numFmtId="168" fontId="180" fillId="0" borderId="10" xfId="40422" applyNumberFormat="true" applyFont="true" applyFill="true" applyBorder="true" applyAlignment="true">
      <alignment horizontal="center" vertical="center"/>
    </xf>
    <xf numFmtId="168" fontId="180" fillId="0" borderId="10" xfId="40434" applyNumberFormat="true" applyFont="true" applyFill="true" applyBorder="true" applyAlignment="true">
      <alignment horizontal="center" vertical="center"/>
    </xf>
    <xf numFmtId="168" fontId="180" fillId="0" borderId="10" xfId="40446" applyNumberFormat="true" applyFont="true" applyFill="true" applyBorder="true" applyAlignment="true">
      <alignment horizontal="center" vertical="center"/>
    </xf>
    <xf numFmtId="0" fontId="180" fillId="3" borderId="10" xfId="45197" applyFont="true" applyBorder="true" applyAlignment="true">
      <alignment horizontal="center" vertical="center"/>
    </xf>
    <xf numFmtId="0" fontId="180" fillId="3" borderId="10" xfId="45227" applyFont="true" applyBorder="true" applyAlignment="true">
      <alignment horizontal="center" vertical="center"/>
    </xf>
    <xf numFmtId="0" fontId="180" fillId="3" borderId="10" xfId="45253" applyFont="true" applyBorder="true" applyAlignment="true">
      <alignment horizontal="center" vertical="center"/>
    </xf>
    <xf numFmtId="0" fontId="180" fillId="3" borderId="10" xfId="45283" applyFont="true" applyBorder="true" applyAlignment="true">
      <alignment horizontal="center" vertical="center"/>
    </xf>
    <xf numFmtId="0" fontId="180" fillId="3" borderId="10" xfId="45313" applyFont="true" applyBorder="true" applyAlignment="true">
      <alignment horizontal="center" vertical="center"/>
    </xf>
    <xf numFmtId="0" fontId="180" fillId="3" borderId="10" xfId="45355" applyFont="true" applyBorder="true" applyAlignment="true">
      <alignment horizontal="center" vertical="center"/>
    </xf>
    <xf numFmtId="0" fontId="150" fillId="3" borderId="10" xfId="45196" applyFont="true" applyBorder="true" applyAlignment="true">
      <alignment horizontal="center" vertical="center"/>
    </xf>
    <xf numFmtId="0" fontId="150" fillId="3" borderId="10" xfId="45198" applyFont="true" applyBorder="true" applyAlignment="true">
      <alignment horizontal="center" vertical="center"/>
    </xf>
    <xf numFmtId="0" fontId="150" fillId="3" borderId="10" xfId="45226" applyFont="true" applyBorder="true" applyAlignment="true">
      <alignment horizontal="center" vertical="center"/>
    </xf>
    <xf numFmtId="0" fontId="150" fillId="3" borderId="10" xfId="45228" applyFont="true" applyBorder="true" applyAlignment="true">
      <alignment horizontal="center" vertical="center"/>
    </xf>
    <xf numFmtId="0" fontId="150" fillId="3" borderId="10" xfId="45252" applyFont="true" applyBorder="true" applyAlignment="true">
      <alignment horizontal="center" vertical="center"/>
    </xf>
    <xf numFmtId="0" fontId="150" fillId="3" borderId="10" xfId="45254" applyFont="true" applyBorder="true" applyAlignment="true">
      <alignment horizontal="center" vertical="center"/>
    </xf>
    <xf numFmtId="0" fontId="150" fillId="3" borderId="10" xfId="45282" applyFont="true" applyBorder="true" applyAlignment="true">
      <alignment horizontal="center" vertical="center"/>
    </xf>
    <xf numFmtId="0" fontId="150" fillId="3" borderId="10" xfId="45284" applyFont="true" applyBorder="true" applyAlignment="true">
      <alignment horizontal="center" vertical="center"/>
    </xf>
    <xf numFmtId="0" fontId="150" fillId="3" borderId="10" xfId="45312" applyFont="true" applyBorder="true" applyAlignment="true">
      <alignment horizontal="center" vertical="center"/>
    </xf>
    <xf numFmtId="0" fontId="150" fillId="3" borderId="10" xfId="45314" applyFont="true" applyBorder="true" applyAlignment="true">
      <alignment horizontal="center" vertical="center"/>
    </xf>
    <xf numFmtId="0" fontId="150" fillId="3" borderId="10" xfId="45354" applyFont="true" applyBorder="true" applyAlignment="true">
      <alignment horizontal="center" vertical="center"/>
    </xf>
    <xf numFmtId="0" fontId="150" fillId="3" borderId="10" xfId="45356" applyFont="true" applyBorder="true" applyAlignment="true">
      <alignment horizontal="center" vertical="center"/>
    </xf>
    <xf numFmtId="169" fontId="149" fillId="33" borderId="104" xfId="45210" applyNumberFormat="true" applyFont="true" applyFill="true" applyBorder="true" applyAlignment="true">
      <alignment horizontal="center" vertical="center"/>
    </xf>
    <xf numFmtId="169" fontId="149" fillId="33" borderId="105" xfId="45216" applyNumberFormat="true" applyFont="true" applyFill="true" applyBorder="true" applyAlignment="true">
      <alignment horizontal="center" vertical="center"/>
    </xf>
    <xf numFmtId="169" fontId="149" fillId="33" borderId="106" xfId="45222" applyNumberFormat="true" applyFont="true" applyFill="true" applyBorder="true" applyAlignment="true">
      <alignment horizontal="center" vertical="center"/>
    </xf>
    <xf numFmtId="169" fontId="149" fillId="33" borderId="104" xfId="45246" applyNumberFormat="true" applyFont="true" applyFill="true" applyBorder="true" applyAlignment="true">
      <alignment horizontal="center" vertical="center"/>
    </xf>
    <xf numFmtId="169" fontId="149" fillId="33" borderId="105" xfId="45246" applyNumberFormat="true" applyFont="true" applyFill="true" applyBorder="true" applyAlignment="true">
      <alignment horizontal="center" vertical="center"/>
    </xf>
    <xf numFmtId="169" fontId="149" fillId="33" borderId="105" xfId="45240" applyNumberFormat="true" applyFont="true" applyFill="true" applyBorder="true" applyAlignment="true">
      <alignment horizontal="center" vertical="center"/>
    </xf>
    <xf numFmtId="169" fontId="149" fillId="33" borderId="104" xfId="45266" applyNumberFormat="true" applyFont="true" applyFill="true" applyBorder="true" applyAlignment="true">
      <alignment horizontal="center" vertical="center"/>
    </xf>
    <xf numFmtId="169" fontId="149" fillId="33" borderId="105" xfId="45272" applyNumberFormat="true" applyFont="true" applyFill="true" applyBorder="true" applyAlignment="true">
      <alignment horizontal="center" vertical="center"/>
    </xf>
    <xf numFmtId="169" fontId="149" fillId="33" borderId="105" xfId="45278" applyNumberFormat="true" applyFont="true" applyFill="true" applyBorder="true" applyAlignment="true">
      <alignment horizontal="center" vertical="center"/>
    </xf>
    <xf numFmtId="169" fontId="149" fillId="33" borderId="104" xfId="45296" applyNumberFormat="true" applyFont="true" applyFill="true" applyBorder="true" applyAlignment="true">
      <alignment horizontal="center" vertical="center"/>
    </xf>
    <xf numFmtId="169" fontId="149" fillId="33" borderId="105" xfId="45302" applyNumberFormat="true" applyFont="true" applyFill="true" applyBorder="true" applyAlignment="true">
      <alignment horizontal="center" vertical="center"/>
    </xf>
    <xf numFmtId="169" fontId="149" fillId="33" borderId="106" xfId="45308" applyNumberFormat="true" applyFont="true" applyFill="true" applyBorder="true" applyAlignment="true">
      <alignment horizontal="center" vertical="center"/>
    </xf>
    <xf numFmtId="169" fontId="149" fillId="33" borderId="104" xfId="45326" applyNumberFormat="true" applyFont="true" applyFill="true" applyBorder="true" applyAlignment="true">
      <alignment horizontal="center" vertical="center"/>
    </xf>
    <xf numFmtId="169" fontId="149" fillId="33" borderId="105" xfId="45332" applyNumberFormat="true" applyFont="true" applyFill="true" applyBorder="true" applyAlignment="true">
      <alignment horizontal="center" vertical="center"/>
    </xf>
    <xf numFmtId="0" fontId="150" fillId="33" borderId="105" xfId="45314" applyFont="true" applyFill="true" applyBorder="true" applyAlignment="true">
      <alignment horizontal="center" vertical="center" wrapText="true"/>
    </xf>
    <xf numFmtId="0" fontId="150" fillId="33" borderId="105" xfId="45320" applyFont="true" applyFill="true" applyBorder="true" applyAlignment="true">
      <alignment horizontal="center" vertical="center" wrapText="true"/>
    </xf>
    <xf numFmtId="168" fontId="149" fillId="33" borderId="105" xfId="45342" applyNumberFormat="true" applyFont="true" applyFill="true" applyBorder="true" applyAlignment="true">
      <alignment horizontal="center" vertical="center"/>
    </xf>
    <xf numFmtId="168" fontId="149" fillId="33" borderId="105" xfId="45346" applyNumberFormat="true" applyFont="true" applyFill="true" applyBorder="true" applyAlignment="true">
      <alignment horizontal="center" vertical="center"/>
    </xf>
    <xf numFmtId="168" fontId="149" fillId="33" borderId="105" xfId="45350" applyNumberFormat="true" applyFont="true" applyFill="true" applyBorder="true" applyAlignment="true">
      <alignment horizontal="center" vertical="center"/>
    </xf>
    <xf numFmtId="169" fontId="149" fillId="33" borderId="106" xfId="45332" applyNumberFormat="true" applyFont="true" applyFill="true" applyBorder="true" applyAlignment="true">
      <alignment horizontal="center" vertical="center"/>
    </xf>
    <xf numFmtId="169" fontId="149" fillId="33" borderId="105" xfId="19425" applyNumberFormat="true" applyFont="true" applyFill="true" applyBorder="true" applyAlignment="true">
      <alignment horizontal="center" vertical="center" wrapText="true"/>
    </xf>
    <xf numFmtId="0" fontId="150" fillId="33" borderId="105" xfId="45356" applyFont="true" applyFill="true" applyBorder="true" applyAlignment="true">
      <alignment horizontal="center" vertical="center" wrapText="true"/>
    </xf>
    <xf numFmtId="0" fontId="150" fillId="33" borderId="105" xfId="45362" applyFont="true" applyFill="true" applyBorder="true" applyAlignment="true">
      <alignment horizontal="center" vertical="center" wrapText="true"/>
    </xf>
    <xf numFmtId="0" fontId="150" fillId="33" borderId="105" xfId="19409" applyFont="true" applyFill="true" applyBorder="true" applyAlignment="true">
      <alignment horizontal="center" vertical="center" wrapText="true"/>
    </xf>
    <xf numFmtId="0" fontId="150" fillId="33" borderId="105" xfId="19414" applyFont="true" applyFill="true" applyBorder="true" applyAlignment="true">
      <alignment horizontal="center" vertical="center" wrapText="true"/>
    </xf>
    <xf numFmtId="168" fontId="149" fillId="33" borderId="105" xfId="19431" applyNumberFormat="true" applyFont="true" applyFill="true" applyBorder="true" applyAlignment="true">
      <alignment horizontal="center" vertical="center" wrapText="true"/>
    </xf>
    <xf numFmtId="168" fontId="114" fillId="0" borderId="10" xfId="40174" applyNumberFormat="true" applyFont="true" applyFill="true" applyBorder="true" applyAlignment="true">
      <alignment horizontal="center" vertical="center"/>
    </xf>
    <xf numFmtId="168" fontId="114" fillId="0" borderId="10" xfId="40186" applyNumberFormat="true" applyFont="true" applyFill="true" applyBorder="true" applyAlignment="true">
      <alignment horizontal="center" vertical="center"/>
    </xf>
    <xf numFmtId="0" fontId="112" fillId="4" borderId="15" xfId="19344" applyFont="true" applyFill="true" applyBorder="true" applyAlignment="true" applyProtection="true">
      <alignment horizontal="center" wrapText="true"/>
      <protection locked="false"/>
    </xf>
    <xf numFmtId="0" fontId="159" fillId="3" borderId="10" xfId="19344" applyFont="true" applyBorder="true"/>
    <xf numFmtId="0" fontId="151" fillId="3" borderId="10" xfId="19344" applyFont="true" applyBorder="true"/>
    <xf numFmtId="0" fontId="151" fillId="27" borderId="10" xfId="19344" applyFont="true" applyFill="true" applyBorder="true" applyAlignment="true">
      <alignment wrapText="true"/>
    </xf>
    <xf numFmtId="0" fontId="151" fillId="3" borderId="10" xfId="19344" applyFont="true" applyBorder="true" applyAlignment="true">
      <alignment wrapText="true"/>
    </xf>
    <xf numFmtId="0" fontId="152" fillId="27" borderId="10" xfId="19344" applyFont="true" applyFill="true" applyBorder="true" applyAlignment="true">
      <alignment wrapText="true"/>
    </xf>
    <xf numFmtId="0" fontId="23" fillId="3" borderId="10" xfId="19344" applyFont="true" applyBorder="true" applyAlignment="true">
      <alignment wrapText="true"/>
    </xf>
    <xf numFmtId="0" fontId="159" fillId="27" borderId="10" xfId="19344" applyFont="true" applyFill="true" applyBorder="true" applyAlignment="true">
      <alignment wrapText="true"/>
    </xf>
    <xf numFmtId="0" fontId="159" fillId="3" borderId="10" xfId="19344" applyFont="true" applyBorder="true" applyAlignment="true">
      <alignment wrapText="true"/>
    </xf>
    <xf numFmtId="0" fontId="116" fillId="3" borderId="10" xfId="19344" applyFont="true" applyBorder="true" applyAlignment="true">
      <alignment wrapText="true"/>
    </xf>
    <xf numFmtId="1" fontId="117" fillId="3" borderId="10" xfId="19344" applyNumberFormat="true" applyFont="true" applyAlignment="true" applyProtection="true">
      <alignment horizontal="center"/>
      <protection locked="false"/>
    </xf>
    <xf numFmtId="0" fontId="0" fillId="0" borderId="0" xfId="0" applyAlignment="true" applyProtection="true">
      <alignment horizontal="center"/>
      <protection locked="false"/>
    </xf>
    <xf numFmtId="0" fontId="0" fillId="0" borderId="0" xfId="0" applyAlignment="true" applyProtection="true">
      <protection locked="false"/>
    </xf>
    <xf numFmtId="164" fontId="119" fillId="3" borderId="10" xfId="19344" applyNumberFormat="true" applyFont="true" applyAlignment="true" applyProtection="true">
      <alignment horizontal="center" vertical="center"/>
      <protection locked="false"/>
    </xf>
    <xf numFmtId="0" fontId="70" fillId="4" borderId="1" xfId="19344" applyFont="true" applyFill="true" applyBorder="true" applyAlignment="true" applyProtection="true">
      <alignment horizontal="center"/>
      <protection locked="false"/>
    </xf>
    <xf numFmtId="0" fontId="70" fillId="4" borderId="11" xfId="19344" applyFont="true" applyFill="true" applyBorder="true" applyAlignment="true" applyProtection="true">
      <alignment horizontal="center"/>
      <protection locked="false"/>
    </xf>
    <xf numFmtId="0" fontId="70" fillId="4" borderId="2" xfId="19344" applyFont="true" applyFill="true" applyBorder="true" applyAlignment="true" applyProtection="true">
      <alignment horizontal="center"/>
      <protection locked="false"/>
    </xf>
    <xf numFmtId="0" fontId="113" fillId="4" borderId="1" xfId="19344" applyFont="true" applyFill="true" applyBorder="true" applyAlignment="true" applyProtection="true">
      <alignment horizontal="center" vertical="center"/>
      <protection locked="false"/>
    </xf>
    <xf numFmtId="0" fontId="23" fillId="3" borderId="11" xfId="19344" applyFont="true" applyBorder="true" applyAlignment="true" applyProtection="true">
      <alignment horizontal="center" vertical="center"/>
      <protection locked="false"/>
    </xf>
    <xf numFmtId="0" fontId="23" fillId="3" borderId="5" xfId="19344" applyFont="true" applyBorder="true" applyAlignment="true" applyProtection="true">
      <alignment horizontal="center" vertical="center"/>
      <protection locked="false"/>
    </xf>
    <xf numFmtId="0" fontId="23" fillId="3" borderId="12" xfId="19344" applyFont="true" applyBorder="true" applyAlignment="true" applyProtection="true">
      <alignment horizontal="center" vertical="center"/>
      <protection locked="false"/>
    </xf>
    <xf numFmtId="0" fontId="23" fillId="4" borderId="11" xfId="19344" applyFont="true" applyFill="true" applyBorder="true" applyAlignment="true" applyProtection="true">
      <alignment horizontal="center" vertical="center"/>
      <protection locked="false"/>
    </xf>
    <xf numFmtId="0" fontId="23" fillId="4" borderId="12" xfId="19344" applyFont="true" applyFill="true" applyBorder="true" applyAlignment="true" applyProtection="true">
      <alignment horizontal="center" vertical="center"/>
      <protection locked="false"/>
    </xf>
    <xf numFmtId="0" fontId="171" fillId="2" borderId="1" xfId="19344" applyFont="true" applyFill="true" applyBorder="true" applyAlignment="true" applyProtection="true">
      <alignment horizontal="center" vertical="center" wrapText="true"/>
      <protection locked="false"/>
    </xf>
    <xf numFmtId="0" fontId="172" fillId="2" borderId="11" xfId="19344" applyFont="true" applyFill="true" applyBorder="true" applyAlignment="true" applyProtection="true">
      <alignment horizontal="center" vertical="center" wrapText="true"/>
      <protection locked="false"/>
    </xf>
    <xf numFmtId="0" fontId="172" fillId="2" borderId="2" xfId="19344" applyFont="true" applyFill="true" applyBorder="true" applyAlignment="true" applyProtection="true">
      <alignment horizontal="center" vertical="center" wrapText="true"/>
      <protection locked="false"/>
    </xf>
    <xf numFmtId="0" fontId="172" fillId="2" borderId="5" xfId="19344" applyFont="true" applyFill="true" applyBorder="true" applyAlignment="true" applyProtection="true">
      <alignment horizontal="center" vertical="center" wrapText="true"/>
      <protection locked="false"/>
    </xf>
    <xf numFmtId="0" fontId="172" fillId="2" borderId="12" xfId="19344" applyFont="true" applyFill="true" applyBorder="true" applyAlignment="true" applyProtection="true">
      <alignment horizontal="center" vertical="center" wrapText="true"/>
      <protection locked="false"/>
    </xf>
    <xf numFmtId="0" fontId="172" fillId="2" borderId="6" xfId="19344" applyFont="true" applyFill="true" applyBorder="true" applyAlignment="true" applyProtection="true">
      <alignment horizontal="center" vertical="center" wrapText="true"/>
      <protection locked="false"/>
    </xf>
    <xf numFmtId="0" fontId="70" fillId="4" borderId="1" xfId="19344" applyFont="true" applyFill="true" applyBorder="true" applyAlignment="true" applyProtection="true">
      <alignment horizontal="center" vertical="center"/>
      <protection locked="false"/>
    </xf>
    <xf numFmtId="0" fontId="23" fillId="3" borderId="11" xfId="19344" applyBorder="true" applyAlignment="true" applyProtection="true">
      <alignment horizontal="center" vertical="center"/>
      <protection locked="false"/>
    </xf>
    <xf numFmtId="0" fontId="23" fillId="3" borderId="2" xfId="19344" applyBorder="true" applyAlignment="true" applyProtection="true">
      <alignment horizontal="center" vertical="center"/>
      <protection locked="false"/>
    </xf>
    <xf numFmtId="0" fontId="115" fillId="4" borderId="11" xfId="19344" applyFont="true" applyFill="true" applyBorder="true" applyAlignment="true" applyProtection="true">
      <alignment horizontal="center" vertical="center"/>
      <protection locked="false"/>
    </xf>
    <xf numFmtId="0" fontId="115" fillId="4" borderId="10" xfId="19344" applyFont="true" applyFill="true" applyBorder="true" applyAlignment="true" applyProtection="true">
      <alignment horizontal="center" vertical="center"/>
      <protection locked="false"/>
    </xf>
    <xf numFmtId="0" fontId="118" fillId="3" borderId="12" xfId="19344" applyFont="true" applyBorder="true" applyAlignment="true" applyProtection="true">
      <alignment horizontal="center" vertical="center"/>
      <protection locked="false"/>
    </xf>
    <xf numFmtId="0" fontId="0" fillId="0" borderId="12" xfId="0" applyBorder="true" applyAlignment="true" applyProtection="true">
      <alignment horizontal="center" vertical="center"/>
      <protection locked="false"/>
    </xf>
    <xf numFmtId="0" fontId="0" fillId="0" borderId="12" xfId="0" applyBorder="true" applyAlignment="true" applyProtection="true">
      <alignment vertical="center"/>
      <protection locked="false"/>
    </xf>
    <xf numFmtId="0" fontId="70" fillId="4" borderId="37" xfId="19344" applyFont="true" applyFill="true" applyBorder="true" applyAlignment="true" applyProtection="true">
      <alignment horizontal="right" vertical="center" wrapText="true"/>
      <protection locked="false"/>
    </xf>
    <xf numFmtId="0" fontId="23" fillId="4" borderId="38" xfId="19344" applyFill="true" applyBorder="true" applyAlignment="true" applyProtection="true">
      <alignment horizontal="right" vertical="center" wrapText="true"/>
      <protection locked="false"/>
    </xf>
    <xf numFmtId="0" fontId="23" fillId="4" borderId="40" xfId="19344" applyFill="true" applyBorder="true" applyAlignment="true" applyProtection="true">
      <alignment horizontal="right" vertical="center" wrapText="true"/>
      <protection locked="false"/>
    </xf>
    <xf numFmtId="0" fontId="23" fillId="4" borderId="41" xfId="19344" applyFill="true" applyBorder="true" applyAlignment="true" applyProtection="true">
      <alignment horizontal="right" vertical="center" wrapText="true"/>
      <protection locked="false"/>
    </xf>
    <xf numFmtId="0" fontId="23" fillId="4" borderId="3" xfId="19344" applyFont="true" applyFill="true" applyBorder="true" applyAlignment="true" applyProtection="true">
      <alignment horizontal="right" vertical="center"/>
      <protection locked="false"/>
    </xf>
    <xf numFmtId="0" fontId="23" fillId="3" borderId="10" xfId="19344" applyFont="true" applyBorder="true" applyAlignment="true" applyProtection="true">
      <alignment horizontal="right"/>
      <protection locked="false"/>
    </xf>
    <xf numFmtId="0" fontId="23" fillId="3" borderId="5" xfId="19344" applyFont="true" applyBorder="true" applyAlignment="true" applyProtection="true">
      <alignment horizontal="right"/>
      <protection locked="false"/>
    </xf>
    <xf numFmtId="0" fontId="23" fillId="3" borderId="12" xfId="19344" applyFont="true" applyBorder="true" applyAlignment="true" applyProtection="true">
      <alignment horizontal="right"/>
      <protection locked="false"/>
    </xf>
    <xf numFmtId="0" fontId="115" fillId="4" borderId="12" xfId="19344" applyFont="true" applyFill="true" applyBorder="true" applyAlignment="true" applyProtection="true">
      <alignment horizontal="center" vertical="center"/>
      <protection locked="false"/>
    </xf>
    <xf numFmtId="164" fontId="119" fillId="3" borderId="10" xfId="19344" applyNumberFormat="true" applyFont="true" applyAlignment="true" applyProtection="true">
      <alignment horizontal="center"/>
      <protection locked="false"/>
    </xf>
    <xf numFmtId="0" fontId="120" fillId="3" borderId="10" xfId="19344" applyFont="true" applyAlignment="true" applyProtection="true">
      <alignment horizontal="center" vertical="center"/>
      <protection locked="false"/>
    </xf>
    <xf numFmtId="0" fontId="0" fillId="0" borderId="0" xfId="0" applyAlignment="true" applyProtection="true">
      <alignment horizontal="center" vertical="center"/>
      <protection locked="false"/>
    </xf>
    <xf numFmtId="0" fontId="119" fillId="3" borderId="10" xfId="19344" applyFont="true" applyAlignment="true" applyProtection="true">
      <alignment horizontal="center" vertical="center"/>
      <protection locked="false"/>
    </xf>
    <xf numFmtId="0" fontId="119" fillId="0" borderId="0" xfId="0" applyFont="true" applyAlignment="true" applyProtection="true">
      <alignment horizontal="center" vertical="center"/>
      <protection locked="false"/>
    </xf>
    <xf numFmtId="0" fontId="117" fillId="0" borderId="0" xfId="0" applyFont="true" applyAlignment="true" applyProtection="true">
      <alignment horizontal="center"/>
      <protection locked="false"/>
    </xf>
    <xf numFmtId="0" fontId="117" fillId="3" borderId="10" xfId="19344" applyFont="true" applyAlignment="true" applyProtection="true">
      <alignment horizontal="center"/>
      <protection locked="false"/>
    </xf>
    <xf numFmtId="0" fontId="117" fillId="0" borderId="10" xfId="0" applyFont="true" applyBorder="true" applyAlignment="true">
      <alignment horizontal="center"/>
    </xf>
    <xf numFmtId="1" fontId="119" fillId="3" borderId="10" xfId="19344" applyNumberFormat="true" applyFont="true" applyAlignment="true" applyProtection="true">
      <alignment horizontal="center"/>
      <protection locked="false"/>
    </xf>
    <xf numFmtId="0" fontId="119" fillId="0" borderId="0" xfId="0" applyFont="true" applyAlignment="true" applyProtection="true">
      <alignment horizontal="center"/>
      <protection locked="false"/>
    </xf>
    <xf numFmtId="0" fontId="119" fillId="3" borderId="10" xfId="19344" applyFont="true" applyAlignment="true" applyProtection="true">
      <alignment horizontal="center"/>
      <protection locked="false"/>
    </xf>
    <xf numFmtId="0" fontId="113" fillId="4" borderId="1" xfId="19344" applyFont="true" applyFill="true" applyBorder="true" applyAlignment="true" applyProtection="true">
      <alignment horizontal="right" vertical="center"/>
      <protection locked="false"/>
    </xf>
    <xf numFmtId="0" fontId="113" fillId="0" borderId="11" xfId="0" applyFont="true" applyBorder="true" applyAlignment="true" applyProtection="true">
      <alignment horizontal="right"/>
      <protection locked="false"/>
    </xf>
    <xf numFmtId="0" fontId="113" fillId="0" borderId="5" xfId="0" applyFont="true" applyBorder="true" applyAlignment="true" applyProtection="true">
      <alignment horizontal="right"/>
      <protection locked="false"/>
    </xf>
    <xf numFmtId="0" fontId="113" fillId="0" borderId="12" xfId="0" applyFont="true" applyBorder="true" applyAlignment="true" applyProtection="true">
      <alignment horizontal="right"/>
      <protection locked="false"/>
    </xf>
    <xf numFmtId="0" fontId="110" fillId="2" borderId="1" xfId="19344" applyFont="true" applyFill="true" applyBorder="true" applyAlignment="true" applyProtection="true">
      <alignment horizontal="center" vertical="center" wrapText="true"/>
      <protection locked="false"/>
    </xf>
    <xf numFmtId="0" fontId="111" fillId="2" borderId="11" xfId="19344" applyFont="true" applyFill="true" applyBorder="true" applyAlignment="true" applyProtection="true">
      <alignment horizontal="center" vertical="center" wrapText="true"/>
      <protection locked="false"/>
    </xf>
    <xf numFmtId="0" fontId="111" fillId="2" borderId="2" xfId="19344" applyFont="true" applyFill="true" applyBorder="true" applyAlignment="true" applyProtection="true">
      <alignment horizontal="center" vertical="center" wrapText="true"/>
      <protection locked="false"/>
    </xf>
    <xf numFmtId="0" fontId="111" fillId="2" borderId="5" xfId="19344" applyFont="true" applyFill="true" applyBorder="true" applyAlignment="true" applyProtection="true">
      <alignment horizontal="center" vertical="center" wrapText="true"/>
      <protection locked="false"/>
    </xf>
    <xf numFmtId="0" fontId="111" fillId="2" borderId="12" xfId="19344" applyFont="true" applyFill="true" applyBorder="true" applyAlignment="true" applyProtection="true">
      <alignment horizontal="center" vertical="center" wrapText="true"/>
      <protection locked="false"/>
    </xf>
    <xf numFmtId="0" fontId="111" fillId="2" borderId="6" xfId="19344" applyFont="true" applyFill="true" applyBorder="true" applyAlignment="true" applyProtection="true">
      <alignment horizontal="center" vertical="center" wrapText="true"/>
      <protection locked="false"/>
    </xf>
    <xf numFmtId="0" fontId="70" fillId="4" borderId="43" xfId="19344" applyFont="true" applyFill="true" applyBorder="true" applyAlignment="true" applyProtection="true">
      <alignment horizontal="center"/>
      <protection locked="false"/>
    </xf>
    <xf numFmtId="0" fontId="0" fillId="0" borderId="36" xfId="0" applyBorder="true" applyAlignment="true" applyProtection="true">
      <alignment horizontal="center"/>
      <protection locked="false"/>
    </xf>
    <xf numFmtId="0" fontId="0" fillId="0" borderId="25" xfId="0" applyBorder="true" applyAlignment="true" applyProtection="true">
      <alignment horizontal="center"/>
      <protection locked="false"/>
    </xf>
    <xf numFmtId="0" fontId="117" fillId="3" borderId="10" xfId="19344" applyFont="true" applyBorder="true" applyAlignment="true" applyProtection="true">
      <alignment horizontal="center" vertical="center"/>
      <protection locked="false"/>
    </xf>
    <xf numFmtId="0" fontId="0" fillId="0" borderId="10" xfId="0" applyBorder="true" applyAlignment="true" applyProtection="true">
      <alignment horizontal="center"/>
      <protection locked="false"/>
    </xf>
    <xf numFmtId="164" fontId="161" fillId="13" borderId="19" xfId="19344" applyNumberFormat="true" applyFont="true" applyFill="true" applyBorder="true" applyAlignment="true" applyProtection="true">
      <alignment horizontal="center" vertical="center"/>
      <protection locked="false"/>
    </xf>
    <xf numFmtId="164" fontId="161" fillId="13" borderId="21" xfId="19344" applyNumberFormat="true" applyFont="true" applyFill="true" applyBorder="true" applyAlignment="true" applyProtection="true">
      <alignment horizontal="center" vertical="center"/>
      <protection locked="false"/>
    </xf>
    <xf numFmtId="1" fontId="23" fillId="4" borderId="2" xfId="19344" applyNumberFormat="true" applyFont="true" applyFill="true" applyBorder="true" applyAlignment="true" applyProtection="true">
      <alignment horizontal="center" vertical="center"/>
      <protection locked="false"/>
    </xf>
    <xf numFmtId="1" fontId="23" fillId="4" borderId="6" xfId="19344" applyNumberFormat="true" applyFont="true" applyFill="true" applyBorder="true" applyAlignment="true" applyProtection="true">
      <alignment horizontal="center" vertical="center"/>
      <protection locked="false"/>
    </xf>
    <xf numFmtId="164" fontId="114" fillId="14" borderId="20" xfId="19344" applyNumberFormat="true" applyFont="true" applyFill="true" applyBorder="true" applyAlignment="true" applyProtection="true">
      <alignment horizontal="center" vertical="center"/>
      <protection locked="false"/>
    </xf>
    <xf numFmtId="164" fontId="114" fillId="14" borderId="22" xfId="19344" applyNumberFormat="true" applyFont="true" applyFill="true" applyBorder="true" applyAlignment="true" applyProtection="true">
      <alignment horizontal="center" vertical="center"/>
      <protection locked="false"/>
    </xf>
    <xf numFmtId="164" fontId="114" fillId="10" borderId="17" xfId="19344" applyNumberFormat="true" applyFont="true" applyFill="true" applyBorder="true" applyAlignment="true" applyProtection="true">
      <alignment horizontal="center" vertical="center"/>
      <protection locked="false"/>
    </xf>
    <xf numFmtId="164" fontId="114" fillId="10" borderId="9" xfId="19344" applyNumberFormat="true" applyFont="true" applyFill="true" applyBorder="true" applyAlignment="true" applyProtection="true">
      <alignment horizontal="center" vertical="center"/>
      <protection locked="false"/>
    </xf>
    <xf numFmtId="0" fontId="0" fillId="0" borderId="6" xfId="0" applyBorder="true" applyAlignment="true" applyProtection="true">
      <alignment horizontal="center" vertical="center"/>
      <protection locked="false"/>
    </xf>
    <xf numFmtId="0" fontId="115" fillId="4" borderId="1" xfId="19344" applyFont="true" applyFill="true" applyBorder="true" applyAlignment="true" applyProtection="true">
      <alignment horizontal="center" vertical="center"/>
    </xf>
    <xf numFmtId="0" fontId="115" fillId="4" borderId="2" xfId="0" applyFont="true" applyFill="true" applyBorder="true" applyAlignment="true" applyProtection="true">
      <alignment horizontal="center" vertical="center"/>
    </xf>
    <xf numFmtId="0" fontId="115" fillId="4" borderId="5" xfId="0" applyFont="true" applyFill="true" applyBorder="true" applyAlignment="true" applyProtection="true">
      <alignment horizontal="center" vertical="center"/>
    </xf>
    <xf numFmtId="0" fontId="115" fillId="4" borderId="6" xfId="0" applyFont="true" applyFill="true" applyBorder="true" applyAlignment="true" applyProtection="true">
      <alignment horizontal="center" vertical="center"/>
    </xf>
    <xf numFmtId="0" fontId="23" fillId="15" borderId="10" xfId="19344" applyFill="true" applyAlignment="true">
      <alignment horizontal="right" vertical="top" wrapText="true"/>
    </xf>
    <xf numFmtId="0" fontId="23" fillId="3" borderId="10" xfId="19344" applyAlignment="true">
      <alignment horizontal="right" vertical="top" wrapText="true"/>
    </xf>
    <xf numFmtId="0" fontId="150" fillId="3" borderId="10" xfId="45184" applyFont="true" applyAlignment="true">
      <alignment horizontal="right" vertical="top" wrapText="true"/>
    </xf>
    <xf numFmtId="0" fontId="150" fillId="3" borderId="10" xfId="45186" applyFont="true" applyAlignment="true">
      <alignment horizontal="right" vertical="top" wrapText="true"/>
    </xf>
    <xf numFmtId="0" fontId="150" fillId="3" borderId="10" xfId="45188" applyFont="true" applyAlignment="true">
      <alignment horizontal="right" vertical="top" wrapText="true"/>
    </xf>
    <xf numFmtId="0" fontId="150" fillId="26" borderId="10" xfId="45172" applyFont="true" applyFill="true" applyAlignment="true">
      <alignment horizontal="right" vertical="top" wrapText="true"/>
    </xf>
    <xf numFmtId="0" fontId="150" fillId="26" borderId="10" xfId="45176" applyFont="true" applyFill="true" applyAlignment="true">
      <alignment horizontal="right" vertical="top" wrapText="true"/>
    </xf>
    <xf numFmtId="0" fontId="150" fillId="26" borderId="10" xfId="45180" applyFont="true" applyFill="true" applyAlignment="true">
      <alignment horizontal="right" vertical="top" wrapText="true"/>
    </xf>
    <xf numFmtId="0" fontId="177" fillId="3" borderId="10" xfId="45118" applyFont="true" applyAlignment="true">
      <alignment horizontal="right" vertical="top" wrapText="true"/>
    </xf>
    <xf numFmtId="0" fontId="177" fillId="3" borderId="10" xfId="45119" applyFont="true" applyAlignment="true">
      <alignment horizontal="right" vertical="top" wrapText="true"/>
    </xf>
    <xf numFmtId="0" fontId="177" fillId="3" borderId="10" xfId="45120" applyFont="true" applyAlignment="true">
      <alignment horizontal="right" vertical="top" wrapText="true"/>
    </xf>
    <xf numFmtId="0" fontId="150" fillId="26" borderId="10" xfId="45139" applyFont="true" applyFill="true" applyAlignment="true">
      <alignment horizontal="right" vertical="top" wrapText="true"/>
    </xf>
    <xf numFmtId="0" fontId="150" fillId="26" borderId="10" xfId="45141" applyFont="true" applyFill="true" applyAlignment="true">
      <alignment horizontal="right" vertical="top" wrapText="true"/>
    </xf>
    <xf numFmtId="0" fontId="150" fillId="26" borderId="10" xfId="45143" applyFont="true" applyFill="true" applyAlignment="true">
      <alignment horizontal="right" vertical="top" wrapText="true"/>
    </xf>
    <xf numFmtId="0" fontId="150" fillId="26" borderId="10" xfId="45133" applyFont="true" applyFill="true" applyAlignment="true">
      <alignment horizontal="right" vertical="top" wrapText="true"/>
    </xf>
    <xf numFmtId="0" fontId="150" fillId="26" borderId="10" xfId="45135" applyFont="true" applyFill="true" applyAlignment="true">
      <alignment horizontal="right" vertical="top" wrapText="true"/>
    </xf>
    <xf numFmtId="0" fontId="150" fillId="26" borderId="10" xfId="45137" applyFont="true" applyFill="true" applyAlignment="true">
      <alignment horizontal="right" vertical="top" wrapText="true"/>
    </xf>
    <xf numFmtId="0" fontId="150" fillId="26" borderId="10" xfId="45127" applyFont="true" applyFill="true" applyAlignment="true">
      <alignment horizontal="right" vertical="top" wrapText="true"/>
    </xf>
    <xf numFmtId="0" fontId="150" fillId="26" borderId="10" xfId="45129" applyFont="true" applyFill="true" applyAlignment="true">
      <alignment horizontal="right" vertical="top" wrapText="true"/>
    </xf>
    <xf numFmtId="0" fontId="150" fillId="26" borderId="10" xfId="45131" applyFont="true" applyFill="true" applyAlignment="true">
      <alignment horizontal="right" vertical="top" wrapText="true"/>
    </xf>
    <xf numFmtId="0" fontId="150" fillId="3" borderId="10" xfId="45151" applyFont="true" applyAlignment="true">
      <alignment horizontal="right" vertical="top" wrapText="true"/>
    </xf>
    <xf numFmtId="0" fontId="150" fillId="3" borderId="10" xfId="45152" applyFont="true" applyAlignment="true">
      <alignment horizontal="right" vertical="top" wrapText="true"/>
    </xf>
    <xf numFmtId="0" fontId="150" fillId="3" borderId="52" xfId="45153" applyFont="true" applyBorder="true" applyAlignment="true">
      <alignment horizontal="right" vertical="top" wrapText="true"/>
    </xf>
    <xf numFmtId="0" fontId="150" fillId="3" borderId="53" xfId="45154" applyFont="true" applyBorder="true" applyAlignment="true">
      <alignment horizontal="right" vertical="top" wrapText="true"/>
    </xf>
    <xf numFmtId="0" fontId="150" fillId="3" borderId="10" xfId="45155" applyFont="true" applyAlignment="true">
      <alignment horizontal="right" vertical="top" wrapText="true"/>
    </xf>
    <xf numFmtId="0" fontId="150" fillId="3" borderId="10" xfId="45156" applyFont="true" applyAlignment="true">
      <alignment horizontal="right" vertical="top" wrapText="true"/>
    </xf>
    <xf numFmtId="0" fontId="150" fillId="3" borderId="52" xfId="45157" applyFont="true" applyBorder="true" applyAlignment="true">
      <alignment horizontal="right" vertical="top" wrapText="true"/>
    </xf>
    <xf numFmtId="0" fontId="150" fillId="3" borderId="53" xfId="45158" applyFont="true" applyBorder="true" applyAlignment="true">
      <alignment horizontal="right" vertical="top" wrapText="true"/>
    </xf>
    <xf numFmtId="0" fontId="150" fillId="3" borderId="10" xfId="45159" applyFont="true" applyAlignment="true">
      <alignment horizontal="right" vertical="top" wrapText="true"/>
    </xf>
    <xf numFmtId="0" fontId="150" fillId="3" borderId="10" xfId="45160" applyFont="true" applyAlignment="true">
      <alignment horizontal="right" vertical="top" wrapText="true"/>
    </xf>
    <xf numFmtId="0" fontId="150" fillId="3" borderId="52" xfId="45161" applyFont="true" applyBorder="true" applyAlignment="true">
      <alignment horizontal="right" vertical="top" wrapText="true"/>
    </xf>
    <xf numFmtId="0" fontId="150" fillId="3" borderId="53" xfId="45162" applyFont="true" applyBorder="true" applyAlignment="true">
      <alignment horizontal="right" vertical="top" wrapText="true"/>
    </xf>
    <xf numFmtId="0" fontId="23" fillId="15" borderId="10" xfId="19344" applyFill="true" applyAlignment="true">
      <alignment wrapText="true"/>
    </xf>
    <xf numFmtId="0" fontId="23" fillId="3" borderId="10" xfId="19344" applyAlignment="true">
      <alignment wrapText="true"/>
    </xf>
    <xf numFmtId="0" fontId="150" fillId="3" borderId="1" xfId="45071" applyFont="true" applyBorder="true" applyAlignment="true">
      <alignment horizontal="center" vertical="center" wrapText="true"/>
    </xf>
    <xf numFmtId="0" fontId="150" fillId="3" borderId="81" xfId="45070" applyFont="true" applyBorder="true" applyAlignment="true">
      <alignment horizontal="center" vertical="center" wrapText="true"/>
    </xf>
    <xf numFmtId="0" fontId="150" fillId="3" borderId="82" xfId="45071" applyFont="true" applyBorder="true" applyAlignment="true">
      <alignment horizontal="center" vertical="center" wrapText="true"/>
    </xf>
    <xf numFmtId="0" fontId="150" fillId="26" borderId="100" xfId="45079" applyFont="true" applyFill="true" applyBorder="true" applyAlignment="true">
      <alignment horizontal="left" vertical="center" wrapText="true"/>
    </xf>
    <xf numFmtId="0" fontId="150" fillId="26" borderId="99" xfId="45082" applyFont="true" applyFill="true" applyBorder="true" applyAlignment="true">
      <alignment horizontal="left" vertical="center" wrapText="true"/>
    </xf>
    <xf numFmtId="0" fontId="150" fillId="26" borderId="103" xfId="45082" applyFont="true" applyFill="true" applyBorder="true" applyAlignment="true">
      <alignment horizontal="left" vertical="center" wrapText="true"/>
    </xf>
    <xf numFmtId="0" fontId="150" fillId="26" borderId="100" xfId="45082" applyFont="true" applyFill="true" applyBorder="true" applyAlignment="true">
      <alignment horizontal="left" vertical="center" wrapText="true"/>
    </xf>
    <xf numFmtId="0" fontId="150" fillId="26" borderId="99" xfId="45084" applyFont="true" applyFill="true" applyBorder="true" applyAlignment="true">
      <alignment horizontal="left" vertical="center" wrapText="true"/>
    </xf>
    <xf numFmtId="0" fontId="23" fillId="15" borderId="10" xfId="19344" applyFill="true" applyAlignment="true">
      <alignment vertical="top" wrapText="true"/>
    </xf>
    <xf numFmtId="0" fontId="69" fillId="15" borderId="10" xfId="19344" applyFont="true" applyFill="true" applyAlignment="true"/>
    <xf numFmtId="0" fontId="69" fillId="3" borderId="10" xfId="19344" applyFont="true" applyAlignment="true"/>
    <xf numFmtId="0" fontId="69" fillId="15" borderId="10" xfId="19344" applyFont="true" applyFill="true"/>
    <xf numFmtId="0" fontId="69" fillId="3" borderId="10" xfId="19344" applyFont="true"/>
    <xf numFmtId="0" fontId="177" fillId="3" borderId="10" xfId="45118" applyFont="true" applyAlignment="true">
      <alignment horizontal="center" vertical="center" wrapText="true"/>
    </xf>
    <xf numFmtId="0" fontId="177" fillId="3" borderId="10" xfId="45119" applyFont="true" applyAlignment="true">
      <alignment horizontal="center" vertical="center" wrapText="true"/>
    </xf>
    <xf numFmtId="0" fontId="177" fillId="3" borderId="10" xfId="45120" applyFont="true" applyAlignment="true">
      <alignment horizontal="center" vertical="center" wrapText="true"/>
    </xf>
    <xf numFmtId="0" fontId="150" fillId="26" borderId="99" xfId="45043" applyFont="true" applyFill="true" applyBorder="true" applyAlignment="true">
      <alignment horizontal="left" vertical="center" wrapText="true"/>
    </xf>
    <xf numFmtId="0" fontId="150" fillId="15" borderId="99" xfId="45043" applyFont="true" applyFill="true" applyBorder="true" applyAlignment="true">
      <alignment horizontal="left" vertical="center" wrapText="true"/>
    </xf>
    <xf numFmtId="0" fontId="150" fillId="15" borderId="99" xfId="45049" applyFont="true" applyFill="true" applyBorder="true" applyAlignment="true">
      <alignment horizontal="left" vertical="center" wrapText="true"/>
    </xf>
    <xf numFmtId="0" fontId="162" fillId="27" borderId="1" xfId="19344" applyFont="true" applyFill="true" applyBorder="true" applyAlignment="true"/>
    <xf numFmtId="0" fontId="135" fillId="3" borderId="2" xfId="19344" applyFont="true" applyBorder="true" applyAlignment="true"/>
    <xf numFmtId="0" fontId="150" fillId="3" borderId="1" xfId="40261" applyFont="true" applyBorder="true" applyAlignment="true">
      <alignment horizontal="center" vertical="center"/>
    </xf>
    <xf numFmtId="0" fontId="150" fillId="3" borderId="81" xfId="40262" applyFont="true" applyBorder="true" applyAlignment="true">
      <alignment horizontal="center" vertical="center"/>
    </xf>
    <xf numFmtId="0" fontId="150" fillId="3" borderId="88" xfId="40263" applyFont="true" applyBorder="true" applyAlignment="true">
      <alignment horizontal="center" vertical="center"/>
    </xf>
    <xf numFmtId="0" fontId="150" fillId="3" borderId="10" xfId="45071" applyFont="true" applyBorder="true" applyAlignment="true">
      <alignment horizontal="center" vertical="center" wrapText="true"/>
    </xf>
    <xf numFmtId="0" fontId="150" fillId="3" borderId="52" xfId="45070" applyFont="true" applyBorder="true" applyAlignment="true">
      <alignment horizontal="center" vertical="center" wrapText="true"/>
    </xf>
    <xf numFmtId="0" fontId="150" fillId="3" borderId="53" xfId="45071" applyFont="true" applyBorder="true" applyAlignment="true">
      <alignment horizontal="center" vertical="center" wrapText="true"/>
    </xf>
    <xf numFmtId="0" fontId="177" fillId="3" borderId="10" xfId="45100" applyFont="true" applyAlignment="true">
      <alignment horizontal="center" vertical="center" wrapText="true"/>
    </xf>
    <xf numFmtId="0" fontId="177" fillId="3" borderId="10" xfId="45101" applyFont="true" applyAlignment="true">
      <alignment horizontal="center" vertical="center" wrapText="true"/>
    </xf>
    <xf numFmtId="0" fontId="177" fillId="3" borderId="10" xfId="45102" applyFont="true" applyAlignment="true">
      <alignment horizontal="center" vertical="center" wrapText="true"/>
    </xf>
    <xf numFmtId="0" fontId="178" fillId="3" borderId="57" xfId="45103" applyFont="true" applyBorder="true" applyAlignment="true">
      <alignment horizontal="left" wrapText="true"/>
    </xf>
    <xf numFmtId="0" fontId="178" fillId="3" borderId="57" xfId="45104" applyFont="true" applyBorder="true" applyAlignment="true">
      <alignment horizontal="left" wrapText="true"/>
    </xf>
    <xf numFmtId="0" fontId="150" fillId="26" borderId="59" xfId="45109" applyFont="true" applyFill="true" applyBorder="true" applyAlignment="true">
      <alignment horizontal="left" vertical="top" wrapText="true"/>
    </xf>
    <xf numFmtId="0" fontId="150" fillId="26" borderId="60" xfId="45112" applyFont="true" applyFill="true" applyBorder="true" applyAlignment="true">
      <alignment horizontal="left" vertical="top" wrapText="true"/>
    </xf>
    <xf numFmtId="0" fontId="149" fillId="3" borderId="10" xfId="45115" applyFont="true" applyAlignment="true">
      <alignment horizontal="left" vertical="top" wrapText="true"/>
    </xf>
    <xf numFmtId="0" fontId="149" fillId="3" borderId="10" xfId="45116" applyFont="true" applyAlignment="true">
      <alignment horizontal="left" vertical="top" wrapText="true"/>
    </xf>
    <xf numFmtId="0" fontId="149" fillId="3" borderId="10" xfId="45117" applyFont="true" applyAlignment="true">
      <alignment horizontal="left" vertical="top" wrapText="true"/>
    </xf>
    <xf numFmtId="0" fontId="150" fillId="26" borderId="99" xfId="40235" applyFont="true" applyFill="true" applyBorder="true" applyAlignment="true">
      <alignment horizontal="left" vertical="center" wrapText="true"/>
    </xf>
    <xf numFmtId="0" fontId="150" fillId="3" borderId="10" xfId="45008" applyFont="true" applyBorder="true" applyAlignment="true">
      <alignment horizontal="center" vertical="center" wrapText="true"/>
    </xf>
    <xf numFmtId="0" fontId="150" fillId="3" borderId="52" xfId="45007" applyFont="true" applyBorder="true" applyAlignment="true">
      <alignment horizontal="center" vertical="center" wrapText="true"/>
    </xf>
    <xf numFmtId="0" fontId="150" fillId="3" borderId="53" xfId="45008" applyFont="true" applyBorder="true" applyAlignment="true">
      <alignment horizontal="center" vertical="center" wrapText="true"/>
    </xf>
    <xf numFmtId="0" fontId="150" fillId="3" borderId="1" xfId="45008" applyFont="true" applyBorder="true" applyAlignment="true">
      <alignment horizontal="center" vertical="center" wrapText="true"/>
    </xf>
    <xf numFmtId="0" fontId="150" fillId="3" borderId="81" xfId="45007" applyFont="true" applyBorder="true" applyAlignment="true">
      <alignment horizontal="center" vertical="center" wrapText="true"/>
    </xf>
    <xf numFmtId="0" fontId="150" fillId="3" borderId="82" xfId="45008" applyFont="true" applyBorder="true" applyAlignment="true">
      <alignment horizontal="center" vertical="center" wrapText="true"/>
    </xf>
    <xf numFmtId="0" fontId="150" fillId="26" borderId="100" xfId="44986" applyFont="true" applyFill="true" applyBorder="true" applyAlignment="true">
      <alignment horizontal="left" vertical="center" wrapText="true"/>
    </xf>
    <xf numFmtId="0" fontId="150" fillId="26" borderId="99" xfId="44992" applyFont="true" applyFill="true" applyBorder="true" applyAlignment="true">
      <alignment horizontal="left" vertical="center" wrapText="true"/>
    </xf>
    <xf numFmtId="0" fontId="150" fillId="26" borderId="100" xfId="45016" applyFont="true" applyFill="true" applyBorder="true" applyAlignment="true">
      <alignment horizontal="left" vertical="center" wrapText="true"/>
    </xf>
    <xf numFmtId="0" fontId="150" fillId="26" borderId="99" xfId="45019" applyFont="true" applyFill="true" applyBorder="true" applyAlignment="true">
      <alignment horizontal="left" vertical="center" wrapText="true"/>
    </xf>
    <xf numFmtId="0" fontId="150" fillId="26" borderId="103" xfId="45022" applyFont="true" applyFill="true" applyBorder="true" applyAlignment="true">
      <alignment horizontal="left" vertical="center" wrapText="true"/>
    </xf>
    <xf numFmtId="170" fontId="155" fillId="2" borderId="101" xfId="19344" applyNumberFormat="true" applyFont="true" applyFill="true" applyBorder="true" applyAlignment="true">
      <alignment vertical="center" wrapText="true"/>
    </xf>
    <xf numFmtId="0" fontId="156" fillId="2" borderId="10" xfId="19344" applyFont="true" applyFill="true" applyAlignment="true">
      <alignment vertical="center" wrapText="true"/>
    </xf>
    <xf numFmtId="0" fontId="156" fillId="2" borderId="8" xfId="19344" applyFont="true" applyFill="true" applyBorder="true" applyAlignment="true">
      <alignment vertical="center" wrapText="true"/>
    </xf>
    <xf numFmtId="0" fontId="150" fillId="3" borderId="3" xfId="40201" applyFont="true" applyBorder="true" applyAlignment="true">
      <alignment horizontal="center" vertical="center"/>
    </xf>
    <xf numFmtId="0" fontId="150" fillId="3" borderId="52" xfId="40202" applyFont="true" applyBorder="true" applyAlignment="true">
      <alignment horizontal="center" vertical="center"/>
    </xf>
    <xf numFmtId="0" fontId="150" fillId="3" borderId="95" xfId="40203" applyFont="true" applyBorder="true" applyAlignment="true">
      <alignment horizontal="center" vertical="center"/>
    </xf>
    <xf numFmtId="0" fontId="150" fillId="3" borderId="1" xfId="40141" applyFont="true" applyBorder="true" applyAlignment="true">
      <alignment horizontal="center" vertical="center"/>
    </xf>
    <xf numFmtId="0" fontId="150" fillId="3" borderId="81" xfId="40142" applyFont="true" applyBorder="true" applyAlignment="true">
      <alignment horizontal="center" vertical="center"/>
    </xf>
    <xf numFmtId="0" fontId="150" fillId="3" borderId="88" xfId="40143" applyFont="true" applyBorder="true" applyAlignment="true">
      <alignment horizontal="center" vertical="center"/>
    </xf>
    <xf numFmtId="0" fontId="150" fillId="3" borderId="10" xfId="45029" applyFont="true" applyBorder="true" applyAlignment="true">
      <alignment horizontal="center" vertical="center" wrapText="true"/>
    </xf>
    <xf numFmtId="0" fontId="150" fillId="3" borderId="52" xfId="45028" applyFont="true" applyBorder="true" applyAlignment="true">
      <alignment horizontal="center" vertical="center" wrapText="true"/>
    </xf>
    <xf numFmtId="0" fontId="150" fillId="3" borderId="53" xfId="45029" applyFont="true" applyBorder="true" applyAlignment="true">
      <alignment horizontal="center" vertical="center" wrapText="true"/>
    </xf>
    <xf numFmtId="0" fontId="150" fillId="3" borderId="3" xfId="45029" applyFont="true" applyBorder="true" applyAlignment="true">
      <alignment horizontal="center" vertical="center" wrapText="true"/>
    </xf>
    <xf numFmtId="0" fontId="150" fillId="26" borderId="100" xfId="45037" applyFont="true" applyFill="true" applyBorder="true" applyAlignment="true">
      <alignment horizontal="left" vertical="center" wrapText="true"/>
    </xf>
    <xf numFmtId="0" fontId="150" fillId="26" borderId="99" xfId="40055" applyFont="true" applyFill="true" applyBorder="true" applyAlignment="true">
      <alignment horizontal="left" vertical="center" wrapText="true"/>
    </xf>
    <xf numFmtId="0" fontId="150" fillId="3" borderId="3" xfId="40081" applyFont="true" applyBorder="true" applyAlignment="true">
      <alignment horizontal="center" vertical="center"/>
    </xf>
    <xf numFmtId="0" fontId="150" fillId="3" borderId="52" xfId="40082" applyFont="true" applyBorder="true" applyAlignment="true">
      <alignment horizontal="center" vertical="center"/>
    </xf>
    <xf numFmtId="0" fontId="150" fillId="3" borderId="95" xfId="40083" applyFont="true" applyBorder="true" applyAlignment="true">
      <alignment horizontal="center" vertical="center"/>
    </xf>
    <xf numFmtId="0" fontId="150" fillId="3" borderId="10" xfId="44978" applyFont="true" applyBorder="true" applyAlignment="true">
      <alignment horizontal="center" vertical="center" wrapText="true"/>
    </xf>
    <xf numFmtId="0" fontId="150" fillId="3" borderId="52" xfId="44977" applyFont="true" applyBorder="true" applyAlignment="true">
      <alignment horizontal="center" vertical="center" wrapText="true"/>
    </xf>
    <xf numFmtId="0" fontId="150" fillId="3" borderId="53" xfId="44978" applyFont="true" applyBorder="true" applyAlignment="true">
      <alignment horizontal="center" vertical="center" wrapText="true"/>
    </xf>
    <xf numFmtId="0" fontId="150" fillId="3" borderId="3" xfId="44978" applyFont="true" applyBorder="true" applyAlignment="true">
      <alignment horizontal="center" vertical="center" wrapText="true"/>
    </xf>
    <xf numFmtId="0" fontId="150" fillId="26" borderId="100" xfId="44966" applyFont="true" applyFill="true" applyBorder="true" applyAlignment="true">
      <alignment horizontal="left" vertical="center" wrapText="true"/>
    </xf>
    <xf numFmtId="0" fontId="150" fillId="26" borderId="99" xfId="44966" applyFont="true" applyFill="true" applyBorder="true" applyAlignment="true">
      <alignment horizontal="left" vertical="center" wrapText="true"/>
    </xf>
    <xf numFmtId="0" fontId="150" fillId="3" borderId="10" xfId="44931" applyFont="true" applyBorder="true" applyAlignment="true">
      <alignment horizontal="center" vertical="center" wrapText="true"/>
    </xf>
    <xf numFmtId="0" fontId="150" fillId="3" borderId="52" xfId="44930" applyFont="true" applyBorder="true" applyAlignment="true">
      <alignment horizontal="center" vertical="center" wrapText="true"/>
    </xf>
    <xf numFmtId="0" fontId="150" fillId="3" borderId="53" xfId="44931" applyFont="true" applyBorder="true" applyAlignment="true">
      <alignment horizontal="center" vertical="center" wrapText="true"/>
    </xf>
    <xf numFmtId="0" fontId="150" fillId="26" borderId="58" xfId="40049" applyFont="true" applyFill="true" applyBorder="true" applyAlignment="true">
      <alignment horizontal="left" vertical="center" wrapText="true"/>
    </xf>
    <xf numFmtId="0" fontId="150" fillId="26" borderId="59" xfId="40061" applyFont="true" applyFill="true" applyBorder="true" applyAlignment="true">
      <alignment horizontal="left" vertical="center" wrapText="true"/>
    </xf>
    <xf numFmtId="0" fontId="150" fillId="3" borderId="3" xfId="40021" applyFont="true" applyBorder="true" applyAlignment="true">
      <alignment horizontal="center" vertical="center"/>
    </xf>
    <xf numFmtId="0" fontId="150" fillId="3" borderId="52" xfId="40022" applyFont="true" applyBorder="true" applyAlignment="true">
      <alignment horizontal="center" vertical="center"/>
    </xf>
    <xf numFmtId="0" fontId="150" fillId="3" borderId="95" xfId="40023" applyFont="true" applyBorder="true" applyAlignment="true">
      <alignment horizontal="center" vertical="center"/>
    </xf>
    <xf numFmtId="0" fontId="150" fillId="3" borderId="10" xfId="44952" applyFont="true" applyBorder="true" applyAlignment="true">
      <alignment horizontal="center" vertical="center" wrapText="true"/>
    </xf>
    <xf numFmtId="0" fontId="150" fillId="3" borderId="52" xfId="44951" applyFont="true" applyBorder="true" applyAlignment="true">
      <alignment horizontal="center" vertical="center" wrapText="true"/>
    </xf>
    <xf numFmtId="0" fontId="150" fillId="3" borderId="53" xfId="44952" applyFont="true" applyBorder="true" applyAlignment="true">
      <alignment horizontal="center" vertical="center" wrapText="true"/>
    </xf>
    <xf numFmtId="0" fontId="150" fillId="3" borderId="3" xfId="44952" applyFont="true" applyBorder="true" applyAlignment="true">
      <alignment horizontal="center" vertical="center" wrapText="true"/>
    </xf>
    <xf numFmtId="0" fontId="150" fillId="3" borderId="1" xfId="44931" applyFont="true" applyBorder="true" applyAlignment="true">
      <alignment horizontal="center" vertical="center" wrapText="true"/>
    </xf>
    <xf numFmtId="0" fontId="150" fillId="3" borderId="81" xfId="44930" applyFont="true" applyBorder="true" applyAlignment="true">
      <alignment horizontal="center" vertical="center" wrapText="true"/>
    </xf>
    <xf numFmtId="0" fontId="150" fillId="3" borderId="82" xfId="44931" applyFont="true" applyBorder="true" applyAlignment="true">
      <alignment horizontal="center" vertical="center" wrapText="true"/>
    </xf>
    <xf numFmtId="0" fontId="150" fillId="26" borderId="100" xfId="44939" applyFont="true" applyFill="true" applyBorder="true" applyAlignment="true">
      <alignment horizontal="left" vertical="center" wrapText="true"/>
    </xf>
    <xf numFmtId="0" fontId="150" fillId="26" borderId="99" xfId="44942" applyFont="true" applyFill="true" applyBorder="true" applyAlignment="true">
      <alignment horizontal="left" vertical="center" wrapText="true"/>
    </xf>
    <xf numFmtId="0" fontId="150" fillId="26" borderId="103" xfId="44945" applyFont="true" applyFill="true" applyBorder="true" applyAlignment="true">
      <alignment horizontal="left" vertical="center" wrapText="true"/>
    </xf>
    <xf numFmtId="0" fontId="150" fillId="26" borderId="59" xfId="40241" applyFont="true" applyFill="true" applyBorder="true" applyAlignment="true">
      <alignment horizontal="left" vertical="center" wrapText="true"/>
    </xf>
    <xf numFmtId="0" fontId="150" fillId="26" borderId="99" xfId="40247" applyFont="true" applyFill="true" applyBorder="true" applyAlignment="true">
      <alignment horizontal="left" vertical="center" wrapText="true"/>
    </xf>
    <xf numFmtId="0" fontId="150" fillId="26" borderId="59" xfId="40253" applyFont="true" applyFill="true" applyBorder="true" applyAlignment="true">
      <alignment horizontal="left" vertical="center" wrapText="true"/>
    </xf>
    <xf numFmtId="0" fontId="150" fillId="3" borderId="1" xfId="39967" applyFont="true" applyBorder="true" applyAlignment="true">
      <alignment horizontal="center" vertical="center" wrapText="true"/>
    </xf>
    <xf numFmtId="0" fontId="150" fillId="3" borderId="81" xfId="39968" applyFont="true" applyBorder="true" applyAlignment="true">
      <alignment horizontal="center" vertical="center" wrapText="true"/>
    </xf>
    <xf numFmtId="0" fontId="150" fillId="3" borderId="88" xfId="39969" applyFont="true" applyBorder="true" applyAlignment="true">
      <alignment horizontal="center" vertical="center" wrapText="true"/>
    </xf>
    <xf numFmtId="0" fontId="150" fillId="3" borderId="1" xfId="39969" applyFont="true" applyBorder="true" applyAlignment="true">
      <alignment horizontal="center" vertical="center" wrapText="true"/>
    </xf>
    <xf numFmtId="0" fontId="150" fillId="3" borderId="1" xfId="40147" applyFont="true" applyBorder="true" applyAlignment="true">
      <alignment horizontal="center" vertical="center" wrapText="true"/>
    </xf>
    <xf numFmtId="0" fontId="150" fillId="3" borderId="81" xfId="40148" applyFont="true" applyBorder="true" applyAlignment="true">
      <alignment horizontal="center" vertical="center" wrapText="true"/>
    </xf>
    <xf numFmtId="0" fontId="150" fillId="3" borderId="88" xfId="40149" applyFont="true" applyBorder="true" applyAlignment="true">
      <alignment horizontal="center" vertical="center" wrapText="true"/>
    </xf>
    <xf numFmtId="0" fontId="150" fillId="3" borderId="1" xfId="40149" applyFont="true" applyBorder="true" applyAlignment="true">
      <alignment horizontal="center" vertical="center" wrapText="true"/>
    </xf>
    <xf numFmtId="0" fontId="150" fillId="26" borderId="103" xfId="40067" applyFont="true" applyFill="true" applyBorder="true" applyAlignment="true">
      <alignment horizontal="left" vertical="center" wrapText="true"/>
    </xf>
    <xf numFmtId="0" fontId="150" fillId="26" borderId="60" xfId="40073" applyFont="true" applyFill="true" applyBorder="true" applyAlignment="true">
      <alignment horizontal="left" vertical="center" wrapText="true"/>
    </xf>
    <xf numFmtId="0" fontId="150" fillId="3" borderId="1" xfId="39961" applyFont="true" applyBorder="true" applyAlignment="true">
      <alignment horizontal="center" vertical="center"/>
    </xf>
    <xf numFmtId="0" fontId="150" fillId="3" borderId="81" xfId="39962" applyFont="true" applyBorder="true" applyAlignment="true">
      <alignment horizontal="center" vertical="center"/>
    </xf>
    <xf numFmtId="0" fontId="150" fillId="3" borderId="88" xfId="39963" applyFont="true" applyBorder="true" applyAlignment="true">
      <alignment horizontal="center" vertical="center"/>
    </xf>
    <xf numFmtId="0" fontId="150" fillId="3" borderId="82" xfId="39969" applyFont="true" applyBorder="true" applyAlignment="true">
      <alignment horizontal="center" vertical="center" wrapText="true"/>
    </xf>
    <xf numFmtId="0" fontId="150" fillId="26" borderId="58" xfId="39989" applyFont="true" applyFill="true" applyBorder="true" applyAlignment="true">
      <alignment horizontal="left" vertical="center" wrapText="true"/>
    </xf>
    <xf numFmtId="0" fontId="150" fillId="26" borderId="59" xfId="40001" applyFont="true" applyFill="true" applyBorder="true" applyAlignment="true">
      <alignment horizontal="left" vertical="center" wrapText="true"/>
    </xf>
    <xf numFmtId="0" fontId="150" fillId="26" borderId="60" xfId="40013" applyFont="true" applyFill="true" applyBorder="true" applyAlignment="true">
      <alignment horizontal="left" vertical="center" wrapText="true"/>
    </xf>
    <xf numFmtId="0" fontId="150" fillId="3" borderId="1" xfId="40027" applyFont="true" applyBorder="true" applyAlignment="true">
      <alignment horizontal="center" vertical="center" wrapText="true"/>
    </xf>
    <xf numFmtId="0" fontId="150" fillId="3" borderId="81" xfId="40028" applyFont="true" applyBorder="true" applyAlignment="true">
      <alignment horizontal="center" vertical="center" wrapText="true"/>
    </xf>
    <xf numFmtId="0" fontId="150" fillId="3" borderId="88" xfId="40029" applyFont="true" applyBorder="true" applyAlignment="true">
      <alignment horizontal="center" vertical="center" wrapText="true"/>
    </xf>
    <xf numFmtId="0" fontId="150" fillId="3" borderId="1" xfId="40029" applyFont="true" applyBorder="true" applyAlignment="true">
      <alignment horizontal="center" vertical="center" wrapText="true"/>
    </xf>
    <xf numFmtId="0" fontId="150" fillId="3" borderId="82" xfId="40029" applyFont="true" applyBorder="true" applyAlignment="true">
      <alignment horizontal="center" vertical="center" wrapText="true"/>
    </xf>
    <xf numFmtId="0" fontId="150" fillId="3" borderId="3" xfId="40087" applyFont="true" applyBorder="true" applyAlignment="true">
      <alignment horizontal="center" vertical="center" wrapText="true"/>
    </xf>
    <xf numFmtId="0" fontId="150" fillId="3" borderId="52" xfId="40088" applyFont="true" applyBorder="true" applyAlignment="true">
      <alignment horizontal="center" vertical="center" wrapText="true"/>
    </xf>
    <xf numFmtId="0" fontId="150" fillId="3" borderId="95" xfId="40089" applyFont="true" applyBorder="true" applyAlignment="true">
      <alignment horizontal="center" vertical="center" wrapText="true"/>
    </xf>
    <xf numFmtId="0" fontId="150" fillId="3" borderId="3" xfId="40089" applyFont="true" applyBorder="true" applyAlignment="true">
      <alignment horizontal="center" vertical="center" wrapText="true"/>
    </xf>
    <xf numFmtId="0" fontId="150" fillId="3" borderId="53" xfId="40089" applyFont="true" applyBorder="true" applyAlignment="true">
      <alignment horizontal="center" vertical="center" wrapText="true"/>
    </xf>
    <xf numFmtId="0" fontId="150" fillId="3" borderId="82" xfId="40149" applyFont="true" applyBorder="true" applyAlignment="true">
      <alignment horizontal="center" vertical="center" wrapText="true"/>
    </xf>
    <xf numFmtId="0" fontId="150" fillId="26" borderId="58" xfId="40169" applyFont="true" applyFill="true" applyBorder="true" applyAlignment="true">
      <alignment horizontal="left" vertical="center" wrapText="true"/>
    </xf>
    <xf numFmtId="0" fontId="150" fillId="26" borderId="59" xfId="40181" applyFont="true" applyFill="true" applyBorder="true" applyAlignment="true">
      <alignment horizontal="left" vertical="center" wrapText="true"/>
    </xf>
    <xf numFmtId="0" fontId="150" fillId="26" borderId="60" xfId="40193" applyFont="true" applyFill="true" applyBorder="true" applyAlignment="true">
      <alignment horizontal="left" vertical="center" wrapText="true"/>
    </xf>
    <xf numFmtId="0" fontId="150" fillId="3" borderId="1" xfId="40207" applyFont="true" applyBorder="true" applyAlignment="true">
      <alignment horizontal="center" vertical="center" wrapText="true"/>
    </xf>
    <xf numFmtId="0" fontId="150" fillId="3" borderId="81" xfId="40208" applyFont="true" applyBorder="true" applyAlignment="true">
      <alignment horizontal="center" vertical="center" wrapText="true"/>
    </xf>
    <xf numFmtId="0" fontId="150" fillId="3" borderId="88" xfId="40209" applyFont="true" applyBorder="true" applyAlignment="true">
      <alignment horizontal="center" vertical="center" wrapText="true"/>
    </xf>
    <xf numFmtId="0" fontId="150" fillId="3" borderId="1" xfId="40209" applyFont="true" applyBorder="true" applyAlignment="true">
      <alignment horizontal="center" vertical="center" wrapText="true"/>
    </xf>
    <xf numFmtId="0" fontId="150" fillId="3" borderId="82" xfId="40209" applyFont="true" applyBorder="true" applyAlignment="true">
      <alignment horizontal="center" vertical="center" wrapText="true"/>
    </xf>
    <xf numFmtId="0" fontId="150" fillId="26" borderId="58" xfId="40229" applyFont="true" applyFill="true" applyBorder="true" applyAlignment="true">
      <alignment horizontal="left" vertical="center" wrapText="true"/>
    </xf>
    <xf numFmtId="0" fontId="150" fillId="3" borderId="1" xfId="40267" applyFont="true" applyBorder="true" applyAlignment="true">
      <alignment horizontal="center" vertical="center" wrapText="true"/>
    </xf>
    <xf numFmtId="0" fontId="150" fillId="3" borderId="81" xfId="40268" applyFont="true" applyBorder="true" applyAlignment="true">
      <alignment horizontal="center" vertical="center" wrapText="true"/>
    </xf>
    <xf numFmtId="0" fontId="150" fillId="3" borderId="88" xfId="40269" applyFont="true" applyBorder="true" applyAlignment="true">
      <alignment horizontal="center" vertical="center" wrapText="true"/>
    </xf>
    <xf numFmtId="0" fontId="150" fillId="3" borderId="1" xfId="40269" applyFont="true" applyBorder="true" applyAlignment="true">
      <alignment horizontal="center" vertical="center" wrapText="true"/>
    </xf>
    <xf numFmtId="0" fontId="150" fillId="3" borderId="82" xfId="40269" applyFont="true" applyBorder="true" applyAlignment="true">
      <alignment horizontal="center" vertical="center" wrapText="true"/>
    </xf>
    <xf numFmtId="0" fontId="150" fillId="3" borderId="1" xfId="40395" applyFont="true" applyBorder="true" applyAlignment="true">
      <alignment horizontal="center" vertical="center" wrapText="true"/>
    </xf>
    <xf numFmtId="0" fontId="150" fillId="3" borderId="81" xfId="40396" applyFont="true" applyBorder="true" applyAlignment="true">
      <alignment horizontal="center" vertical="center" wrapText="true"/>
    </xf>
    <xf numFmtId="0" fontId="150" fillId="3" borderId="88" xfId="40397" applyFont="true" applyBorder="true" applyAlignment="true">
      <alignment horizontal="center" vertical="center" wrapText="true"/>
    </xf>
    <xf numFmtId="0" fontId="150" fillId="3" borderId="1" xfId="40397" applyFont="true" applyBorder="true" applyAlignment="true">
      <alignment horizontal="center" vertical="center" wrapText="true"/>
    </xf>
    <xf numFmtId="0" fontId="150" fillId="3" borderId="82" xfId="40397" applyFont="true" applyBorder="true" applyAlignment="true">
      <alignment horizontal="center" vertical="center" wrapText="true"/>
    </xf>
    <xf numFmtId="0" fontId="173" fillId="26" borderId="58" xfId="40417" applyFont="true" applyFill="true" applyBorder="true" applyAlignment="true">
      <alignment horizontal="left" vertical="center" wrapText="true"/>
    </xf>
    <xf numFmtId="0" fontId="150" fillId="26" borderId="59" xfId="40429" applyFont="true" applyFill="true" applyBorder="true" applyAlignment="true">
      <alignment horizontal="left" vertical="center" wrapText="true"/>
    </xf>
    <xf numFmtId="0" fontId="173" fillId="26" borderId="59" xfId="40429" applyFont="true" applyFill="true" applyBorder="true" applyAlignment="true">
      <alignment horizontal="left" vertical="center" wrapText="true"/>
    </xf>
    <xf numFmtId="0" fontId="150" fillId="26" borderId="58" xfId="40289" applyFont="true" applyFill="true" applyBorder="true" applyAlignment="true">
      <alignment horizontal="left" vertical="center" wrapText="true"/>
    </xf>
    <xf numFmtId="0" fontId="150" fillId="26" borderId="59" xfId="40301" applyFont="true" applyFill="true" applyBorder="true" applyAlignment="true">
      <alignment horizontal="left" vertical="center" wrapText="true"/>
    </xf>
    <xf numFmtId="0" fontId="150" fillId="3" borderId="1" xfId="40327" applyFont="true" applyBorder="true" applyAlignment="true">
      <alignment horizontal="center" vertical="center" wrapText="true"/>
    </xf>
    <xf numFmtId="0" fontId="150" fillId="3" borderId="81" xfId="40328" applyFont="true" applyBorder="true" applyAlignment="true">
      <alignment horizontal="center" vertical="center" wrapText="true"/>
    </xf>
    <xf numFmtId="0" fontId="150" fillId="3" borderId="88" xfId="40329" applyFont="true" applyBorder="true" applyAlignment="true">
      <alignment horizontal="center" vertical="center" wrapText="true"/>
    </xf>
    <xf numFmtId="0" fontId="150" fillId="3" borderId="1" xfId="40329" applyFont="true" applyBorder="true" applyAlignment="true">
      <alignment horizontal="center" vertical="center" wrapText="true"/>
    </xf>
    <xf numFmtId="0" fontId="150" fillId="3" borderId="82" xfId="40329" applyFont="true" applyBorder="true" applyAlignment="true">
      <alignment horizontal="center" vertical="center" wrapText="true"/>
    </xf>
    <xf numFmtId="0" fontId="150" fillId="26" borderId="58" xfId="40531" applyFont="true" applyFill="true" applyBorder="true" applyAlignment="true">
      <alignment horizontal="left" vertical="center" wrapText="true"/>
    </xf>
    <xf numFmtId="0" fontId="150" fillId="26" borderId="59" xfId="40537" applyFont="true" applyFill="true" applyBorder="true" applyAlignment="true">
      <alignment horizontal="left" vertical="center" wrapText="true"/>
    </xf>
    <xf numFmtId="0" fontId="150" fillId="26" borderId="60" xfId="40441" applyFont="true" applyFill="true" applyBorder="true" applyAlignment="true">
      <alignment horizontal="left" vertical="center" wrapText="true"/>
    </xf>
    <xf numFmtId="0" fontId="150" fillId="26" borderId="58" xfId="45037" applyFont="true" applyFill="true" applyBorder="true" applyAlignment="true">
      <alignment horizontal="left" vertical="center" wrapText="true"/>
    </xf>
    <xf numFmtId="0" fontId="150" fillId="26" borderId="59" xfId="45043" applyFont="true" applyFill="true" applyBorder="true" applyAlignment="true">
      <alignment horizontal="left" vertical="center" wrapText="true"/>
    </xf>
    <xf numFmtId="0" fontId="150" fillId="26" borderId="60" xfId="45049" applyFont="true" applyFill="true" applyBorder="true" applyAlignment="true">
      <alignment horizontal="left" vertical="center" wrapText="true"/>
    </xf>
    <xf numFmtId="0" fontId="150" fillId="26" borderId="59" xfId="45082" applyFont="true" applyFill="true" applyBorder="true" applyAlignment="true">
      <alignment horizontal="left" vertical="center" wrapText="true"/>
    </xf>
    <xf numFmtId="0" fontId="150" fillId="26" borderId="60" xfId="45084" applyFont="true" applyFill="true" applyBorder="true" applyAlignment="true">
      <alignment horizontal="left" vertical="center" wrapText="true"/>
    </xf>
    <xf numFmtId="0" fontId="150" fillId="26" borderId="60" xfId="40543" applyFont="true" applyFill="true" applyBorder="true" applyAlignment="true">
      <alignment horizontal="left" vertical="center" wrapText="true"/>
    </xf>
    <xf numFmtId="0" fontId="177" fillId="3" borderId="10" xfId="45388" applyFont="true" applyAlignment="true">
      <alignment horizontal="right" vertical="top" wrapText="true"/>
    </xf>
    <xf numFmtId="0" fontId="177" fillId="3" borderId="10" xfId="45460" applyFont="true" applyAlignment="true">
      <alignment horizontal="right" vertical="top" wrapText="true"/>
    </xf>
    <xf numFmtId="0" fontId="150" fillId="26" borderId="10" xfId="45404" applyFont="true" applyFill="true" applyAlignment="true">
      <alignment horizontal="right" vertical="top" wrapText="true"/>
    </xf>
    <xf numFmtId="0" fontId="150" fillId="26" borderId="10" xfId="45415" applyFont="true" applyFill="true" applyAlignment="true">
      <alignment horizontal="right" vertical="top" wrapText="true"/>
    </xf>
    <xf numFmtId="0" fontId="150" fillId="3" borderId="10" xfId="45457" applyFont="true" applyAlignment="true">
      <alignment horizontal="right" vertical="top" wrapText="true"/>
    </xf>
    <xf numFmtId="0" fontId="150" fillId="26" borderId="10" xfId="45439" applyFont="true" applyFill="true" applyAlignment="true">
      <alignment horizontal="right" vertical="top" wrapText="true"/>
    </xf>
    <xf numFmtId="0" fontId="150" fillId="26" borderId="10" xfId="45406" applyFont="true" applyFill="true" applyAlignment="true">
      <alignment horizontal="right" vertical="top" wrapText="true"/>
    </xf>
    <xf numFmtId="0" fontId="177" fillId="3" borderId="10" xfId="45389" applyFont="true" applyAlignment="true">
      <alignment horizontal="right" vertical="top" wrapText="true"/>
    </xf>
    <xf numFmtId="0" fontId="150" fillId="26" borderId="10" xfId="45411" applyFont="true" applyFill="true" applyAlignment="true">
      <alignment horizontal="right" vertical="top" wrapText="true"/>
    </xf>
    <xf numFmtId="0" fontId="150" fillId="26" borderId="10" xfId="45428" applyFont="true" applyFill="true" applyAlignment="true">
      <alignment horizontal="right" vertical="top" wrapText="true"/>
    </xf>
    <xf numFmtId="0" fontId="177" fillId="3" borderId="10" xfId="45387" applyFont="true" applyAlignment="true">
      <alignment horizontal="right" vertical="top" wrapText="true"/>
    </xf>
    <xf numFmtId="0" fontId="150" fillId="3" borderId="10" xfId="45454" applyFont="true" applyAlignment="true">
      <alignment horizontal="right" vertical="top" wrapText="true"/>
    </xf>
    <xf numFmtId="0" fontId="150" fillId="26" borderId="10" xfId="45402" applyFont="true" applyFill="true" applyAlignment="true">
      <alignment horizontal="right" vertical="top" wrapText="true"/>
    </xf>
    <xf numFmtId="0" fontId="150" fillId="26" borderId="10" xfId="45408" applyFont="true" applyFill="true" applyAlignment="true">
      <alignment horizontal="right" vertical="top" wrapText="true"/>
    </xf>
    <xf numFmtId="0" fontId="150" fillId="26" borderId="10" xfId="45450" applyFont="true" applyFill="true" applyAlignment="true">
      <alignment horizontal="right" vertical="top" wrapText="true"/>
    </xf>
    <xf numFmtId="0" fontId="150" fillId="26" borderId="10" xfId="45398" applyFont="true" applyFill="true" applyAlignment="true">
      <alignment horizontal="right" vertical="top" wrapText="true"/>
    </xf>
    <xf numFmtId="0" fontId="150" fillId="3" borderId="10" xfId="45443" applyFont="true" applyAlignment="true">
      <alignment horizontal="right" vertical="top" wrapText="true"/>
    </xf>
    <xf numFmtId="0" fontId="150" fillId="3" borderId="10" xfId="45444" applyFont="true" applyAlignment="true">
      <alignment horizontal="right" vertical="top" wrapText="true"/>
    </xf>
    <xf numFmtId="0" fontId="150" fillId="3" borderId="52" xfId="45445" applyFont="true" applyBorder="true" applyAlignment="true">
      <alignment horizontal="right" vertical="top" wrapText="true"/>
    </xf>
    <xf numFmtId="0" fontId="150" fillId="3" borderId="53" xfId="45446" applyFont="true" applyBorder="true" applyAlignment="true">
      <alignment horizontal="right" vertical="top" wrapText="true"/>
    </xf>
    <xf numFmtId="0" fontId="150" fillId="26" borderId="10" xfId="45400" applyFont="true" applyFill="true" applyAlignment="true">
      <alignment horizontal="right" vertical="top" wrapText="true"/>
    </xf>
    <xf numFmtId="0" fontId="150" fillId="3" borderId="10" xfId="45432" applyFont="true" applyAlignment="true">
      <alignment horizontal="right" vertical="top" wrapText="true"/>
    </xf>
    <xf numFmtId="0" fontId="150" fillId="3" borderId="10" xfId="45433" applyFont="true" applyAlignment="true">
      <alignment horizontal="right" vertical="top" wrapText="true"/>
    </xf>
    <xf numFmtId="0" fontId="150" fillId="3" borderId="52" xfId="45434" applyFont="true" applyBorder="true" applyAlignment="true">
      <alignment horizontal="right" vertical="top" wrapText="true"/>
    </xf>
    <xf numFmtId="0" fontId="150" fillId="3" borderId="53" xfId="45435" applyFont="true" applyBorder="true" applyAlignment="true">
      <alignment horizontal="right" vertical="top" wrapText="true"/>
    </xf>
    <xf numFmtId="0" fontId="150" fillId="26" borderId="10" xfId="45396" applyFont="true" applyFill="true" applyAlignment="true">
      <alignment horizontal="right" vertical="top" wrapText="true"/>
    </xf>
    <xf numFmtId="0" fontId="150" fillId="3" borderId="10" xfId="45421" applyFont="true" applyAlignment="true">
      <alignment horizontal="right" vertical="top" wrapText="true"/>
    </xf>
    <xf numFmtId="0" fontId="150" fillId="3" borderId="10" xfId="45422" applyFont="true" applyAlignment="true">
      <alignment horizontal="right" vertical="top" wrapText="true"/>
    </xf>
    <xf numFmtId="0" fontId="150" fillId="3" borderId="52" xfId="45423" applyFont="true" applyBorder="true" applyAlignment="true">
      <alignment horizontal="right" vertical="top" wrapText="true"/>
    </xf>
    <xf numFmtId="0" fontId="150" fillId="3" borderId="53" xfId="45424" applyFont="true" applyBorder="true" applyAlignment="true">
      <alignment horizontal="right" vertical="top" wrapText="true"/>
    </xf>
    <xf numFmtId="0" fontId="150" fillId="26" borderId="99" xfId="45327" applyFont="true" applyFill="true" applyBorder="true" applyAlignment="true">
      <alignment horizontal="left" vertical="center" wrapText="true"/>
    </xf>
    <xf numFmtId="0" fontId="150" fillId="26" borderId="103" xfId="45327" applyFont="true" applyFill="true" applyBorder="true" applyAlignment="true">
      <alignment horizontal="left" vertical="center" wrapText="true"/>
    </xf>
    <xf numFmtId="0" fontId="150" fillId="3" borderId="10" xfId="45313" applyFont="true" applyBorder="true" applyAlignment="true">
      <alignment horizontal="center" vertical="center" wrapText="true"/>
    </xf>
    <xf numFmtId="0" fontId="150" fillId="3" borderId="52" xfId="45312" applyFont="true" applyBorder="true" applyAlignment="true">
      <alignment horizontal="center" vertical="center" wrapText="true"/>
    </xf>
    <xf numFmtId="0" fontId="150" fillId="3" borderId="53" xfId="45313" applyFont="true" applyBorder="true" applyAlignment="true">
      <alignment horizontal="center" vertical="center" wrapText="true"/>
    </xf>
    <xf numFmtId="0" fontId="150" fillId="3" borderId="10" xfId="45355" applyFont="true" applyBorder="true" applyAlignment="true">
      <alignment horizontal="center" vertical="center" wrapText="true"/>
    </xf>
    <xf numFmtId="0" fontId="150" fillId="3" borderId="52" xfId="45354" applyFont="true" applyBorder="true" applyAlignment="true">
      <alignment horizontal="center" vertical="center" wrapText="true"/>
    </xf>
    <xf numFmtId="0" fontId="150" fillId="3" borderId="53" xfId="45355" applyFont="true" applyBorder="true" applyAlignment="true">
      <alignment horizontal="center" vertical="center" wrapText="true"/>
    </xf>
    <xf numFmtId="0" fontId="150" fillId="3" borderId="1" xfId="45355" applyFont="true" applyBorder="true" applyAlignment="true">
      <alignment horizontal="center" vertical="center" wrapText="true"/>
    </xf>
    <xf numFmtId="0" fontId="150" fillId="3" borderId="81" xfId="45354" applyFont="true" applyBorder="true" applyAlignment="true">
      <alignment horizontal="center" vertical="center" wrapText="true"/>
    </xf>
    <xf numFmtId="0" fontId="150" fillId="3" borderId="82" xfId="45355" applyFont="true" applyBorder="true" applyAlignment="true">
      <alignment horizontal="center" vertical="center" wrapText="true"/>
    </xf>
    <xf numFmtId="0" fontId="177" fillId="3" borderId="10" xfId="45369" applyFont="true" applyAlignment="true">
      <alignment horizontal="center" vertical="center" wrapText="true"/>
    </xf>
    <xf numFmtId="0" fontId="177" fillId="3" borderId="10" xfId="45370" applyFont="true" applyAlignment="true">
      <alignment horizontal="center" vertical="center" wrapText="true"/>
    </xf>
    <xf numFmtId="0" fontId="177" fillId="3" borderId="10" xfId="45371" applyFont="true" applyAlignment="true">
      <alignment horizontal="center" vertical="center" wrapText="true"/>
    </xf>
    <xf numFmtId="0" fontId="178" fillId="3" borderId="57" xfId="45372" applyFont="true" applyBorder="true" applyAlignment="true">
      <alignment horizontal="left" wrapText="true"/>
    </xf>
    <xf numFmtId="0" fontId="178" fillId="3" borderId="57" xfId="45373" applyFont="true" applyBorder="true" applyAlignment="true">
      <alignment horizontal="left" wrapText="true"/>
    </xf>
    <xf numFmtId="0" fontId="150" fillId="26" borderId="59" xfId="45378" applyFont="true" applyFill="true" applyBorder="true" applyAlignment="true">
      <alignment horizontal="left" vertical="top" wrapText="true"/>
    </xf>
    <xf numFmtId="0" fontId="150" fillId="26" borderId="60" xfId="45381" applyFont="true" applyFill="true" applyBorder="true" applyAlignment="true">
      <alignment horizontal="left" vertical="top" wrapText="true"/>
    </xf>
    <xf numFmtId="0" fontId="149" fillId="3" borderId="10" xfId="45384" applyFont="true" applyAlignment="true">
      <alignment horizontal="left" vertical="top" wrapText="true"/>
    </xf>
    <xf numFmtId="0" fontId="149" fillId="3" borderId="10" xfId="45385" applyFont="true" applyAlignment="true">
      <alignment horizontal="left" vertical="top" wrapText="true"/>
    </xf>
    <xf numFmtId="0" fontId="149" fillId="3" borderId="10" xfId="45386" applyFont="true" applyAlignment="true">
      <alignment horizontal="left" vertical="top" wrapText="true"/>
    </xf>
    <xf numFmtId="0" fontId="150" fillId="26" borderId="100" xfId="45363" applyFont="true" applyFill="true" applyBorder="true" applyAlignment="true">
      <alignment horizontal="left" vertical="center" wrapText="true"/>
    </xf>
    <xf numFmtId="0" fontId="150" fillId="26" borderId="99" xfId="45365" applyFont="true" applyFill="true" applyBorder="true" applyAlignment="true">
      <alignment horizontal="left" vertical="center" wrapText="true"/>
    </xf>
    <xf numFmtId="0" fontId="150" fillId="26" borderId="103" xfId="45367" applyFont="true" applyFill="true" applyBorder="true" applyAlignment="true">
      <alignment horizontal="left" vertical="center" wrapText="true"/>
    </xf>
    <xf numFmtId="0" fontId="177" fillId="3" borderId="10" xfId="45387" applyFont="true" applyAlignment="true">
      <alignment horizontal="center" vertical="center" wrapText="true"/>
    </xf>
    <xf numFmtId="0" fontId="177" fillId="3" borderId="10" xfId="45388" applyFont="true" applyAlignment="true">
      <alignment horizontal="center" vertical="center" wrapText="true"/>
    </xf>
    <xf numFmtId="0" fontId="177" fillId="3" borderId="10" xfId="45389" applyFont="true" applyAlignment="true">
      <alignment horizontal="center" vertical="center" wrapText="true"/>
    </xf>
    <xf numFmtId="0" fontId="150" fillId="26" borderId="100" xfId="45205" applyFont="true" applyFill="true" applyBorder="true" applyAlignment="true">
      <alignment horizontal="left" vertical="center" wrapText="true"/>
    </xf>
    <xf numFmtId="0" fontId="150" fillId="26" borderId="99" xfId="45211" applyFont="true" applyFill="true" applyBorder="true" applyAlignment="true">
      <alignment horizontal="left" vertical="center" wrapText="true"/>
    </xf>
    <xf numFmtId="0" fontId="150" fillId="26" borderId="103" xfId="45217" applyFont="true" applyFill="true" applyBorder="true" applyAlignment="true">
      <alignment horizontal="left" vertical="center" wrapText="true"/>
    </xf>
    <xf numFmtId="0" fontId="150" fillId="3" borderId="10" xfId="45253" applyFont="true" applyBorder="true" applyAlignment="true">
      <alignment horizontal="center" vertical="center" wrapText="true"/>
    </xf>
    <xf numFmtId="0" fontId="150" fillId="3" borderId="52" xfId="45252" applyFont="true" applyBorder="true" applyAlignment="true">
      <alignment horizontal="center" vertical="center" wrapText="true"/>
    </xf>
    <xf numFmtId="0" fontId="150" fillId="3" borderId="53" xfId="45253" applyFont="true" applyBorder="true" applyAlignment="true">
      <alignment horizontal="center" vertical="center" wrapText="true"/>
    </xf>
    <xf numFmtId="0" fontId="150" fillId="3" borderId="3" xfId="45253" applyFont="true" applyBorder="true" applyAlignment="true">
      <alignment horizontal="center" vertical="center" wrapText="true"/>
    </xf>
    <xf numFmtId="0" fontId="150" fillId="26" borderId="100" xfId="45241" applyFont="true" applyFill="true" applyBorder="true" applyAlignment="true">
      <alignment horizontal="left" vertical="center" wrapText="true"/>
    </xf>
    <xf numFmtId="0" fontId="150" fillId="26" borderId="99" xfId="45241" applyFont="true" applyFill="true" applyBorder="true" applyAlignment="true">
      <alignment horizontal="left" vertical="center" wrapText="true"/>
    </xf>
    <xf numFmtId="0" fontId="150" fillId="3" borderId="10" xfId="45283" applyFont="true" applyBorder="true" applyAlignment="true">
      <alignment horizontal="center" vertical="center" wrapText="true"/>
    </xf>
    <xf numFmtId="0" fontId="150" fillId="3" borderId="52" xfId="45282" applyFont="true" applyBorder="true" applyAlignment="true">
      <alignment horizontal="center" vertical="center" wrapText="true"/>
    </xf>
    <xf numFmtId="0" fontId="150" fillId="3" borderId="53" xfId="45283" applyFont="true" applyBorder="true" applyAlignment="true">
      <alignment horizontal="center" vertical="center" wrapText="true"/>
    </xf>
    <xf numFmtId="0" fontId="150" fillId="26" borderId="100" xfId="45261" applyFont="true" applyFill="true" applyBorder="true" applyAlignment="true">
      <alignment horizontal="left" vertical="center" wrapText="true"/>
    </xf>
    <xf numFmtId="0" fontId="150" fillId="26" borderId="99" xfId="45267" applyFont="true" applyFill="true" applyBorder="true" applyAlignment="true">
      <alignment horizontal="left" vertical="center" wrapText="true"/>
    </xf>
    <xf numFmtId="0" fontId="150" fillId="3" borderId="3" xfId="45313" applyFont="true" applyBorder="true" applyAlignment="true">
      <alignment horizontal="center" vertical="center" wrapText="true"/>
    </xf>
    <xf numFmtId="0" fontId="150" fillId="26" borderId="100" xfId="45321" applyFont="true" applyFill="true" applyBorder="true" applyAlignment="true">
      <alignment horizontal="left" vertical="center" wrapText="true"/>
    </xf>
    <xf numFmtId="0" fontId="150" fillId="3" borderId="1" xfId="45283" applyFont="true" applyBorder="true" applyAlignment="true">
      <alignment horizontal="center" vertical="center" wrapText="true"/>
    </xf>
    <xf numFmtId="0" fontId="150" fillId="3" borderId="81" xfId="45282" applyFont="true" applyBorder="true" applyAlignment="true">
      <alignment horizontal="center" vertical="center" wrapText="true"/>
    </xf>
    <xf numFmtId="0" fontId="150" fillId="3" borderId="82" xfId="45283" applyFont="true" applyBorder="true" applyAlignment="true">
      <alignment horizontal="center" vertical="center" wrapText="true"/>
    </xf>
    <xf numFmtId="0" fontId="150" fillId="26" borderId="100" xfId="45291" applyFont="true" applyFill="true" applyBorder="true" applyAlignment="true">
      <alignment horizontal="left" vertical="center" wrapText="true"/>
    </xf>
    <xf numFmtId="0" fontId="150" fillId="26" borderId="99" xfId="45297" applyFont="true" applyFill="true" applyBorder="true" applyAlignment="true">
      <alignment horizontal="left" vertical="center" wrapText="true"/>
    </xf>
    <xf numFmtId="0" fontId="150" fillId="26" borderId="103" xfId="45303" applyFont="true" applyFill="true" applyBorder="true" applyAlignment="true">
      <alignment horizontal="left" vertical="center" wrapText="true"/>
    </xf>
    <xf numFmtId="0" fontId="150" fillId="3" borderId="10" xfId="45197" applyFont="true" applyBorder="true" applyAlignment="true">
      <alignment horizontal="center" vertical="center" wrapText="true"/>
    </xf>
    <xf numFmtId="0" fontId="150" fillId="3" borderId="52" xfId="45196" applyFont="true" applyBorder="true" applyAlignment="true">
      <alignment horizontal="center" vertical="center" wrapText="true"/>
    </xf>
    <xf numFmtId="0" fontId="150" fillId="3" borderId="53" xfId="45197" applyFont="true" applyBorder="true" applyAlignment="true">
      <alignment horizontal="center" vertical="center" wrapText="true"/>
    </xf>
    <xf numFmtId="0" fontId="150" fillId="3" borderId="10" xfId="45227" applyFont="true" applyBorder="true" applyAlignment="true">
      <alignment horizontal="center" vertical="center" wrapText="true"/>
    </xf>
    <xf numFmtId="0" fontId="150" fillId="3" borderId="52" xfId="45226" applyFont="true" applyBorder="true" applyAlignment="true">
      <alignment horizontal="center" vertical="center" wrapText="true"/>
    </xf>
    <xf numFmtId="0" fontId="150" fillId="3" borderId="53" xfId="45227" applyFont="true" applyBorder="true" applyAlignment="true">
      <alignment horizontal="center" vertical="center" wrapText="true"/>
    </xf>
    <xf numFmtId="0" fontId="150" fillId="3" borderId="3" xfId="45227" applyFont="true" applyBorder="true" applyAlignment="true">
      <alignment horizontal="center" vertical="center" wrapText="true"/>
    </xf>
    <xf numFmtId="0" fontId="150" fillId="3" borderId="1" xfId="45197" applyFont="true" applyBorder="true" applyAlignment="true">
      <alignment horizontal="center" vertical="center" wrapText="true"/>
    </xf>
    <xf numFmtId="0" fontId="150" fillId="3" borderId="81" xfId="45196" applyFont="true" applyBorder="true" applyAlignment="true">
      <alignment horizontal="center" vertical="center" wrapText="true"/>
    </xf>
    <xf numFmtId="0" fontId="150" fillId="3" borderId="82" xfId="45197" applyFont="true" applyBorder="true" applyAlignment="true">
      <alignment horizontal="center" vertical="center" wrapText="true"/>
    </xf>
    <xf numFmtId="0" fontId="150" fillId="26" borderId="59" xfId="45327" applyFont="true" applyFill="true" applyBorder="true" applyAlignment="true">
      <alignment horizontal="left" vertical="center" wrapText="true"/>
    </xf>
    <xf numFmtId="0" fontId="150" fillId="26" borderId="60" xfId="45333" applyFont="true" applyFill="true" applyBorder="true" applyAlignment="true">
      <alignment horizontal="left" vertical="center" wrapText="true"/>
    </xf>
  </cellXfs>
  <cellStyles count="45464">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rmal_DHS06" xfId="45081" xr:uid="{401722C2-4870-42C1-84F5-A1EE425EF76B}"/>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414824645" xfId="45118" xr:uid="{2204C833-C38A-4B5E-8C3C-D852E5B266A9}"/>
    <cellStyle name="style1491414824770" xfId="45151" xr:uid="{E79641D0-DCBB-4478-8869-1CE46D918AB5}"/>
    <cellStyle name="style1491414825050" xfId="45121" xr:uid="{8DEE81A1-5C1B-4BD8-89DE-6FA647BB4445}"/>
    <cellStyle name="style1491414825323" xfId="45124" xr:uid="{9C2A96D2-1A66-44DA-8204-3715F0DF6998}"/>
    <cellStyle name="style1491414825409" xfId="45127" xr:uid="{3E5F08AF-6196-4467-AFFC-E51E492291CD}"/>
    <cellStyle name="style1491414825544" xfId="45133" xr:uid="{2AB39247-697A-4A7F-A0AB-3EFD87B0538B}"/>
    <cellStyle name="style1491414825668" xfId="45139" xr:uid="{C04F7761-89D6-40C7-A3FF-A96A1584C280}"/>
    <cellStyle name="style1491414825792" xfId="45128" xr:uid="{2EE2995B-A511-4A55-AF0F-A09C490A272F}"/>
    <cellStyle name="style1491414825879" xfId="45134" xr:uid="{53CF464E-3DEA-4DEB-8A83-2ACC6B456C34}"/>
    <cellStyle name="style1491414825973" xfId="45140" xr:uid="{8F192D51-DB9D-4C94-B904-DB19A812E00D}"/>
    <cellStyle name="style1491414826070" xfId="45184" xr:uid="{5ADC4621-5EAF-4803-9E94-105952F9C447}"/>
    <cellStyle name="style1491414826208" xfId="45145" xr:uid="{C9AB9089-29EE-427D-A758-62B7E3BEECC7}"/>
    <cellStyle name="style1491414826306" xfId="45150" xr:uid="{8D6EAE87-BD87-4769-BE47-02F44AEDC375}"/>
    <cellStyle name="style1491414826661" xfId="45153" xr:uid="{F8AD8C1C-29A6-445C-AC41-82E3AB973941}"/>
    <cellStyle name="style1491414826823" xfId="45154" xr:uid="{B4CFB5B0-43E8-4D0A-AC6C-E1BE737C49CB}"/>
    <cellStyle name="style1491414826945" xfId="45152" xr:uid="{2ED900F5-3A97-4325-B5B5-57B3DA2D3510}"/>
    <cellStyle name="style1491414827079" xfId="45163" xr:uid="{DC944265-7C1F-49D8-B896-4F027FF59D5C}"/>
    <cellStyle name="style1491414827200" xfId="45164" xr:uid="{0DC517BB-F672-4C1E-84B4-56AEE3D62363}"/>
    <cellStyle name="style1491414827318" xfId="45165" xr:uid="{3FD70988-52B7-4934-B0DA-B28B5213DB83}"/>
    <cellStyle name="style1491414827559" xfId="45172" xr:uid="{6D0218F5-780D-4DE3-ACF2-3619A40C6219}"/>
    <cellStyle name="style1491414827644" xfId="45173" xr:uid="{AE2629B1-A2E1-47E0-8DD7-87BB2DE3CB4F}"/>
    <cellStyle name="style1491414827779" xfId="45174" xr:uid="{8614BFAF-16C5-43F8-860B-0764D0EAC7FD}"/>
    <cellStyle name="style1491414827903" xfId="45175" xr:uid="{88B391CC-D390-46A7-A1A1-C79D9F21C1D8}"/>
    <cellStyle name="style1491414828054" xfId="45185" xr:uid="{F4880DBB-ED73-42C1-892A-90F8F945A59C}"/>
    <cellStyle name="style1491414828143" xfId="45190" xr:uid="{05A46010-8280-4460-91DC-BB64B579B1BA}"/>
    <cellStyle name="style1491414871828" xfId="45119" xr:uid="{C228F5CF-4097-401A-B29F-E064458A8EF6}"/>
    <cellStyle name="style1491414871934" xfId="45155" xr:uid="{BEAF1CA7-29F8-44D5-8963-166CAE771AA7}"/>
    <cellStyle name="style1491414872157" xfId="45122" xr:uid="{99D9C0E3-7C3D-40A6-A172-3058395A3636}"/>
    <cellStyle name="style1491414872361" xfId="45125" xr:uid="{A40BADD3-633D-4953-948A-EFEF6E0DD801}"/>
    <cellStyle name="style1491414872450" xfId="45129" xr:uid="{91F90C4D-D720-4004-873C-FDF9359440B1}"/>
    <cellStyle name="style1491414872565" xfId="45135" xr:uid="{674A639F-EB26-4FFC-9554-C0598B0B7B3F}"/>
    <cellStyle name="style1491414872676" xfId="45141" xr:uid="{A5391D4F-A1D0-43C0-8EE5-4CD821C1B3BA}"/>
    <cellStyle name="style1491414872780" xfId="45130" xr:uid="{1BC653B8-B3D4-4948-9CA1-6FF0ADD8BC69}"/>
    <cellStyle name="style1491414872868" xfId="45136" xr:uid="{70F9345E-9B7C-4CC6-879E-2E82FE18F046}"/>
    <cellStyle name="style1491414872972" xfId="45142" xr:uid="{8C02910C-CE7B-4114-B148-C7998E0FD39C}"/>
    <cellStyle name="style1491414873067" xfId="45186" xr:uid="{0C18FCD1-529E-4CF3-AF9E-DF991C689E38}"/>
    <cellStyle name="style1491414873170" xfId="45146" xr:uid="{70B9CECF-1E65-41EB-A445-FE136C89CF3C}"/>
    <cellStyle name="style1491414873270" xfId="45149" xr:uid="{89EDAAD6-2421-4180-8A33-48885B35F78C}"/>
    <cellStyle name="style1491414873572" xfId="45157" xr:uid="{EB4D18C9-E234-4343-A34F-65BABC8C3859}"/>
    <cellStyle name="style1491414873674" xfId="45158" xr:uid="{52CA04C7-4FE8-4062-A944-9B79509181CA}"/>
    <cellStyle name="style1491414873776" xfId="45156" xr:uid="{9CFED0DB-8E67-440F-85E8-DD7A9E3B75AD}"/>
    <cellStyle name="style1491414873878" xfId="45166" xr:uid="{A6A4BAE5-8C24-4990-9C78-4499DCFCA042}"/>
    <cellStyle name="style1491414873981" xfId="45167" xr:uid="{8F9F8AEA-AE49-442C-9CD3-584BA77E86DC}"/>
    <cellStyle name="style1491414874088" xfId="45168" xr:uid="{B0E7FC4D-9D14-4D5B-8618-C904758F1046}"/>
    <cellStyle name="style1491414874294" xfId="45176" xr:uid="{72BDBC2C-3196-431F-8C20-0225416F110E}"/>
    <cellStyle name="style1491414874384" xfId="45177" xr:uid="{006D64C6-7860-4217-8A0F-CBFBFA4AB041}"/>
    <cellStyle name="style1491414874488" xfId="45178" xr:uid="{D0D5D75F-9DB8-4F83-8804-D1D63C9ADE56}"/>
    <cellStyle name="style1491414874588" xfId="45179" xr:uid="{5FD90B58-A47C-48CD-B368-D65B5B17BD03}"/>
    <cellStyle name="style1491414874711" xfId="45187" xr:uid="{845912AE-9DAF-4D16-A1B5-5E2792E99114}"/>
    <cellStyle name="style1491414874800" xfId="45191" xr:uid="{C156F0DE-1C48-4089-8A76-82E02A9ED7F2}"/>
    <cellStyle name="style1491415239937" xfId="45120" xr:uid="{538FD194-2A5C-4A22-A14C-01F9C89C4623}"/>
    <cellStyle name="style1491415240035" xfId="45159" xr:uid="{948ADBC3-2CAB-4027-89D9-048B49A1A8FE}"/>
    <cellStyle name="style1491415240225" xfId="45123" xr:uid="{5928A961-28E2-4BE1-827D-058E59BA5C07}"/>
    <cellStyle name="style1491415240413" xfId="45126" xr:uid="{711BE84F-2FC4-464E-91EA-920EE104A47F}"/>
    <cellStyle name="style1491415240491" xfId="45131" xr:uid="{2198954A-D8C4-4EA2-BC1D-A7F3B24DD40B}"/>
    <cellStyle name="style1491415240594" xfId="45137" xr:uid="{B97C1D9E-78CE-4171-8161-A613B06BAD38}"/>
    <cellStyle name="style1491415240700" xfId="45143" xr:uid="{DFE5323B-4366-4F99-8327-1E4207661BF1}"/>
    <cellStyle name="style1491415240794" xfId="45132" xr:uid="{B76F250C-CF53-42B1-9BD7-7AD75E88923A}"/>
    <cellStyle name="style1491415240872" xfId="45138" xr:uid="{07502418-4465-4431-9D73-68F407EDFAB8}"/>
    <cellStyle name="style1491415240956" xfId="45144" xr:uid="{2C80E3EE-634C-4289-A1C1-8424B8AEEBD0}"/>
    <cellStyle name="style1491415241044" xfId="45188" xr:uid="{24028E6A-4D87-45F7-B44D-63F2617B0F0F}"/>
    <cellStyle name="style1491415241137" xfId="45147" xr:uid="{86691BD5-54E5-4805-BBA5-6D62CDB44399}"/>
    <cellStyle name="style1491415241225" xfId="45148" xr:uid="{1C6B9679-A0CE-4A89-876E-0C63B04D2F0B}"/>
    <cellStyle name="style1491415241497" xfId="45161" xr:uid="{6A93FF0A-E375-4BF0-B9F2-DE99BA289DC9}"/>
    <cellStyle name="style1491415241592" xfId="45162" xr:uid="{790629B0-EED6-4576-B2E8-C6422B027A02}"/>
    <cellStyle name="style1491415241689" xfId="45160" xr:uid="{2294A4A1-D247-4DAA-9D62-DAA2BCFE3C70}"/>
    <cellStyle name="style1491415241781" xfId="45169" xr:uid="{8CF875AF-67CD-453C-8917-AA14D26FE071}"/>
    <cellStyle name="style1491415241881" xfId="45170" xr:uid="{B7AA196E-B406-4B2E-88D9-849F845DD703}"/>
    <cellStyle name="style1491415241974" xfId="45171" xr:uid="{FB1AECFD-4AA7-4FA1-88AA-73579A052CC7}"/>
    <cellStyle name="style1491415242163" xfId="45180" xr:uid="{6A8421BC-8377-4ED4-A809-C4D04E8A5B01}"/>
    <cellStyle name="style1491415242244" xfId="45181" xr:uid="{75B9F0EF-E3DD-4977-A10B-44FCFF9A3CFA}"/>
    <cellStyle name="style1491415242354" xfId="45182" xr:uid="{96976915-8BE2-40B5-9646-0C9FAF1D605F}"/>
    <cellStyle name="style1491415242457" xfId="45183" xr:uid="{0B3FF718-79DD-4CD8-AA3B-C41967A437FA}"/>
    <cellStyle name="style1491415242569" xfId="45189" xr:uid="{62DFBD7E-3BD5-4CEA-BD21-F0EA7C390E3F}"/>
    <cellStyle name="style1491415242652" xfId="45192" xr:uid="{05E74FE2-7E91-493A-A2AD-B0E978D0354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01858577" xfId="42669" xr:uid="{8D055CD1-F735-4D49-8820-D6149DBDBE89}"/>
    <cellStyle name="style1492101858686" xfId="42725" xr:uid="{D0606A7A-594A-4815-8BE7-863C41C21E76}"/>
    <cellStyle name="style1492101858889" xfId="42672" xr:uid="{380E5B36-AE2E-4A84-9D9B-4355F5B3D298}"/>
    <cellStyle name="style1492101859108" xfId="42675" xr:uid="{79D3F505-2DD3-45CB-8A8B-01F0768E564F}"/>
    <cellStyle name="style1492101859186" xfId="42678" xr:uid="{3B9CB59F-D66D-46B1-BF5A-5E25A18E3C1E}"/>
    <cellStyle name="style1492101859296" xfId="42684" xr:uid="{2D3858BC-2EB3-4A2E-B8AF-8B85BAC0970C}"/>
    <cellStyle name="style1492101859436" xfId="42695" xr:uid="{FEA11A76-4D43-4DF9-8E25-2A6832798D52}"/>
    <cellStyle name="style1492101859546" xfId="42679" xr:uid="{9A28C62A-D3DD-4E58-A480-B7CD1915A45F}"/>
    <cellStyle name="style1492101859624" xfId="42685" xr:uid="{B88A7D1D-54A2-497B-94C1-3F37E8C711F5}"/>
    <cellStyle name="style1492101859718" xfId="42696" xr:uid="{D74243B3-A49D-4D1C-832C-F9C56F432543}"/>
    <cellStyle name="style1492101859796" xfId="42742" xr:uid="{A1E3DD4E-690C-4A60-AA6A-F10FF2682553}"/>
    <cellStyle name="style1492101859921" xfId="42699" xr:uid="{1D3187C6-7E01-4B23-9202-DC7BF03DD728}"/>
    <cellStyle name="style1492101860014" xfId="42702" xr:uid="{C54C3307-934D-4EDD-AB71-67FD244F5BE2}"/>
    <cellStyle name="style1492101860343" xfId="42727" xr:uid="{FA160756-9C79-4FC4-97DD-D95F95EFAEA5}"/>
    <cellStyle name="style1492101860436" xfId="42728" xr:uid="{2F55DD09-1B92-4F5E-8B73-FD2459E88BF2}"/>
    <cellStyle name="style1492101860546" xfId="42726" xr:uid="{7A40614C-1ED5-4224-9E64-40121A9B6E82}"/>
    <cellStyle name="style1492101860655" xfId="42729" xr:uid="{11763B64-2F93-487A-B9F8-87AB79395107}"/>
    <cellStyle name="style1492101860764" xfId="42730" xr:uid="{37078DED-183C-44C5-9968-ED28F62FC613}"/>
    <cellStyle name="style1492101860858" xfId="42731" xr:uid="{898100D7-3296-4687-9C5E-F36F36EBB48F}"/>
    <cellStyle name="style1492101861077" xfId="42732" xr:uid="{1DE92B83-0CB1-4225-9A79-1801238C9E6E}"/>
    <cellStyle name="style1492101861155" xfId="42733" xr:uid="{9A04BFFB-70C6-4D9D-A95D-50905918E6F7}"/>
    <cellStyle name="style1492101861265" xfId="42734" xr:uid="{3DF6BD78-E5E3-479C-B083-7D6BA77311EE}"/>
    <cellStyle name="style1492101861358" xfId="42735" xr:uid="{F540D9F1-604F-4BFF-A94D-D43BB92F3AC7}"/>
    <cellStyle name="style1492101861515" xfId="42743" xr:uid="{1FA27624-64FE-44A2-8DD6-AC1BC278D3FE}"/>
    <cellStyle name="style1492101861593" xfId="42744" xr:uid="{80E5D92E-8F7F-4467-A9D3-7A3E589489AC}"/>
    <cellStyle name="style1492101899538" xfId="42670" xr:uid="{B7DFEDB5-0788-4723-9F5C-4E66273C0FFE}"/>
    <cellStyle name="style1492101899632" xfId="42714" xr:uid="{0FC96DAD-1B22-44A6-A599-06EE78A08BF3}"/>
    <cellStyle name="style1492101899820" xfId="42673" xr:uid="{9CC342CA-3A68-447F-AA50-777F35775F0A}"/>
    <cellStyle name="style1492101899992" xfId="42676" xr:uid="{8E1255D7-2B8A-4599-9CC8-70E4E175E6A9}"/>
    <cellStyle name="style1492101900070" xfId="42680" xr:uid="{47BC3054-4D87-4E49-A797-ADCE562484E4}"/>
    <cellStyle name="style1492101900164" xfId="42686" xr:uid="{B081B0C0-D012-45FA-BD8E-0C257D749A0E}"/>
    <cellStyle name="style1492101900289" xfId="42692" xr:uid="{451475F8-771D-49E1-A7A4-3B4E8152EA9F}"/>
    <cellStyle name="style1492101900382" xfId="42681" xr:uid="{1C71A4A2-E12E-4A1C-83DD-B4CA27D3D3B2}"/>
    <cellStyle name="style1492101900460" xfId="42687" xr:uid="{DACA857F-3E94-4955-B69D-58B6545804F1}"/>
    <cellStyle name="style1492101900554" xfId="42693" xr:uid="{BCD74503-6E8D-49F3-820C-53A6D228299E}"/>
    <cellStyle name="style1492101900648" xfId="42739" xr:uid="{56D77342-5BDF-4117-8CC4-2095952A21B2}"/>
    <cellStyle name="style1492101900742" xfId="42698" xr:uid="{8F152BE4-2C39-4860-A717-1B982F58F059}"/>
    <cellStyle name="style1492101900835" xfId="42700" xr:uid="{05862D57-60B7-4F33-970A-92AA94CC712D}"/>
    <cellStyle name="style1492101901117" xfId="42716" xr:uid="{05D60A71-B7C3-401E-9675-4F7366B8D517}"/>
    <cellStyle name="style1492101901211" xfId="42717" xr:uid="{22B5E751-106A-4187-B2C3-A35DE3EB98FA}"/>
    <cellStyle name="style1492101901304" xfId="42715" xr:uid="{3EA09C68-BBE2-421A-BD94-DF508D261D08}"/>
    <cellStyle name="style1492101901383" xfId="42718" xr:uid="{804AF084-3E9A-4888-8CF0-A14216F923A2}"/>
    <cellStyle name="style1492101901476" xfId="42719" xr:uid="{8A7A13F7-F6F2-44CA-A79A-3DB166D90C05}"/>
    <cellStyle name="style1492101901570" xfId="42720" xr:uid="{CB43C014-0143-495D-BFDD-598C21490F6B}"/>
    <cellStyle name="style1492101901758" xfId="42721" xr:uid="{0963AE55-550F-4AB5-9D9D-88C8AAAC77D0}"/>
    <cellStyle name="style1492101901820" xfId="42722" xr:uid="{A05F511B-05AA-4CBD-8A55-838776BF0B9B}"/>
    <cellStyle name="style1492101901914" xfId="42723" xr:uid="{827845D3-B7F6-4283-B3E4-CEEDA9D43AB6}"/>
    <cellStyle name="style1492101902008" xfId="42724" xr:uid="{2CFE01EA-0EFF-4B5E-AA77-29710D6C660F}"/>
    <cellStyle name="style1492101902148" xfId="42740" xr:uid="{FB05B3E5-6352-44A3-B451-437F3681C75F}"/>
    <cellStyle name="style1492101902226" xfId="42741" xr:uid="{FF3E1B48-D053-446C-8710-80E5A7975F4A}"/>
    <cellStyle name="style1492101940842" xfId="42671" xr:uid="{9B4D8878-25B4-4131-BBFC-9723FFBC46B6}"/>
    <cellStyle name="style1492101940936" xfId="42703" xr:uid="{B5F570CE-ECF6-4AC8-9A51-216FCFDDFBD2}"/>
    <cellStyle name="style1492101941124" xfId="42674" xr:uid="{642018EF-DC1B-47DF-B5BC-E57C6EB1E761}"/>
    <cellStyle name="style1492101941311" xfId="42677" xr:uid="{0BB6B4AB-835F-4E11-8554-2AC4E8BBF1B3}"/>
    <cellStyle name="style1492101941389" xfId="42682" xr:uid="{1814A5CE-F579-4DB9-8ECD-D95EB746BDFA}"/>
    <cellStyle name="style1492101941530" xfId="42688" xr:uid="{390ECE38-6F41-412D-AB0C-984915FC3530}"/>
    <cellStyle name="style1492101941655" xfId="42690" xr:uid="{70C05CBF-09E8-4FF5-A3EB-7D921C7DB0E4}"/>
    <cellStyle name="style1492101941764" xfId="42683" xr:uid="{2FA34539-2893-43F0-8753-543FDD0EE251}"/>
    <cellStyle name="style1492101941858" xfId="42689" xr:uid="{22811036-9C71-404D-BD24-42EF778A1AE7}"/>
    <cellStyle name="style1492101941983" xfId="42691" xr:uid="{D3B04913-63A2-446B-A414-C2CF3A5AD508}"/>
    <cellStyle name="style1492101942077" xfId="42736" xr:uid="{10307398-DF31-4835-8CB4-9BC8B6076EB0}"/>
    <cellStyle name="style1492101942186" xfId="42694" xr:uid="{1731C7CF-73AB-4641-B61D-85B981136307}"/>
    <cellStyle name="style1492101942327" xfId="42697" xr:uid="{A3113A64-34CB-42BD-9009-3D1C0DF6F22E}"/>
    <cellStyle name="style1492101942405" xfId="42701" xr:uid="{42C4A04A-E19B-468A-AFB8-95DAE28DB617}"/>
    <cellStyle name="style1492101942811" xfId="42705" xr:uid="{7F53A6B9-5929-41DD-82B8-A14059BA7391}"/>
    <cellStyle name="style1492101942952" xfId="42706" xr:uid="{13F92279-DD48-4F6B-8269-7FA81C25A8C5}"/>
    <cellStyle name="style1492101943108" xfId="42704" xr:uid="{9A29FF51-93D6-4A2F-896C-0695EE597F05}"/>
    <cellStyle name="style1492101943249" xfId="42707" xr:uid="{4572E622-1C3E-434E-B28A-7A1712DEECA1}"/>
    <cellStyle name="style1492101943405" xfId="42708" xr:uid="{4C78BD5C-6D7D-4638-BC8E-72AC50B948B6}"/>
    <cellStyle name="style1492101943561" xfId="42709" xr:uid="{8CF41B33-D6F5-42A0-A115-48BD0FC1DF20}"/>
    <cellStyle name="style1492101943843" xfId="42710" xr:uid="{447CDF05-DB4F-4325-8C9B-1D56EE86A42D}"/>
    <cellStyle name="style1492101943936" xfId="42711" xr:uid="{7614BFA6-DB50-4AAD-B06C-AEA03BD81CB7}"/>
    <cellStyle name="style1492101944046" xfId="42712" xr:uid="{E55FAA16-19CD-4061-BB14-FB96FF3EEC33}"/>
    <cellStyle name="style1492101944155" xfId="42713" xr:uid="{ECF170AB-C3ED-4989-AAF9-8F6F51C29F2F}"/>
    <cellStyle name="style1492101944311" xfId="42737" xr:uid="{73D8844C-BB24-465D-99EC-C20AEB109165}"/>
    <cellStyle name="style1492101944405" xfId="42738" xr:uid="{DC1E410C-D729-40CE-8682-DAC6B37FB5F7}"/>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495716000969" xfId="37190" xr:uid="{D7684947-8499-4188-AF29-B68D634AACE9}"/>
    <cellStyle name="style1495716001094" xfId="37223" xr:uid="{24A13DE0-1723-4A38-A4FB-D68A8E7E6D97}"/>
    <cellStyle name="style1495716001298" xfId="37193" xr:uid="{6F988630-5A52-4FE6-8519-1539513847AE}"/>
    <cellStyle name="style1495716001517" xfId="37196" xr:uid="{6C0CDC2C-7AFC-4C2B-8D36-F0A0CCDE2399}"/>
    <cellStyle name="style1495716001595" xfId="37199" xr:uid="{6B56831E-7A4F-497B-A2DB-68CD1A626002}"/>
    <cellStyle name="style1495716001704" xfId="37205" xr:uid="{C3F068C9-3EAE-4665-B84C-89943F910924}"/>
    <cellStyle name="style1495716001829" xfId="37211" xr:uid="{04A09068-6152-46DD-89F3-75375063D10D}"/>
    <cellStyle name="style1495716001923" xfId="37200" xr:uid="{177B75CD-FB6E-46D6-9FF6-87B059C3C3FA}"/>
    <cellStyle name="style1495716002001" xfId="37206" xr:uid="{06F891A2-C6A8-441B-8DE1-97252CF4294F}"/>
    <cellStyle name="style1495716002110" xfId="37212" xr:uid="{5441F2B3-4FB4-4C91-9952-CB6376C7DF76}"/>
    <cellStyle name="style1495716002188" xfId="37256" xr:uid="{C1E523FE-3E25-4655-93BC-C03BB84EFBC1}"/>
    <cellStyle name="style1495716002298" xfId="37215" xr:uid="{EA10BA75-393C-44AA-BB9D-1EE5AEF285F9}"/>
    <cellStyle name="style1495716002392" xfId="37218" xr:uid="{9EBC1EC0-D869-4802-9EB3-E9C8A04A4638}"/>
    <cellStyle name="style1495716002720" xfId="37225" xr:uid="{3297C09C-FAE4-4807-AA98-CA7C927016C0}"/>
    <cellStyle name="style1495716002814" xfId="37226" xr:uid="{E9120159-B496-4276-AA5C-3565F94561A8}"/>
    <cellStyle name="style1495716002923" xfId="37224" xr:uid="{1C48E725-FEA2-44A3-93E7-02F7C6A0C9C0}"/>
    <cellStyle name="style1495716003033" xfId="37227" xr:uid="{EFAE2EA9-8BE1-4879-B517-33E071E17955}"/>
    <cellStyle name="style1495716003126" xfId="37228" xr:uid="{A3CD7A57-2A19-4B1B-A2F3-F7BEFD69764A}"/>
    <cellStyle name="style1495716003236" xfId="37229" xr:uid="{B65F2D4F-FBA0-4A69-BA55-6D610B12A642}"/>
    <cellStyle name="style1495716003439" xfId="37230" xr:uid="{8DBCECA5-5E4C-4A9F-A5E1-25718E2CEE63}"/>
    <cellStyle name="style1495716003517" xfId="37231" xr:uid="{B8149BF6-423A-4266-9BF1-61E465B84769}"/>
    <cellStyle name="style1495716003611" xfId="37232" xr:uid="{F74E1D53-AF78-4B3D-B94F-14C39F1A66E8}"/>
    <cellStyle name="style1495716003720" xfId="37233" xr:uid="{3E476129-FC32-41CD-9746-3C5C899532FF}"/>
    <cellStyle name="style1495716003892" xfId="37257" xr:uid="{9775A5AF-D0EC-4A64-BEAF-7E38DF914F8C}"/>
    <cellStyle name="style1495716003986" xfId="37258" xr:uid="{1E26C930-9FF9-4162-A00E-C3FF3593A234}"/>
    <cellStyle name="style1495716044600" xfId="37191" xr:uid="{480E7578-C45B-4702-9EB1-6221E7A4F0B4}"/>
    <cellStyle name="style1495716044694" xfId="37234" xr:uid="{7611728A-D95D-4419-87F1-C46D3E98B65F}"/>
    <cellStyle name="style1495716044866" xfId="37194" xr:uid="{934048EA-4766-4AF0-B6D3-432EFEF7DE61}"/>
    <cellStyle name="style1495716045054" xfId="37197" xr:uid="{255D9D08-3DEA-49F4-816E-B50456A2856A}"/>
    <cellStyle name="style1495716045116" xfId="37201" xr:uid="{C704A24C-3C5B-469D-AE61-6AD4ABD1FBC4}"/>
    <cellStyle name="style1495716045226" xfId="37207" xr:uid="{BCDCE72A-B8FA-4568-90F2-16DB2FE9A51F}"/>
    <cellStyle name="style1495716045351" xfId="37213" xr:uid="{D35DE36A-D2C8-482D-B79B-481593F42F5A}"/>
    <cellStyle name="style1495716045429" xfId="37202" xr:uid="{A5E6E8E7-4496-46F7-8CFA-8D675F2654F3}"/>
    <cellStyle name="style1495716045507" xfId="37208" xr:uid="{0BDD4D0F-4126-424F-9833-A4C93F819E3C}"/>
    <cellStyle name="style1495716045601" xfId="37214" xr:uid="{144EC888-BB5A-4819-824E-7FDB0EECC684}"/>
    <cellStyle name="style1495716045679" xfId="37259" xr:uid="{27418DF4-751D-48A9-AF20-27DF6A976564}"/>
    <cellStyle name="style1495716045772" xfId="37219" xr:uid="{CE60BB0A-A33D-4A14-B67A-AFCCB31890EF}"/>
    <cellStyle name="style1495716045882" xfId="37222" xr:uid="{87BEC158-4021-4A8D-BA34-84A7B12574FD}"/>
    <cellStyle name="style1495716046147" xfId="37236" xr:uid="{1126F454-448B-4BEF-BCEA-F0D965D9F6DB}"/>
    <cellStyle name="style1495716046241" xfId="37237" xr:uid="{49530184-F085-4FE2-AABB-81A57EE88FD1}"/>
    <cellStyle name="style1495716046335" xfId="37235" xr:uid="{9A98D1CA-7BC0-42CC-9D20-4A0FAE7F8BB3}"/>
    <cellStyle name="style1495716046429" xfId="37238" xr:uid="{AC7DABCD-5DE6-4743-843E-2851F0267755}"/>
    <cellStyle name="style1495716046507" xfId="37239" xr:uid="{137E4E9B-F455-404E-A44B-855BEC0CB6A3}"/>
    <cellStyle name="style1495716046601" xfId="37240" xr:uid="{16622B40-CD10-4F3F-BE01-9EE00BB8B718}"/>
    <cellStyle name="style1495716046772" xfId="37241" xr:uid="{C39D056C-B86C-4C79-8767-1D0AF6F91613}"/>
    <cellStyle name="style1495716046851" xfId="37242" xr:uid="{4B6F0262-8ED9-4B74-BF53-2877644A6A49}"/>
    <cellStyle name="style1495716046944" xfId="37243" xr:uid="{AEAB7E45-9686-448B-AB34-3D61A5226B43}"/>
    <cellStyle name="style1495716047038" xfId="37244" xr:uid="{F47CADEE-C9F6-403E-BB52-EBA32079CEC2}"/>
    <cellStyle name="style1495716047179" xfId="37260" xr:uid="{7C248280-1625-49F5-9BC7-8EB2706CC641}"/>
    <cellStyle name="style1495716047241" xfId="37261" xr:uid="{72DB2AF0-42A3-4E38-8C71-02168D513996}"/>
    <cellStyle name="style1495716095443" xfId="37192" xr:uid="{D543036E-FE92-4AEF-9405-01745CB946E3}"/>
    <cellStyle name="style1495716095537" xfId="37245" xr:uid="{DA417EC4-D6FA-4E1F-8EC5-4E51C6EA79FF}"/>
    <cellStyle name="style1495716095709" xfId="37195" xr:uid="{78E2FE2A-1CF3-4626-8624-E31E32CFF33B}"/>
    <cellStyle name="style1495716095896" xfId="37198" xr:uid="{216E92D9-0F18-4EF9-9B88-D737B2DF6E07}"/>
    <cellStyle name="style1495716095974" xfId="37203" xr:uid="{615296BC-40E9-4AA5-8E2C-5195AD007462}"/>
    <cellStyle name="style1495716096068" xfId="37209" xr:uid="{FA9037C4-A8E7-4C68-9008-9FF48E876F2E}"/>
    <cellStyle name="style1495716096178" xfId="37216" xr:uid="{25F67F2E-C935-42FB-B0D7-48E8990A3E57}"/>
    <cellStyle name="style1495716096271" xfId="37204" xr:uid="{E824BBA9-53B0-4330-8EB0-1E3CD36CF8C4}"/>
    <cellStyle name="style1495716096349" xfId="37210" xr:uid="{71218424-CA4C-4254-A58E-298A79F54885}"/>
    <cellStyle name="style1495716096428" xfId="37217" xr:uid="{B876E208-6417-4F76-8674-654F54CF7924}"/>
    <cellStyle name="style1495716096521" xfId="37262" xr:uid="{677AF942-092C-464C-8684-9A97CE585291}"/>
    <cellStyle name="style1495716096599" xfId="37220" xr:uid="{77042DA4-3F74-4BA4-9133-2AD15167CA33}"/>
    <cellStyle name="style1495716096709" xfId="37221" xr:uid="{7C184221-50CA-4499-BF34-11BB57833EB6}"/>
    <cellStyle name="style1495716096974" xfId="37247" xr:uid="{80EA9DD3-2FAA-4C97-BE04-5DEA9A149493}"/>
    <cellStyle name="style1495716097068" xfId="37248" xr:uid="{F32C114B-76C4-4CCB-B97C-D7D7204710C1}"/>
    <cellStyle name="style1495716097162" xfId="37246" xr:uid="{783E2AF3-C80D-44DA-89A3-3D7E16B06F30}"/>
    <cellStyle name="style1495716097240" xfId="37249" xr:uid="{04C4037D-69A5-4FE6-A21A-85158FC0B871}"/>
    <cellStyle name="style1495716097334" xfId="37250" xr:uid="{C6AE0D20-1C16-46B7-969C-A426A8EA9803}"/>
    <cellStyle name="style1495716097428" xfId="37251" xr:uid="{331B5AFD-3952-4428-A28A-A3E4577A2C4E}"/>
    <cellStyle name="style1495716097600" xfId="37252" xr:uid="{5BACAEFC-E32C-48DD-B0A1-9BA351527D38}"/>
    <cellStyle name="style1495716097678" xfId="37253" xr:uid="{E6094EDB-C4E2-469E-8763-FF0EA0C19E80}"/>
    <cellStyle name="style1495716097772" xfId="37254" xr:uid="{9FF8FAC7-F2A7-4B13-83A6-559E80961E4E}"/>
    <cellStyle name="style1495716097865" xfId="37255" xr:uid="{BEC8DA15-74B5-480D-8C1A-E1A0906E78D4}"/>
    <cellStyle name="style1495716098006" xfId="37263" xr:uid="{81C1CF1C-5EC4-40D8-9FD5-F6DC4948D679}"/>
    <cellStyle name="style1495716098069" xfId="37264" xr:uid="{3C56D74A-DCBF-46B9-AB5C-BD1ADCFDF7D8}"/>
    <cellStyle name="style1495802975886" xfId="45387" xr:uid="{96DAD5B3-93A9-411B-BAA1-7C578D9474FA}"/>
    <cellStyle name="style1495802976074" xfId="45421" xr:uid="{05D41787-DFC7-437F-A480-1558B3D71CBD}"/>
    <cellStyle name="style1495802976386" xfId="45390" xr:uid="{DCCFDB2C-9EB1-405E-AF5D-530DFB91D54B}"/>
    <cellStyle name="style1495802976715" xfId="45393" xr:uid="{D1969D52-822F-408E-8393-C6E22E4AE1C3}"/>
    <cellStyle name="style1495802976871" xfId="45396" xr:uid="{66875FA4-016D-4146-8650-A0ED9F62661C}"/>
    <cellStyle name="style1495802977043" xfId="45402" xr:uid="{FD926C85-7C0E-4884-A74B-741ED81F3676}"/>
    <cellStyle name="style1495802977293" xfId="45408" xr:uid="{99D32C61-3ADC-47EF-B6B5-CD6FD27E036B}"/>
    <cellStyle name="style1495802977449" xfId="45397" xr:uid="{4A737F1B-F4FA-4F27-BD41-C4628E621D9E}"/>
    <cellStyle name="style1495802977590" xfId="45403" xr:uid="{1138333D-439F-4DAF-8F54-06D10B65690B}"/>
    <cellStyle name="style1495802977777" xfId="45409" xr:uid="{6606953A-AE21-4EC1-8AAE-341109B3B84D}"/>
    <cellStyle name="style1495802977902" xfId="45454" xr:uid="{AD7FDC6D-D935-4BA7-B8F1-C0E4F7A381D6}"/>
    <cellStyle name="style1495802978074" xfId="45410" xr:uid="{CE8605CE-BAFF-4342-9158-3D61EA5AF634}"/>
    <cellStyle name="style1495802978387" xfId="45413" xr:uid="{30AF332D-95D2-4A07-872A-2888CEAF1157}"/>
    <cellStyle name="style1495802978543" xfId="45419" xr:uid="{E13464BD-A960-4E92-9218-12844B212058}"/>
    <cellStyle name="style1495802978981" xfId="45423" xr:uid="{B0C269BA-7D42-46CB-B910-85D36DD16B5D}"/>
    <cellStyle name="style1495802979215" xfId="45424" xr:uid="{F8203B82-325A-4469-B550-EABAFDC59CDD}"/>
    <cellStyle name="style1495802979403" xfId="45422" xr:uid="{FF2952FA-E76F-4F5A-88D3-0E2FD20760AB}"/>
    <cellStyle name="style1495802979559" xfId="45425" xr:uid="{91B2A2CF-30AB-4197-A82C-AF1797358728}"/>
    <cellStyle name="style1495802979746" xfId="45426" xr:uid="{6FA0A950-E8F9-40A2-B069-666AD382A9DB}"/>
    <cellStyle name="style1495802979918" xfId="45427" xr:uid="{6BBB4CFD-DCA9-4F7F-90DD-36E9F47962C4}"/>
    <cellStyle name="style1495802980278" xfId="45428" xr:uid="{A0F74930-C050-4AB4-8EE8-804B538D6261}"/>
    <cellStyle name="style1495802980403" xfId="45429" xr:uid="{4FF87BB4-2689-4C02-8270-498588E0F8D9}"/>
    <cellStyle name="style1495802980559" xfId="45430" xr:uid="{28E7E535-A18E-483F-9C56-668BA1A701FD}"/>
    <cellStyle name="style1495802980731" xfId="45431" xr:uid="{4C687834-C986-4960-A9EB-BC6AE7BF777C}"/>
    <cellStyle name="style1495802980981" xfId="45455" xr:uid="{1E884F63-741D-458F-A74D-60F97D112BAB}"/>
    <cellStyle name="style1495802981106" xfId="45456" xr:uid="{316178BB-5C4D-4BA3-8706-E6E144DA65B2}"/>
    <cellStyle name="style1495803030781" xfId="45460" xr:uid="{1FFD52B6-2408-480B-BC6D-B781042B2954}"/>
    <cellStyle name="style1495803030891" xfId="45388" xr:uid="{C7631CC6-8199-4E35-B32F-7D0EC16E64CD}"/>
    <cellStyle name="style1495803031031" xfId="45443" xr:uid="{F292DE2D-CCF2-4763-BF73-3A1850D8E04B}"/>
    <cellStyle name="style1495803031313" xfId="45391" xr:uid="{BA7F3417-9EFA-41D0-9850-8B8983DC8B4A}"/>
    <cellStyle name="style1495803031532" xfId="45394" xr:uid="{BDD53CCB-F057-40F1-96A6-4129095583A1}"/>
    <cellStyle name="style1495803031625" xfId="45398" xr:uid="{CED4ADC6-8D90-4BC6-B216-0A5FB4403209}"/>
    <cellStyle name="style1495803031735" xfId="45404" xr:uid="{8A7E7A68-29A5-413D-887A-348587858392}"/>
    <cellStyle name="style1495803031891" xfId="45415" xr:uid="{7630EEE8-833F-4A38-A719-DEF9D33FE822}"/>
    <cellStyle name="style1495803032016" xfId="45399" xr:uid="{7ADDDC42-3957-487D-A896-7056CAEAA90C}"/>
    <cellStyle name="style1495803032094" xfId="45405" xr:uid="{DE4FC909-AE82-45DF-9E8E-C59A8AE79121}"/>
    <cellStyle name="style1495803032250" xfId="45416" xr:uid="{CF89EA25-7F6F-4DE4-80FC-1F25C8924042}"/>
    <cellStyle name="style1495803032344" xfId="45461" xr:uid="{8E2A0D67-8940-414B-95DD-5DADA8B5036C}"/>
    <cellStyle name="style1495803032453" xfId="45417" xr:uid="{BAA34232-DF0D-4911-8DF9-744B8D2C4051}"/>
    <cellStyle name="style1495803032625" xfId="45418" xr:uid="{86298083-6A87-4F2D-99F6-04652ADF068E}"/>
    <cellStyle name="style1495803033000" xfId="45445" xr:uid="{036B282F-CC7A-4F95-9293-5D2CB6E12E40}"/>
    <cellStyle name="style1495803033141" xfId="45446" xr:uid="{62ECD640-55FE-4B98-816D-D4934E818D61}"/>
    <cellStyle name="style1495803033250" xfId="45444" xr:uid="{3A270C55-EE41-4BFE-9E54-EAC96171A738}"/>
    <cellStyle name="style1495803033360" xfId="45447" xr:uid="{C312E37A-434C-48E4-ADA3-46092A2781AA}"/>
    <cellStyle name="style1495803033485" xfId="45448" xr:uid="{171AFF74-18DF-4E58-BF4A-B6068F157548}"/>
    <cellStyle name="style1495803033625" xfId="45449" xr:uid="{21C81572-A106-4BBD-8A5B-6A40CFDCCE6C}"/>
    <cellStyle name="style1495803033875" xfId="45450" xr:uid="{8ADD69AB-FA7F-4155-BBD7-EEC34073A2EE}"/>
    <cellStyle name="style1495803033954" xfId="45451" xr:uid="{F31027D2-13F5-46E9-B97E-407ACC35B8B2}"/>
    <cellStyle name="style1495803034063" xfId="45452" xr:uid="{10085B6C-740E-4FB5-BE83-526292C47688}"/>
    <cellStyle name="style1495803034172" xfId="45453" xr:uid="{4C71874A-9DD2-4494-B934-AD30AE0DE39A}"/>
    <cellStyle name="style1495803034360" xfId="45462" xr:uid="{80E58B9A-AF0E-47A0-B8A5-DAC6BA2D42CF}"/>
    <cellStyle name="style1495803034454" xfId="45463" xr:uid="{A6FF515E-0D39-4571-A56C-DC053FDCCEEA}"/>
    <cellStyle name="style1495803078553" xfId="45389" xr:uid="{A1546151-F6CF-4FC7-8C88-7CE11C88DD79}"/>
    <cellStyle name="style1495803078662" xfId="45432" xr:uid="{3C3A72AD-93A3-4877-9B75-6CD1FEB70F5D}"/>
    <cellStyle name="style1495803078865" xfId="45392" xr:uid="{247DC103-2EBF-4B12-AAAC-3B0E9B9832C1}"/>
    <cellStyle name="style1495803079068" xfId="45395" xr:uid="{60682DA4-A63A-4746-918F-135EAAFA1B36}"/>
    <cellStyle name="style1495803079162" xfId="45400" xr:uid="{B4FF91F3-4698-450A-8AE5-E4A5969CCF2F}"/>
    <cellStyle name="style1495803079287" xfId="45406" xr:uid="{B0991F66-40C1-4FF7-8253-6CCDE041EB6E}"/>
    <cellStyle name="style1495803079428" xfId="45411" xr:uid="{174F43BB-1073-46AE-901A-70601AEE4E4B}"/>
    <cellStyle name="style1495803079553" xfId="45401" xr:uid="{334E16CB-E2DA-4B5A-9875-61B8C8317BC6}"/>
    <cellStyle name="style1495803079646" xfId="45407" xr:uid="{3FB4F8E2-0817-468E-B04A-E846AA332349}"/>
    <cellStyle name="style1495803079756" xfId="45412" xr:uid="{FDF611BD-A1AC-4475-BC69-717E2B6C186F}"/>
    <cellStyle name="style1495803079850" xfId="45457" xr:uid="{517B5D6E-500D-4D2D-86DE-D0ADFA87E4BF}"/>
    <cellStyle name="style1495803079943" xfId="45414" xr:uid="{E396428B-3557-4040-943E-18C2A894D144}"/>
    <cellStyle name="style1495803080084" xfId="45420" xr:uid="{A0957563-10CB-4779-B4A3-13EB13F3B46F}"/>
    <cellStyle name="style1495803080381" xfId="45434" xr:uid="{8A193A51-5F54-45E3-8CCA-7DCB488FC25B}"/>
    <cellStyle name="style1495803080506" xfId="45435" xr:uid="{7BF7E088-0FC4-4481-8659-82EDD66259AC}"/>
    <cellStyle name="style1495803080631" xfId="45433" xr:uid="{5B8930C5-30D9-4D41-ABCC-FDE8ED056716}"/>
    <cellStyle name="style1495803080756" xfId="45436" xr:uid="{C3DA5307-B26A-443A-A81E-2500E4610115}"/>
    <cellStyle name="style1495803080850" xfId="45437" xr:uid="{55465A4F-CF3C-4D7B-BD58-326D1A2E419C}"/>
    <cellStyle name="style1495803080975" xfId="45438" xr:uid="{0B7582EC-600A-4ADD-B07F-4A6B59915072}"/>
    <cellStyle name="style1495803081178" xfId="45439" xr:uid="{CF475BAA-31EB-4001-A67F-BA57F8E31257}"/>
    <cellStyle name="style1495803081272" xfId="45440" xr:uid="{5FB8732B-0B40-45FD-94A8-7E52388F18FA}"/>
    <cellStyle name="style1495803081365" xfId="45441" xr:uid="{A9E21DC6-C9B1-439E-B61A-FE9B6473F4D8}"/>
    <cellStyle name="style1495803081475" xfId="45442" xr:uid="{707DE274-FD8C-4005-9E36-3586E84DBDA2}"/>
    <cellStyle name="style1495803081647" xfId="45458" xr:uid="{3DB4FE70-7BDB-4100-8E8C-6176C230CB9F}"/>
    <cellStyle name="style1495803081740" xfId="45459" xr:uid="{0E4DA560-5004-4CB6-BD31-3364A4DFDFB0}"/>
    <cellStyle name="style1523452582913" xfId="36821" xr:uid="{E03E9620-8126-44CC-B3F0-7515ED33E216}"/>
    <cellStyle name="style1523452583033" xfId="36822" xr:uid="{22DFC48B-5DAF-4BAD-A735-E8541DD7AA60}"/>
    <cellStyle name="style1523452583154" xfId="36823" xr:uid="{2980AB59-940D-4127-899D-3B30FDBC8D44}"/>
    <cellStyle name="style1523452583449" xfId="36826" xr:uid="{580060A4-CA4E-43A3-84D4-569E78D52183}"/>
    <cellStyle name="style1523452583558" xfId="36827" xr:uid="{0EB1A858-6AE7-4669-86D9-2F9588A0BA30}"/>
    <cellStyle name="style1523452583664" xfId="36828" xr:uid="{2919A6C6-840E-4F0C-9619-98E37ED8F219}"/>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945" xr:uid="{A5226363-50CB-4C03-895C-278416F08B11}"/>
    <cellStyle name="style1523453353708" xfId="36948" xr:uid="{1F2FFDBE-4B17-4D92-BB6F-388BD385F6C9}"/>
    <cellStyle name="style1523453354127" xfId="36951" xr:uid="{CD4CA037-63AB-4666-882C-113C5162E138}"/>
    <cellStyle name="style1523455082576" xfId="33366" xr:uid="{C141C378-A043-4271-896E-95B76F2AC4D9}"/>
    <cellStyle name="style1523455083255" xfId="33369" xr:uid="{A11731BC-A452-4F9A-B518-D16158E10923}"/>
    <cellStyle name="style1523530779657" xfId="36767" xr:uid="{901D7EAE-F0E7-48CF-BCB8-C661C6F69E56}"/>
    <cellStyle name="style1523530779790" xfId="36768" xr:uid="{067A41AB-BF35-4970-B688-F8879C39C0E3}"/>
    <cellStyle name="style1523530779923" xfId="36773" xr:uid="{21FBB714-0981-4C68-91C7-221B9E362248}"/>
    <cellStyle name="style1523530780040" xfId="36774" xr:uid="{CCB05FC1-1504-4743-8AC6-F48F22A6C28E}"/>
    <cellStyle name="style1523530780336" xfId="36770" xr:uid="{A9199D5D-5BA0-4962-8589-CC450C6814AB}"/>
    <cellStyle name="style1523530780521" xfId="36771" xr:uid="{6589EDB6-14EB-40E1-9B1F-8361163E17A8}"/>
    <cellStyle name="style1523530780690" xfId="36769" xr:uid="{F7252F20-9767-412F-99E0-1F13D21C5E2E}"/>
    <cellStyle name="style1523530780879" xfId="36772" xr:uid="{37EEE71B-A252-48DB-B7D0-A0863E1EB114}"/>
    <cellStyle name="style1523530781051" xfId="36775" xr:uid="{994EDD40-BB52-4543-B38F-1DD547DB5794}"/>
    <cellStyle name="style1523530781190" xfId="36776" xr:uid="{B5BF53CB-3E73-4DE4-912B-098999843D48}"/>
    <cellStyle name="style1523530781314" xfId="36777" xr:uid="{B39F8E06-8AA7-4163-9EC1-CC2919AFD1D5}"/>
    <cellStyle name="style1523530781463" xfId="36778" xr:uid="{6C6AAF1D-42D9-40E3-B0E9-63FC42A79453}"/>
    <cellStyle name="style1523530781599" xfId="36779" xr:uid="{BB198671-6384-4611-AE66-091FE0FD2D9E}"/>
    <cellStyle name="style1523530781756" xfId="36785" xr:uid="{A47684BE-EF1F-4AF0-B89D-DDBE30458147}"/>
    <cellStyle name="style1523530781883" xfId="36780" xr:uid="{40289F3F-6555-4292-8F02-1B44BC220B35}"/>
    <cellStyle name="style1523530782020" xfId="36786" xr:uid="{09FF0106-1D8E-4E17-A78F-0959CBF63E8B}"/>
    <cellStyle name="style1523530782139" xfId="36791" xr:uid="{EF52AD98-512C-42ED-B41B-7E6739F1E13D}"/>
    <cellStyle name="style1523530782354" xfId="36792" xr:uid="{0A0C9B63-86EB-47AA-B40D-804649F78D65}"/>
    <cellStyle name="style1523530782493" xfId="36781" xr:uid="{084B5706-0144-4A86-BE67-5139EE49FBA5}"/>
    <cellStyle name="style1523530782618" xfId="36782" xr:uid="{5DF56DE7-5133-4D1E-9541-638E65976433}"/>
    <cellStyle name="style1523530782737" xfId="36783" xr:uid="{2835827E-116A-4860-BB3B-6195D6A7BFF1}"/>
    <cellStyle name="style1523530782880" xfId="36784" xr:uid="{4535B0D8-AB3A-47FE-ADE0-58E58A3DD97D}"/>
    <cellStyle name="style1523530783017" xfId="36787" xr:uid="{48798E8E-0F50-4BE2-9D3E-C7A6A8F18A53}"/>
    <cellStyle name="style1523530783137" xfId="36788" xr:uid="{0312A49E-7EBA-4E42-9A8F-736CCCF57BB0}"/>
    <cellStyle name="style1523530783257" xfId="36789" xr:uid="{C0DDF79D-88BD-4DA7-A537-F1D69E5E99A9}"/>
    <cellStyle name="style1523530783383" xfId="36790" xr:uid="{7C6FCCE2-222F-4358-8429-081BDDE53310}"/>
    <cellStyle name="style1523530783515" xfId="36793" xr:uid="{9E1CE3ED-37EC-40AE-BBB5-84CCBE8183EF}"/>
    <cellStyle name="style1523530783635" xfId="36794" xr:uid="{85EC6350-3569-4055-A89E-05154D33CD83}"/>
    <cellStyle name="style1523530783756" xfId="36795" xr:uid="{DD9CF55C-1327-48D1-869B-4ECD71E74E61}"/>
    <cellStyle name="style1523530783884" xfId="36796" xr:uid="{D7BD8E9E-F92D-463C-9164-B5FB92BB3D4E}"/>
    <cellStyle name="style1523530830765" xfId="36797" xr:uid="{392413BB-5539-448E-883C-A97A6619147E}"/>
    <cellStyle name="style1523530830892" xfId="36798" xr:uid="{9B08B4BC-3485-486D-B356-A4D440CB019E}"/>
    <cellStyle name="style1523530831019" xfId="36803" xr:uid="{1B5C1597-3965-41EE-9E8F-AA8F91984469}"/>
    <cellStyle name="style1523530831186" xfId="36804" xr:uid="{E87AA58F-F605-492E-89A1-1B49E39DDA2F}"/>
    <cellStyle name="style1523530831444" xfId="36800" xr:uid="{B62C1CEC-CDDA-4A51-BE96-DCF34250963C}"/>
    <cellStyle name="style1523530831620" xfId="36801" xr:uid="{72BD5BEA-D8DA-48FF-8451-B7269DE7C454}"/>
    <cellStyle name="style1523530831828" xfId="36799" xr:uid="{72568487-BD3F-4461-BC53-FF2D5F209CF9}"/>
    <cellStyle name="style1523530832016" xfId="36802" xr:uid="{94AB0F31-E86B-470B-9A2B-692D79DE13CC}"/>
    <cellStyle name="style1523530832161" xfId="36805" xr:uid="{20029D31-0A76-4470-8717-4C1F2C37AF6E}"/>
    <cellStyle name="style1523530832308" xfId="36806" xr:uid="{4FD2CECE-2370-47B5-A268-8A459A5AE354}"/>
    <cellStyle name="style1523530832431" xfId="36807" xr:uid="{B2BD389D-D7EA-4EF3-9735-9DFEE8529053}"/>
    <cellStyle name="style1523530832564" xfId="36808" xr:uid="{3374F74E-2455-4402-B07A-F782081F1E2D}"/>
    <cellStyle name="style1523530832707" xfId="36809" xr:uid="{F706E1D9-E8DD-4749-B6D8-7627C27254AD}"/>
    <cellStyle name="style1523530832829" xfId="36815" xr:uid="{D84ECEDF-2843-41A6-9A4A-EA64790F7FE3}"/>
    <cellStyle name="style1523530832942" xfId="36810" xr:uid="{7CE8EB2A-D3DC-4B02-B76A-F8C4B333EF8E}"/>
    <cellStyle name="style1523530833061" xfId="36816" xr:uid="{3DED2E23-6105-4C62-BE92-F540A93E5D80}"/>
    <cellStyle name="style1523530833181" xfId="36824" xr:uid="{4DD3DA0A-2884-4403-9725-6F9F6C8C0464}"/>
    <cellStyle name="style1523530833294" xfId="36825" xr:uid="{2376A1E6-5DB0-4A4C-8E6A-3021A6B7A006}"/>
    <cellStyle name="style1523530833401" xfId="36811" xr:uid="{E057F92B-2F2D-4440-81CE-15F76DB7531C}"/>
    <cellStyle name="style1523530833515" xfId="36812" xr:uid="{EEDB18CE-22BE-412B-89A6-26928D7E262D}"/>
    <cellStyle name="style1523530833620" xfId="36813" xr:uid="{2D9BDCC7-AE5B-493E-AA90-EC6112BA2D90}"/>
    <cellStyle name="style1523530833727" xfId="36814" xr:uid="{A96C4ED3-26E4-495C-8883-C248D4F6F193}"/>
    <cellStyle name="style1523530833831" xfId="36817" xr:uid="{3CA521CB-6DBC-40A9-8DBF-2A26859CDB07}"/>
    <cellStyle name="style1523530833939" xfId="36818" xr:uid="{CEC0F61A-4828-48E3-AEDF-824BAF27561C}"/>
    <cellStyle name="style1523530834044" xfId="36819" xr:uid="{AD03F349-CCC5-482D-8609-EEA403202383}"/>
    <cellStyle name="style1523530834155" xfId="36820" xr:uid="{F4995529-F21F-4B59-AF40-02ED91EF86E2}"/>
    <cellStyle name="style1523530900236" xfId="36829" xr:uid="{6F3F42C9-6641-4171-92A1-355E02C466A4}"/>
    <cellStyle name="style1523530900410" xfId="36830" xr:uid="{6ADFAAC9-7555-4847-B68D-680197E17321}"/>
    <cellStyle name="style1523530900587" xfId="36835" xr:uid="{47F2049D-A471-4F3C-8250-85412DB39D2A}"/>
    <cellStyle name="style1523530900767" xfId="36836" xr:uid="{04590FCF-2B98-499B-8F9A-1150082A316D}"/>
    <cellStyle name="style1523530901227" xfId="36832" xr:uid="{0EB71A93-430D-419D-B95B-A96BEDB0E1A6}"/>
    <cellStyle name="style1523530901447" xfId="36833" xr:uid="{E5D4C15D-A5CF-401D-903F-AFF6C6D1ED89}"/>
    <cellStyle name="style1523530901859" xfId="36831" xr:uid="{BEE3B09F-B845-40A4-82C0-0C2CB4143F5B}"/>
    <cellStyle name="style1523530902247" xfId="36834" xr:uid="{86EA0BC3-73D7-437D-B269-FFBC7EE304A4}"/>
    <cellStyle name="style1523530902753" xfId="36837" xr:uid="{920EE73D-7535-42CE-8E0C-EEBEE26EB5A1}"/>
    <cellStyle name="style1523530902890" xfId="36838" xr:uid="{1355C860-2D9D-40D1-97E7-E466DA3A1E9B}"/>
    <cellStyle name="style1523530903046" xfId="36839" xr:uid="{FC2372CC-CE6C-4826-8446-43073DAC3920}"/>
    <cellStyle name="style1523530903235" xfId="36840" xr:uid="{8F8BC6D6-5264-4933-B59A-D9BC8228DEFA}"/>
    <cellStyle name="style1523530903378" xfId="36841" xr:uid="{C2BAED9E-AB0F-44B6-B0D0-6A2C275009EF}"/>
    <cellStyle name="style1523530903565" xfId="36847" xr:uid="{C75338BF-A1E4-4C22-83D1-FAB9DB52E3E1}"/>
    <cellStyle name="style1523530903766" xfId="36842" xr:uid="{01FD471C-8A02-4DE9-BD2F-DBA7769EFF6F}"/>
    <cellStyle name="style1523530904310" xfId="36848" xr:uid="{331E0BD1-EDF6-4A97-A897-7C1E20CC2F53}"/>
    <cellStyle name="style1523530904603" xfId="36853" xr:uid="{65FB7702-C330-4CAB-A74C-BEBC2369A375}"/>
    <cellStyle name="style1523530905010" xfId="36854" xr:uid="{31A62E85-AA79-4AF4-B0A3-A61861A7612A}"/>
    <cellStyle name="style1523530905161" xfId="36843" xr:uid="{9A535771-421F-4049-963B-911FAD39AF01}"/>
    <cellStyle name="style1523530905311" xfId="36844" xr:uid="{BC71C475-DEB4-423E-A9D9-0DA345BAD1C6}"/>
    <cellStyle name="style1523530905530" xfId="36845" xr:uid="{8444FAA1-B579-4EA8-9E2F-AB33C3A134D5}"/>
    <cellStyle name="style1523530905665" xfId="36846" xr:uid="{A5AB837E-F7E4-4859-926E-749EBD370FBF}"/>
    <cellStyle name="style1523530905826" xfId="36849" xr:uid="{C318AFDA-72E3-4519-AAC6-4438B8F76546}"/>
    <cellStyle name="style1523530905978" xfId="36850" xr:uid="{458738E7-8BBB-40A5-85C9-17A8AC8D3C30}"/>
    <cellStyle name="style1523530906117" xfId="36851" xr:uid="{3D2C2980-7150-40B4-92CE-961154D4D8A5}"/>
    <cellStyle name="style1523530906255" xfId="36852" xr:uid="{8465CFF0-0594-4309-827D-9A0DED1525CE}"/>
    <cellStyle name="style1523530906413" xfId="36855" xr:uid="{313EBDE4-06E9-4156-941D-ACC4ADD7F593}"/>
    <cellStyle name="style1523530906670" xfId="36856" xr:uid="{6FB98BDB-0F95-4AF0-AFC1-35F1FE91A352}"/>
    <cellStyle name="style1523530906776" xfId="36857" xr:uid="{8EEAF543-93EA-4103-BDCC-FE913BB13212}"/>
    <cellStyle name="style1523530906886" xfId="36858" xr:uid="{6416CA73-245F-4228-BF54-AF394D628C9E}"/>
    <cellStyle name="style1523530983503" xfId="36859" xr:uid="{ADE20706-9065-4651-98F8-8BC446FF0338}"/>
    <cellStyle name="style1523530983697" xfId="36860" xr:uid="{7F649F1F-880E-4CE0-811E-DC3AAAF05FFC}"/>
    <cellStyle name="style1523530984077" xfId="36865" xr:uid="{7527727B-2B33-40D8-B05B-C6F5F223EB4E}"/>
    <cellStyle name="style1523530984384" xfId="36866" xr:uid="{BDDF8B14-7094-49A4-8EEE-196BE504CC6D}"/>
    <cellStyle name="style1523530985037" xfId="36862" xr:uid="{3E88FC66-861B-4FD8-80B1-81C9DC769F7B}"/>
    <cellStyle name="style1523530985246" xfId="36863" xr:uid="{DD47E009-F1B4-46F2-9AFE-CF00FC5FA10B}"/>
    <cellStyle name="style1523530985495" xfId="36861" xr:uid="{A05F258E-E0D5-4DE4-9D09-0E7A1F7EB4B2}"/>
    <cellStyle name="style1523530985641" xfId="36864" xr:uid="{37DCD6C4-431E-4CC0-9216-8811227E875B}"/>
    <cellStyle name="style1523530985801" xfId="36867" xr:uid="{20CA1763-EA2A-4A0D-8E94-29DFB1D90B25}"/>
    <cellStyle name="style1523530985991" xfId="36868" xr:uid="{96828356-6CC7-4F64-9A20-7975192FC967}"/>
    <cellStyle name="style1523530986172" xfId="36869" xr:uid="{B290C590-01E6-4110-9FCA-488E879A7F6F}"/>
    <cellStyle name="style1523530986538" xfId="36870" xr:uid="{2F24057F-5C05-4A73-9A6E-98064FD7672E}"/>
    <cellStyle name="style1523530986880" xfId="36871" xr:uid="{C5C0FF95-E8FA-477B-A66F-FA4DECA2B76B}"/>
    <cellStyle name="style1523530987202" xfId="36877" xr:uid="{BC0D69C7-6EBB-4A72-BDD1-2887C249C055}"/>
    <cellStyle name="style1523530987421" xfId="36872" xr:uid="{B2A81AA0-8B5D-48FD-850D-76969751A805}"/>
    <cellStyle name="style1523530987567" xfId="36878" xr:uid="{E4733E74-473E-49FD-9425-39D9281384B0}"/>
    <cellStyle name="style1523530987732" xfId="36883" xr:uid="{91D9C49F-8078-473F-A0E2-D57DA4F28A08}"/>
    <cellStyle name="style1523530987842" xfId="36884" xr:uid="{C4579D08-CED8-43F5-868B-FB42C34A1E47}"/>
    <cellStyle name="style1523530987945" xfId="36873" xr:uid="{5D33C553-C5DF-4DCD-98B8-9B5552DAC9DD}"/>
    <cellStyle name="style1523530988056" xfId="36874" xr:uid="{F6860AFD-8200-4BEA-B2A7-08FEA4556484}"/>
    <cellStyle name="style1523530988154" xfId="36875" xr:uid="{0420D2EE-C602-43DC-89AF-A5698B426D3B}"/>
    <cellStyle name="style1523530988254" xfId="36876" xr:uid="{7AB7BE7C-389E-41D8-85AD-E5E66D880989}"/>
    <cellStyle name="style1523530988354" xfId="36879" xr:uid="{36D607BE-834B-479C-BB3B-43AB212E0304}"/>
    <cellStyle name="style1523530988458" xfId="36880" xr:uid="{FBAE1931-624A-42B0-ACA9-42755533B62C}"/>
    <cellStyle name="style1523530988566" xfId="36881" xr:uid="{E59F9C47-14D4-4A2E-A30F-338BC4779A9E}"/>
    <cellStyle name="style1523530988669" xfId="36882" xr:uid="{87E17624-5F93-49D7-AEB6-C4B894126A2E}"/>
    <cellStyle name="style1523530988790" xfId="36885" xr:uid="{AC66F702-AF25-4B70-A763-8C3DD98383CB}"/>
    <cellStyle name="style1523530988898" xfId="36886" xr:uid="{747BA0E0-774E-4A12-8B63-7478C5BC27FC}"/>
    <cellStyle name="style1523530988998" xfId="36887" xr:uid="{10B245A9-0600-4433-9DBF-2C5B7377D68F}"/>
    <cellStyle name="style1523530989103" xfId="36888" xr:uid="{D79055D9-2828-473F-B1D5-B51CBA4D5B92}"/>
    <cellStyle name="style1523531066489" xfId="36889" xr:uid="{03C5B17A-2D1D-4D80-834A-0D503A6B8028}"/>
    <cellStyle name="style1523531066673" xfId="36890" xr:uid="{52F4BAF7-B847-4112-9968-8E79875F9B35}"/>
    <cellStyle name="style1523531066824" xfId="36895" xr:uid="{6E6F82DC-C20D-4D98-846A-A3E4539E0022}"/>
    <cellStyle name="style1523531066962" xfId="36896" xr:uid="{8763AF36-CC94-41AE-AA98-088F1C8D856F}"/>
    <cellStyle name="style1523531067389" xfId="36892" xr:uid="{CD275B5A-8E35-4720-8E53-682618D4BA37}"/>
    <cellStyle name="style1523531067586" xfId="36893" xr:uid="{4916985A-3393-4372-A83B-ECD3950E5E0F}"/>
    <cellStyle name="style1523531067810" xfId="36891" xr:uid="{43CD2BBE-D8DA-4E43-B8B2-9D98AC182A3F}"/>
    <cellStyle name="style1523531067967" xfId="36894" xr:uid="{F92828B4-113E-4FEE-BADD-B1DB225E924A}"/>
    <cellStyle name="style1523531068135" xfId="36897" xr:uid="{43F4C252-314F-491F-89C1-86D860A0443B}"/>
    <cellStyle name="style1523531068290" xfId="36898" xr:uid="{4F9EB8E9-A6EA-465E-89D5-D05BB877C46D}"/>
    <cellStyle name="style1523531068486" xfId="36899" xr:uid="{C0EECCE5-5AD1-4A32-A78E-F1CF4921E149}"/>
    <cellStyle name="style1523531068708" xfId="36900" xr:uid="{3DBD6682-D7DA-4986-878B-6D2A1E89F0F8}"/>
    <cellStyle name="style1523531068903" xfId="36901" xr:uid="{9E95F7FA-066E-4528-88F3-DC9BE6A7620A}"/>
    <cellStyle name="style1523531069244" xfId="36907" xr:uid="{BE973F87-AB64-4E97-ABBC-160211DDA42F}"/>
    <cellStyle name="style1523531069745" xfId="36902" xr:uid="{CE48EF07-1E92-4271-A214-5E2C8827F59F}"/>
    <cellStyle name="style1523531069865" xfId="36908" xr:uid="{71CC069E-20BC-4D11-99F4-812403E03403}"/>
    <cellStyle name="style1523531070204" xfId="36913" xr:uid="{DCE4888B-22F1-42F3-A667-084EAFD23942}"/>
    <cellStyle name="style1523531070346" xfId="36914" xr:uid="{2CF0CBE2-A9E9-482D-8703-76E3104BD2BA}"/>
    <cellStyle name="style1523531070520" xfId="36903" xr:uid="{471D36B7-C605-4AB3-9B44-46CF011E0CFF}"/>
    <cellStyle name="style1523531070706" xfId="36904" xr:uid="{351AD373-0225-4198-99A8-83CE92A1E2E1}"/>
    <cellStyle name="style1523531070866" xfId="36905" xr:uid="{9AC2E5C8-E19F-4FF4-AF34-CC0890C6457C}"/>
    <cellStyle name="style1523531071010" xfId="36906" xr:uid="{92708742-2796-40B7-B0D2-008D3A5C2583}"/>
    <cellStyle name="style1523531071160" xfId="36909" xr:uid="{30C7FDBE-2027-4564-BCC3-7CE566788236}"/>
    <cellStyle name="style1523531071350" xfId="36910" xr:uid="{480220A4-9840-4E8F-9A71-7AE2BF114BAC}"/>
    <cellStyle name="style1523531071538" xfId="36911" xr:uid="{302F79EB-648D-4006-8812-DDF2A624A3A0}"/>
    <cellStyle name="style1523531071757" xfId="36912" xr:uid="{1E1210A2-676F-43C2-91F6-E116517FD0CB}"/>
    <cellStyle name="style1523531072430" xfId="36915" xr:uid="{BD9FFCD9-D2CD-4BDC-AE75-F43B848F9837}"/>
    <cellStyle name="style1523531072937" xfId="36916" xr:uid="{2D51979E-6764-41AC-9018-0DC5D62BD00D}"/>
    <cellStyle name="style1523531073141" xfId="36917" xr:uid="{9A00EA9D-4347-414C-95B3-B24AECF2914B}"/>
    <cellStyle name="style1523531073310" xfId="36918" xr:uid="{3C73FA0F-5771-40DC-A134-44061C353545}"/>
    <cellStyle name="style1523531073456" xfId="36919" xr:uid="{19E59ED5-0EFA-47CC-951C-F61BF5717837}"/>
    <cellStyle name="style1523531073566" xfId="36920" xr:uid="{51117C5B-B522-411B-BD5A-F490F84C55E8}"/>
    <cellStyle name="style1523531073697" xfId="36921" xr:uid="{984325A2-5079-47B6-8648-55510A81A843}"/>
    <cellStyle name="style1523531073858" xfId="36922" xr:uid="{6C0EA122-8275-452F-B240-15440E02F934}"/>
    <cellStyle name="style1523531074014" xfId="36923" xr:uid="{D197F9F9-80D9-42AE-A965-FF819C23E039}"/>
    <cellStyle name="style1523531074307" xfId="36924" xr:uid="{4EEACAD5-8002-4757-8F12-AC2730833661}"/>
    <cellStyle name="style1523531074730" xfId="36925" xr:uid="{FA1E3BFD-9600-4DC4-8A28-21387CC93D08}"/>
    <cellStyle name="style1523531075022" xfId="36926" xr:uid="{4AF1ED45-9616-41EB-B81E-6E9F77AE1A28}"/>
    <cellStyle name="style1523531075343" xfId="36927" xr:uid="{9E5F34F1-A4E0-4852-829A-424B7FE0119B}"/>
    <cellStyle name="style1523531075459" xfId="36928" xr:uid="{A5E0D7A1-3BE6-4FD9-A052-E58375973C60}"/>
    <cellStyle name="style1523531075592" xfId="36929" xr:uid="{62690587-BC55-4A70-AA20-2F02B17CC99C}"/>
    <cellStyle name="style1523531075717" xfId="36930" xr:uid="{2B5D0501-B942-448A-9589-F0AB9F0B799E}"/>
    <cellStyle name="style1523531152303" xfId="36931" xr:uid="{428AF68A-89BC-42C1-82E5-103F4E75C199}"/>
    <cellStyle name="style1523531152457" xfId="36932" xr:uid="{04A73132-2027-41D4-AAFD-FC5C0826C9C1}"/>
    <cellStyle name="style1523531152598" xfId="36937" xr:uid="{B3331420-540E-4283-AF35-875663BE009F}"/>
    <cellStyle name="style1523531152750" xfId="36938" xr:uid="{E93AB701-728E-40D1-B948-ECDACD381C71}"/>
    <cellStyle name="style1523531153075" xfId="36934" xr:uid="{EECF8EAF-8776-4A65-B79B-99FD373D70F9}"/>
    <cellStyle name="style1523531153250" xfId="36935" xr:uid="{A2D91C8A-6A67-467C-A9D0-3F737B96F77E}"/>
    <cellStyle name="style1523531153415" xfId="36933" xr:uid="{60F71A0D-D40D-41A5-A4D9-E1E275BD2527}"/>
    <cellStyle name="style1523531153607" xfId="36936" xr:uid="{BA051010-2235-4E46-B859-237AEB7A8EDE}"/>
    <cellStyle name="style1523531153748" xfId="36939" xr:uid="{08FD0FD2-955D-4AB5-A52A-BCE59C980D18}"/>
    <cellStyle name="style1523531153873" xfId="36940" xr:uid="{71AB5118-ABF7-4DDB-9DA0-C1A96CD51650}"/>
    <cellStyle name="style1523531154010" xfId="36941" xr:uid="{873AF40F-0E8E-41FE-9CC9-4F854BE6FA12}"/>
    <cellStyle name="style1523531154192" xfId="36942" xr:uid="{C214238C-F077-4908-90FE-01BDEA7D0882}"/>
    <cellStyle name="style1523531154393" xfId="36943" xr:uid="{AE10CAE8-774E-421B-98F4-90A804AF25E3}"/>
    <cellStyle name="style1523531154622" xfId="36946" xr:uid="{D634EC7E-BF3A-4D29-8F6F-88512D6CD4E2}"/>
    <cellStyle name="style1523531154802" xfId="36949" xr:uid="{D0063D4E-660A-45BB-BB6E-A2DF69E9AA32}"/>
    <cellStyle name="style1523531155030" xfId="36944" xr:uid="{AAAAF9BA-1C68-49DD-9A86-1C2485C5A4B8}"/>
    <cellStyle name="style1523531155416" xfId="36947" xr:uid="{D54327BC-F774-4D35-A8C6-BC7BFB8825ED}"/>
    <cellStyle name="style1523531155653" xfId="36950" xr:uid="{64E0A444-3CE8-477B-BEAC-E04D560B3177}"/>
    <cellStyle name="style1523531224393" xfId="36953" xr:uid="{3EAF3B7C-9D10-461C-A94B-8553F1EC1CCA}"/>
    <cellStyle name="style1523531224841" xfId="36954" xr:uid="{FA9FF8CD-52D1-4666-A1DF-9AEA2C42A016}"/>
    <cellStyle name="style1523531225025" xfId="36952" xr:uid="{EEC6CC3F-A3A0-4D2E-B23C-689D817684E8}"/>
    <cellStyle name="style1523531225282" xfId="36955" xr:uid="{88F9E2ED-1B1F-4981-83DC-ECF4D80EEF3A}"/>
    <cellStyle name="style1523531225550" xfId="36956" xr:uid="{44636244-BE6D-4A89-9CDF-19371485AB95}"/>
    <cellStyle name="style1523531225787" xfId="36957" xr:uid="{17823F43-C055-42A5-91BE-D8CCAFBFF8E1}"/>
    <cellStyle name="style1523531225968" xfId="36958" xr:uid="{2A3C1C89-7EBE-481F-8AD5-6392C2768906}"/>
    <cellStyle name="style1523531226164" xfId="36959" xr:uid="{F47B4533-D554-49A3-ABCA-EC538C92E5B6}"/>
    <cellStyle name="style1523531226340" xfId="36961" xr:uid="{554D0B81-5D91-4596-B0AD-BF6FB63AA28A}"/>
    <cellStyle name="style1523531226535" xfId="36962" xr:uid="{4D574A5F-46F5-4391-AAA8-083ECC874836}"/>
    <cellStyle name="style1523531226677" xfId="36964" xr:uid="{11A07595-C5D4-4990-A4C4-AD3242519B94}"/>
    <cellStyle name="style1523531226816" xfId="36965" xr:uid="{08FE7910-88A8-413E-9C77-6EDC47F03ECD}"/>
    <cellStyle name="style1523531226977" xfId="36960" xr:uid="{FD2E522D-7E04-4166-A372-0717BF714E69}"/>
    <cellStyle name="style1523531227209" xfId="36963" xr:uid="{86BDFE17-76AD-4DEF-98BB-F0CE00EEA893}"/>
    <cellStyle name="style1523531227408" xfId="36966" xr:uid="{FB35A467-2D2D-4A96-AA76-691FF6259F61}"/>
    <cellStyle name="style1523531228022" xfId="36968" xr:uid="{7F59709D-B8D3-4A47-A2D2-3AA500C2DE0D}"/>
    <cellStyle name="style1523531228387" xfId="36969" xr:uid="{A201B06E-59CC-4E7E-933E-8DD08F254BEA}"/>
    <cellStyle name="style1523531228791" xfId="36967" xr:uid="{F184681B-D023-4A3B-90EC-6D044464E60A}"/>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4558689569" xfId="45193" xr:uid="{ADDBE53C-73AB-4517-B144-49D2B612D264}"/>
    <cellStyle name="style1524558689692" xfId="45194" xr:uid="{624D29D0-4B48-45F0-8C67-55E834748741}"/>
    <cellStyle name="style1524558689797" xfId="45199" xr:uid="{A61F5A4A-3D8D-4028-81D4-5E82E08B604B}"/>
    <cellStyle name="style1524558689903" xfId="45200" xr:uid="{A63CB763-2DAA-4160-868B-816067303BE3}"/>
    <cellStyle name="style1524558690118" xfId="45196" xr:uid="{9866D99B-EFDD-46C1-9FDA-A98F2AF25593}"/>
    <cellStyle name="style1524558690255" xfId="45197" xr:uid="{489A0F3A-7E66-4913-BA9F-86A98383F44C}"/>
    <cellStyle name="style1524558690361" xfId="45195" xr:uid="{5883284C-1019-4995-8614-0CE3708ACF6C}"/>
    <cellStyle name="style1524558690469" xfId="45198" xr:uid="{243D709C-BF74-4E18-B9BA-F2B7E35CF3D2}"/>
    <cellStyle name="style1524558690573" xfId="45201" xr:uid="{671C29BF-8B47-4FDE-A71A-EDA409C831F7}"/>
    <cellStyle name="style1524558690677" xfId="45202" xr:uid="{85292A8D-B469-42B8-90E4-8E9C892CE03D}"/>
    <cellStyle name="style1524558690781" xfId="45203" xr:uid="{45F569CF-7C64-4364-B767-DE8B10C6887C}"/>
    <cellStyle name="style1524558690891" xfId="45204" xr:uid="{3AFD97A0-561C-43E5-9AC4-2FC0D5D666AE}"/>
    <cellStyle name="style1524558691019" xfId="45205" xr:uid="{10E3BDDC-ADAB-4172-9DC1-628F5001E9FE}"/>
    <cellStyle name="style1524558691154" xfId="45211" xr:uid="{03245A85-442F-4D77-9350-39397F520A10}"/>
    <cellStyle name="style1524558691269" xfId="45206" xr:uid="{ED79F11E-24C1-45B9-8DDB-6801FE7C80AB}"/>
    <cellStyle name="style1524558691379" xfId="45212" xr:uid="{2FFC2966-1310-45FD-904E-4D9765C25E49}"/>
    <cellStyle name="style1524558691487" xfId="45217" xr:uid="{27A69064-7BA2-41C6-BE1E-CAD237105116}"/>
    <cellStyle name="style1524558691592" xfId="45218" xr:uid="{C8306486-C83A-4121-AF90-A83649B3C7EF}"/>
    <cellStyle name="style1524558691697" xfId="45207" xr:uid="{A7A55D73-CB7E-44C8-8D9F-6623AC238865}"/>
    <cellStyle name="style1524558691805" xfId="45208" xr:uid="{E588606F-06D8-423E-80AD-2CBD1FED183D}"/>
    <cellStyle name="style1524558691927" xfId="45209" xr:uid="{690692CB-C118-4E07-A713-004239978F39}"/>
    <cellStyle name="style1524558692033" xfId="45210" xr:uid="{14FD6445-BAC5-49BD-88DD-D5E570475A68}"/>
    <cellStyle name="style1524558692138" xfId="45213" xr:uid="{DC435FCC-9454-42D5-888A-F7CD40EB9249}"/>
    <cellStyle name="style1524558692249" xfId="45214" xr:uid="{3251785D-3F46-4412-84BE-721E91C2A2AF}"/>
    <cellStyle name="style1524558692354" xfId="45215" xr:uid="{1C5245A6-2FB4-405C-AF2B-E1852B73789E}"/>
    <cellStyle name="style1524558692468" xfId="45216" xr:uid="{E92050CA-4B96-484F-BD46-337EB351FA9E}"/>
    <cellStyle name="style1524558692614" xfId="45219" xr:uid="{EB5B707B-3526-41A8-954B-84435CE0D836}"/>
    <cellStyle name="style1524558692744" xfId="45220" xr:uid="{F2B0A0D7-DA74-461E-8561-12CF201AF37A}"/>
    <cellStyle name="style1524558692864" xfId="45221" xr:uid="{9EA752B5-D98B-43FF-B3C4-3D5CA1AA1CFF}"/>
    <cellStyle name="style1524558692971" xfId="45222" xr:uid="{D7381483-CDA5-462E-8554-49A300DDE3FD}"/>
    <cellStyle name="style1524558736628" xfId="45223" xr:uid="{A8892D61-C4BD-4520-A3EF-0F818C17022C}"/>
    <cellStyle name="style1524558736746" xfId="45224" xr:uid="{AC99DA52-AEE6-4E15-AAAD-32218BFB8060}"/>
    <cellStyle name="style1524558736853" xfId="45229" xr:uid="{C5F2B2FD-8FAF-419A-B7E4-6AC4167011D8}"/>
    <cellStyle name="style1524558736953" xfId="45230" xr:uid="{8AE5E89A-2061-4243-B4C6-08A32720DCD5}"/>
    <cellStyle name="style1524558737226" xfId="45226" xr:uid="{D49B6578-D20D-4A60-A730-99289DE06E8B}"/>
    <cellStyle name="style1524558737331" xfId="45227" xr:uid="{0C2124D8-DECD-463F-AF10-318A4A41EBAD}"/>
    <cellStyle name="style1524558737433" xfId="45225" xr:uid="{A874F2E1-F717-4BBD-8B72-981DB39DFF86}"/>
    <cellStyle name="style1524558737536" xfId="45228" xr:uid="{0C59CBB0-89ED-47A2-878F-FF51FFC398BF}"/>
    <cellStyle name="style1524558737635" xfId="45231" xr:uid="{FFB5CE7C-8DB0-4896-99CC-19FC9BFDF25A}"/>
    <cellStyle name="style1524558737750" xfId="45232" xr:uid="{964B22D3-6810-482C-97A6-6B57F46980A7}"/>
    <cellStyle name="style1524558737880" xfId="45233" xr:uid="{75A32432-64C7-4B58-8E79-7DAF34C60843}"/>
    <cellStyle name="style1524558738014" xfId="45234" xr:uid="{79DE6A07-4E90-41C0-B779-04E23A4CBA95}"/>
    <cellStyle name="style1524558738152" xfId="45235" xr:uid="{59BA1052-7E54-4815-9EF3-029195FE6108}"/>
    <cellStyle name="style1524558738294" xfId="45241" xr:uid="{17A8A8B9-47D8-4C2F-B530-827A731D2341}"/>
    <cellStyle name="style1524558738422" xfId="45236" xr:uid="{B385E615-6B90-4F64-9936-DE8416332DD3}"/>
    <cellStyle name="style1524558738556" xfId="45242" xr:uid="{9E414AC5-83BB-423B-AD38-B3C28EC08AF5}"/>
    <cellStyle name="style1524558738681" xfId="45247" xr:uid="{0D319B85-2E27-4E36-8134-507840EF0C75}"/>
    <cellStyle name="style1524558738792" xfId="45248" xr:uid="{927518F8-2D16-4654-A081-6BA9E43FD5F1}"/>
    <cellStyle name="style1524558738898" xfId="45237" xr:uid="{8340C326-9EAE-4B25-9696-D04B81170BE3}"/>
    <cellStyle name="style1524558739000" xfId="45238" xr:uid="{D94D7D4A-91FE-4E60-A0D5-5376A91FEC64}"/>
    <cellStyle name="style1524558739101" xfId="45239" xr:uid="{A93B8CC3-F2E4-4E51-AE27-5763F0ADA08A}"/>
    <cellStyle name="style1524558739200" xfId="45240" xr:uid="{18EACD1A-8AFE-4E3C-952A-7E316785CD4E}"/>
    <cellStyle name="style1524558739299" xfId="45243" xr:uid="{D48DFB5B-5936-43BB-9C24-F18BCBAE4623}"/>
    <cellStyle name="style1524558739396" xfId="45244" xr:uid="{B215B504-1FB4-49F8-9659-AAD17FC284EC}"/>
    <cellStyle name="style1524558739495" xfId="45245" xr:uid="{C96ADAEA-0CC4-4BAB-B645-F12A8A21E085}"/>
    <cellStyle name="style1524558739594" xfId="45246" xr:uid="{185EF9FA-0B0B-4D6D-84D6-5F88B04D393E}"/>
    <cellStyle name="style1524558786352" xfId="45249" xr:uid="{9F15F9CF-DE3C-4156-8FF0-FCA7448B32D4}"/>
    <cellStyle name="style1524558786461" xfId="45250" xr:uid="{31BF4EA5-B09C-49BF-AEF1-B27B1E8E3441}"/>
    <cellStyle name="style1524558786564" xfId="45255" xr:uid="{635C3291-7212-4276-93B3-4B937F5AF4DD}"/>
    <cellStyle name="style1524558786669" xfId="45256" xr:uid="{6071D7FD-BC6C-44E2-8450-83989D4064E7}"/>
    <cellStyle name="style1524558786869" xfId="45252" xr:uid="{44611A3A-9EEE-4657-BE97-1696532B68B3}"/>
    <cellStyle name="style1524558786968" xfId="45253" xr:uid="{0E7CD40C-F935-444C-AD14-37F4C7223D49}"/>
    <cellStyle name="style1524558787069" xfId="45251" xr:uid="{8E38BF99-3139-4670-98CA-03868304C64E}"/>
    <cellStyle name="style1524558787177" xfId="45254" xr:uid="{ABF57ED6-C774-4DA8-A1CC-C2025AC9958E}"/>
    <cellStyle name="style1524558787274" xfId="45257" xr:uid="{9FD6394D-4EAC-453E-93C1-4EE41DEA8E72}"/>
    <cellStyle name="style1524558787377" xfId="45258" xr:uid="{3AF9006C-9C7D-4306-B387-7A38FD9D90F9}"/>
    <cellStyle name="style1524558787479" xfId="45259" xr:uid="{084C846D-5A63-4F26-A48B-834D6517D754}"/>
    <cellStyle name="style1524558787585" xfId="45260" xr:uid="{7082CA70-66C6-4EB2-A733-94DBA9754353}"/>
    <cellStyle name="style1524558787682" xfId="45261" xr:uid="{F01B7C0D-B65D-4A35-AEB3-5CFC9BB4D27B}"/>
    <cellStyle name="style1524558787792" xfId="45267" xr:uid="{4C12F790-4AF7-4830-9B8B-B89210BA3B16}"/>
    <cellStyle name="style1524558787896" xfId="45262" xr:uid="{D49D531B-7496-4CA8-95FC-8A6469CD0B7A}"/>
    <cellStyle name="style1524558787995" xfId="45268" xr:uid="{414F0A54-7BF1-40A3-BC99-4964AFB5AEE2}"/>
    <cellStyle name="style1524558788105" xfId="45273" xr:uid="{D6633804-775A-454A-BD2F-0FF050C3D1C7}"/>
    <cellStyle name="style1524558788201" xfId="45274" xr:uid="{4E705834-17FA-44CE-9004-FCE66F3422F3}"/>
    <cellStyle name="style1524558788305" xfId="45263" xr:uid="{AAAECA22-0BDE-4F4C-8A1E-3F9790FE0092}"/>
    <cellStyle name="style1524558788407" xfId="45264" xr:uid="{A94335EF-EC4A-4B77-B464-0E61219E671E}"/>
    <cellStyle name="style1524558788509" xfId="45265" xr:uid="{1F766E21-CF8A-44BF-B21F-0EC4743E8F67}"/>
    <cellStyle name="style1524558788615" xfId="45266" xr:uid="{8A88B763-142E-483E-BDAF-6A8249317894}"/>
    <cellStyle name="style1524558788719" xfId="45269" xr:uid="{9CDBE75D-F230-4AC3-B1AF-007772D4F9D9}"/>
    <cellStyle name="style1524558788823" xfId="45270" xr:uid="{BE13FAE9-9263-42AA-9EC9-501279766B0E}"/>
    <cellStyle name="style1524558788942" xfId="45271" xr:uid="{0B783287-FDA0-401C-8374-2B6F47BEAEAF}"/>
    <cellStyle name="style1524558789072" xfId="45272" xr:uid="{69286D45-F869-442F-BDA9-D816D917FD51}"/>
    <cellStyle name="style1524558789255" xfId="45275" xr:uid="{479BDAF3-F651-4178-90F8-786AADC1F056}"/>
    <cellStyle name="style1524558789357" xfId="45276" xr:uid="{869B44D8-46E6-4999-B097-D7828FC9BCA8}"/>
    <cellStyle name="style1524558789464" xfId="45277" xr:uid="{21F1050C-55F9-4572-91B5-525A3EF7708F}"/>
    <cellStyle name="style1524558789567" xfId="45278" xr:uid="{3D3BE4EA-6F1B-43CD-AD8D-796FE7A316E8}"/>
    <cellStyle name="style1524558836605" xfId="45279" xr:uid="{2BC649E1-02B1-4C18-ABDD-0C96AE48A9E2}"/>
    <cellStyle name="style1524558836724" xfId="45280" xr:uid="{561108E4-0650-43F3-8E1F-DF714D804E1F}"/>
    <cellStyle name="style1524558836841" xfId="45285" xr:uid="{225D70D1-19DD-4B03-8CEA-4C7C908AA4E4}"/>
    <cellStyle name="style1524558836968" xfId="45286" xr:uid="{B5F16060-D74A-4B9F-8469-BF2C8923BF18}"/>
    <cellStyle name="style1524558837220" xfId="45282" xr:uid="{9B88C531-AB76-4297-AE7C-060811D4BB32}"/>
    <cellStyle name="style1524558837345" xfId="45283" xr:uid="{0ECD200B-5971-45B3-9235-B6E2E0416C7B}"/>
    <cellStyle name="style1524558837452" xfId="45281" xr:uid="{CB01165E-36E0-40E6-A83F-3DAAB89868C9}"/>
    <cellStyle name="style1524558837558" xfId="45284" xr:uid="{BE556A03-6EDD-4290-B7F2-558BC906459B}"/>
    <cellStyle name="style1524558837673" xfId="45287" xr:uid="{32ACD548-10E8-4AA2-A108-F13D33032383}"/>
    <cellStyle name="style1524558837775" xfId="45288" xr:uid="{8EBA860B-98E7-4612-8AE5-F434C93A03BF}"/>
    <cellStyle name="style1524558837881" xfId="45289" xr:uid="{1D0A7275-12F2-4E4E-AA7E-84176F581C84}"/>
    <cellStyle name="style1524558837994" xfId="45290" xr:uid="{369E1C03-FF73-4E9A-AE24-2297099E6F55}"/>
    <cellStyle name="style1524558838110" xfId="45291" xr:uid="{647D514C-318E-47CF-B792-59B3BA88B897}"/>
    <cellStyle name="style1524558838239" xfId="45297" xr:uid="{539DC42D-3B7F-4B02-8B53-EE1ECA1B0C5B}"/>
    <cellStyle name="style1524558838349" xfId="45292" xr:uid="{715DFA87-6F39-4EC0-954F-026C4F9CB72A}"/>
    <cellStyle name="style1524558838458" xfId="45298" xr:uid="{F6797C14-BCDE-47FA-8BCF-CA9CC63F6AE2}"/>
    <cellStyle name="style1524558838562" xfId="45303" xr:uid="{496406CE-684E-4D6C-BD40-CC0898EB939E}"/>
    <cellStyle name="style1524558838673" xfId="45304" xr:uid="{42DA3A05-EA32-4537-828A-03A14CB73B49}"/>
    <cellStyle name="style1524558838785" xfId="45293" xr:uid="{3B869D31-7270-4D52-9584-3BA932629A1C}"/>
    <cellStyle name="style1524558838885" xfId="45294" xr:uid="{505CBCCF-D58B-45DF-9C89-BC8EEE340C54}"/>
    <cellStyle name="style1524558839000" xfId="45295" xr:uid="{E046C2D7-E539-4C4C-9F4A-7C9E10D5AA9C}"/>
    <cellStyle name="style1524558839109" xfId="45296" xr:uid="{AAC7E0DB-2969-4865-A3D4-61C63BD93F25}"/>
    <cellStyle name="style1524558839211" xfId="45299" xr:uid="{260791DF-F13B-4737-9668-E242C89BA2D3}"/>
    <cellStyle name="style1524558839326" xfId="45300" xr:uid="{1345800D-163D-433D-87F1-A864D8D406F0}"/>
    <cellStyle name="style1524558839433" xfId="45301" xr:uid="{DBA58BD6-F02F-4B29-B749-9B7E1BBFC7B0}"/>
    <cellStyle name="style1524558839552" xfId="45302" xr:uid="{B9BB8DAC-FDA2-4E2F-BD2B-B86FA84BBCD2}"/>
    <cellStyle name="style1524558839687" xfId="45305" xr:uid="{359B0C5C-7660-4AEA-8CA1-EE1639C05657}"/>
    <cellStyle name="style1524558839804" xfId="45306" xr:uid="{8F7F7DEF-485A-438B-9855-5F1C441E251E}"/>
    <cellStyle name="style1524558839907" xfId="45307" xr:uid="{6669CA32-0ED3-40B2-876D-8BFEF74FFB30}"/>
    <cellStyle name="style1524558840028" xfId="45308" xr:uid="{E44D23EE-0059-44FB-B631-A8A35F1472E7}"/>
    <cellStyle name="style1524558886646" xfId="45309" xr:uid="{38DF0AE6-6042-43EB-9A0B-8490D5789A8B}"/>
    <cellStyle name="style1524558886756" xfId="45310" xr:uid="{AC7334E7-B100-4A0F-BE4F-8FCCCDEDBFC8}"/>
    <cellStyle name="style1524558886857" xfId="45315" xr:uid="{F0685EEC-1EC2-48AE-917D-50F573CDB74E}"/>
    <cellStyle name="style1524558886956" xfId="45316" xr:uid="{C6B16B37-3D1C-40DA-9F91-024184D3F44F}"/>
    <cellStyle name="style1524558887253" xfId="45312" xr:uid="{80CD6FC8-0C3B-460B-9551-111FD1062739}"/>
    <cellStyle name="style1524558887355" xfId="45313" xr:uid="{9BD62DE5-64A6-4AD8-8809-8EE6AD872DD5}"/>
    <cellStyle name="style1524558887459" xfId="45311" xr:uid="{A1152C2B-0E28-482B-BB56-63377D7CEAE5}"/>
    <cellStyle name="style1524558887560" xfId="45314" xr:uid="{D5ACCA46-F90E-45F9-938A-D84A374FD7B0}"/>
    <cellStyle name="style1524558887666" xfId="45317" xr:uid="{774A5E11-3C1E-431E-873F-BBCB177D7F52}"/>
    <cellStyle name="style1524558887768" xfId="45318" xr:uid="{780B45A8-6CFD-4D48-A43D-1E5239F33E0B}"/>
    <cellStyle name="style1524558887870" xfId="45319" xr:uid="{66998AF2-37C9-4170-8398-3FF5F09306E4}"/>
    <cellStyle name="style1524558887978" xfId="45320" xr:uid="{4EB0786E-0533-4262-A034-711C8C909A7D}"/>
    <cellStyle name="style1524558888076" xfId="45321" xr:uid="{4176BA44-EDE1-4729-A4CD-CD02202E894A}"/>
    <cellStyle name="style1524558888194" xfId="45327" xr:uid="{F7D9BBCC-ADFC-4DDE-A5A8-AFA998C4D467}"/>
    <cellStyle name="style1524558888303" xfId="45322" xr:uid="{9BFB23FA-AD9F-420F-A161-1784C011F49D}"/>
    <cellStyle name="style1524558888405" xfId="45328" xr:uid="{AA5690EC-7144-4823-9451-4DB45E2CD9D3}"/>
    <cellStyle name="style1524558888510" xfId="45333" xr:uid="{947264DE-DCC4-4103-B21F-AEE14E8CCF11}"/>
    <cellStyle name="style1524558888620" xfId="45334" xr:uid="{66CB6317-03C9-4401-858B-BA5E086439BE}"/>
    <cellStyle name="style1524558888724" xfId="45323" xr:uid="{5BEBA500-56F6-4E5A-A1AC-C4E843D4AB9B}"/>
    <cellStyle name="style1524558888838" xfId="45324" xr:uid="{9BF1F638-73B6-4A9B-806B-D1F9FC451C60}"/>
    <cellStyle name="style1524558888939" xfId="45325" xr:uid="{D9699960-B39B-4351-922E-6EC1C792D73F}"/>
    <cellStyle name="style1524558889038" xfId="45326" xr:uid="{4F219F25-30D0-46F1-AD32-168F0C61E008}"/>
    <cellStyle name="style1524558889151" xfId="45329" xr:uid="{056E73DC-0FD9-42CC-B1E1-EF107B89B831}"/>
    <cellStyle name="style1524558889250" xfId="45330" xr:uid="{E7110456-5E38-4169-A1B6-7C53713A235E}"/>
    <cellStyle name="style1524558889351" xfId="45331" xr:uid="{B4113422-DC75-4E0B-ACCF-FBB90600FF48}"/>
    <cellStyle name="style1524558889454" xfId="45332" xr:uid="{F58BAD5D-75EE-4DA1-8EAA-8F1138FC759A}"/>
    <cellStyle name="style1524558889624" xfId="45335" xr:uid="{C1BED861-B6DC-4D06-8074-A05ED9A63AC6}"/>
    <cellStyle name="style1524558889727" xfId="45336" xr:uid="{A6A6C75B-63CC-42B7-92A2-9D7E14820144}"/>
    <cellStyle name="style1524558889827" xfId="45337" xr:uid="{2E20B14C-9765-4D43-A8EA-FD7D70DFB60A}"/>
    <cellStyle name="style1524558889929" xfId="45338" xr:uid="{D41D3917-A345-4AB7-A021-B1F4EF34B7F3}"/>
    <cellStyle name="style1524558890042" xfId="45339" xr:uid="{90108164-E9E3-4A05-8644-B2C38181936D}"/>
    <cellStyle name="style1524558890133" xfId="45340" xr:uid="{A197D613-6F85-44A5-AD29-69EBDA6A78B3}"/>
    <cellStyle name="style1524558890221" xfId="45341" xr:uid="{8B497826-A096-4CF9-B92C-D540FFF51322}"/>
    <cellStyle name="style1524558890306" xfId="45342" xr:uid="{3A385872-7EFE-4A9C-BBAD-C4740387BFD6}"/>
    <cellStyle name="style1524558890393" xfId="45343" xr:uid="{1EFDBC15-185F-4E1F-88E7-68D1C93CC67A}"/>
    <cellStyle name="style1524558890481" xfId="45344" xr:uid="{03B60687-29AA-40EE-B603-21AB7E6D68FF}"/>
    <cellStyle name="style1524558890579" xfId="45345" xr:uid="{3CC6FF5C-2639-49D6-BDD4-E46A5C723D98}"/>
    <cellStyle name="style1524558890674" xfId="45346" xr:uid="{AAF24317-2382-44BC-8BC6-54E5FCEBCE99}"/>
    <cellStyle name="style1524558890804" xfId="45347" xr:uid="{C0FB72B1-0625-4794-90D4-C0C5EA510227}"/>
    <cellStyle name="style1524558890897" xfId="45348" xr:uid="{BC5BBC26-1127-4C19-9610-B099DCCE85E9}"/>
    <cellStyle name="style1524558890986" xfId="45349" xr:uid="{63EF73BF-D33D-4508-B8FF-BABE29EE31B0}"/>
    <cellStyle name="style1524558891075" xfId="45350" xr:uid="{DD58D84F-677D-4285-9F77-02018DCAF350}"/>
    <cellStyle name="style1524558940522" xfId="45351" xr:uid="{FA20E83A-B7B2-490A-BE72-F940C4B81849}"/>
    <cellStyle name="style1524558940676" xfId="45352" xr:uid="{4CA62D1E-017C-4F41-81F7-BB6A2CCDC7F7}"/>
    <cellStyle name="style1524558940804" xfId="45357" xr:uid="{0D570813-C057-4DEC-BB6B-D657F8262DFF}"/>
    <cellStyle name="style1524558941044" xfId="45358" xr:uid="{9357A708-3A7A-4136-9735-EFC7FE5EBAE9}"/>
    <cellStyle name="style1524558941248" xfId="45354" xr:uid="{AFE00DE8-0DFE-4AC7-9887-773812813381}"/>
    <cellStyle name="style1524558941347" xfId="45355" xr:uid="{68398377-B12A-4802-A86B-5B52779F9662}"/>
    <cellStyle name="style1524558941448" xfId="45353" xr:uid="{E206768C-243F-49BC-B97E-0998D2B69FC5}"/>
    <cellStyle name="style1524558941546" xfId="45356" xr:uid="{A1232E70-CCEE-46FD-A393-C674EE3E186B}"/>
    <cellStyle name="style1524558941652" xfId="45359" xr:uid="{58E7FA18-098E-48A3-817F-3F847A6CDC77}"/>
    <cellStyle name="style1524558941757" xfId="45360" xr:uid="{A6726E13-86E3-4506-9A5C-D8783575E2C7}"/>
    <cellStyle name="style1524558941869" xfId="45361" xr:uid="{A0EDC219-C0B1-4247-94F7-EC97EB8FEF30}"/>
    <cellStyle name="style1524558941981" xfId="45362" xr:uid="{131DBDFA-E734-49C6-9DDE-6141857D6D93}"/>
    <cellStyle name="style1524558942091" xfId="45363" xr:uid="{EF588E7C-5AD5-4A5E-B111-F65BD668FFC1}"/>
    <cellStyle name="style1524558942207" xfId="45365" xr:uid="{5224FFAE-FB6D-43C4-BB46-1B8BD7021373}"/>
    <cellStyle name="style1524558942326" xfId="45367" xr:uid="{BD007B5A-5B15-41A3-BFC9-DE2DA4B465BF}"/>
    <cellStyle name="style1524558942456" xfId="45364" xr:uid="{C1380A47-3E3B-4BC4-A731-BEFE8AD6AAB8}"/>
    <cellStyle name="style1524558942736" xfId="45366" xr:uid="{6744AD54-3593-4EEC-A25C-1CAAE5EFE3C2}"/>
    <cellStyle name="style1524558942866" xfId="45368" xr:uid="{84E84476-7480-4D37-B9ED-98D2CDB301FD}"/>
    <cellStyle name="style1524558993220" xfId="45370" xr:uid="{412C43FC-0537-4124-8556-C100E71C6D33}"/>
    <cellStyle name="style1524558993349" xfId="45371" xr:uid="{2A46D8E9-62F3-4730-A0F5-E7844A71350B}"/>
    <cellStyle name="style1524558993463" xfId="45369" xr:uid="{5AF13B1C-616C-4FB0-83C2-087939DE98AD}"/>
    <cellStyle name="style1524558993597" xfId="45372" xr:uid="{F74DC10F-CA4A-4D3A-BE82-5D1FEB980148}"/>
    <cellStyle name="style1524558993719" xfId="45373" xr:uid="{94C1FDEC-9110-416F-B44A-8859A81E1C1F}"/>
    <cellStyle name="style1524558993851" xfId="45374" xr:uid="{3354D0D5-4E47-4936-B80C-7A168E34831C}"/>
    <cellStyle name="style1524558993975" xfId="45375" xr:uid="{9A49D103-CF10-4A1C-A5E4-E95256F7CC73}"/>
    <cellStyle name="style1524558994090" xfId="45376" xr:uid="{3C3B1079-AC07-46B9-869C-17B9077117D7}"/>
    <cellStyle name="style1524558994198" xfId="45378" xr:uid="{0F4B071E-1F15-4133-8D2D-F8604C894A74}"/>
    <cellStyle name="style1524558994307" xfId="45379" xr:uid="{7E2C4720-605A-4CF4-9714-16D1DDA4CA43}"/>
    <cellStyle name="style1524558994418" xfId="45381" xr:uid="{99BC8055-38FE-41DA-8FF0-A4F829987687}"/>
    <cellStyle name="style1524558994526" xfId="45382" xr:uid="{9CABD22E-FE0F-4A58-9515-DCA942C2D0BC}"/>
    <cellStyle name="style1524558994642" xfId="45377" xr:uid="{B95F5E42-FC3E-4900-B66D-100391774315}"/>
    <cellStyle name="style1524558994768" xfId="45380" xr:uid="{718CD82D-81D8-4A3F-9E8C-95E4663D811C}"/>
    <cellStyle name="style1524558994902" xfId="45383" xr:uid="{D3504A81-2DF2-4659-BC4A-46C79965344E}"/>
    <cellStyle name="style1524558995159" xfId="45385" xr:uid="{DCBBA9F4-BA32-41F6-A2B4-D7179D40EAB7}"/>
    <cellStyle name="style1524558995289" xfId="45386" xr:uid="{B1D6A9DD-D43B-46E1-BFC2-D0EB6528653F}"/>
    <cellStyle name="style1524558995407" xfId="45384" xr:uid="{9209458D-1806-43B2-BEBE-05FDABFAE227}"/>
    <cellStyle name="style1524559005383" xfId="44927" xr:uid="{64D28261-C882-40EC-B56C-38ADB1FC5461}"/>
    <cellStyle name="style1524559005507" xfId="44928" xr:uid="{D4617F2E-29ED-4A34-A8D2-65653DB9118C}"/>
    <cellStyle name="style1524559005613" xfId="44933" xr:uid="{2C5C6252-DCA4-4717-9630-98C828CAA84B}"/>
    <cellStyle name="style1524559005718" xfId="44934" xr:uid="{B9DE8BD2-FB70-4C3B-9C95-32F8E18669B6}"/>
    <cellStyle name="style1524559005999" xfId="44930" xr:uid="{1F613864-8A12-443C-8676-09D43C217AA3}"/>
    <cellStyle name="style1524559006112" xfId="44931" xr:uid="{470BC44F-DEA3-4082-B32A-CF9C1AA54DCA}"/>
    <cellStyle name="style1524559006219" xfId="44929" xr:uid="{69F31963-7B14-4BED-BE25-56A33E45AC85}"/>
    <cellStyle name="style1524559006342" xfId="44932" xr:uid="{A0DCE33B-833B-4A75-95AE-3CBB383B675C}"/>
    <cellStyle name="style1524559006452" xfId="44935" xr:uid="{AE6CE235-5A31-4771-8474-C8A5066A80A7}"/>
    <cellStyle name="style1524559006564" xfId="44936" xr:uid="{B4DAEDE6-D165-4762-B3FC-9FE4D652058F}"/>
    <cellStyle name="style1524559006672" xfId="44937" xr:uid="{24E84B06-539B-4EF8-97AB-AF53A67C391F}"/>
    <cellStyle name="style1524559006785" xfId="44938" xr:uid="{48C83F81-2A07-47FB-B9E5-9B8B762A0221}"/>
    <cellStyle name="style1524559006898" xfId="44939" xr:uid="{C27DEB4C-9535-43E8-B0A4-C6F32DFF78AD}"/>
    <cellStyle name="style1524559007016" xfId="44942" xr:uid="{8A51B14D-5893-4E77-80C3-F6CBBE6E5F00}"/>
    <cellStyle name="style1524559007119" xfId="44940" xr:uid="{E6304C8D-B38B-4B1B-84D7-B1CFA2432B82}"/>
    <cellStyle name="style1524559007281" xfId="44943" xr:uid="{4ECE7881-8291-4D28-99DA-AF667F26BA16}"/>
    <cellStyle name="style1524559007402" xfId="44945" xr:uid="{210FDA9E-1E5C-446D-96ED-03DD20A1F788}"/>
    <cellStyle name="style1524559007506" xfId="44946" xr:uid="{66C0AD9A-E8E2-475A-AE51-8AD318BA0370}"/>
    <cellStyle name="style1524559007622" xfId="44941" xr:uid="{EF3641C2-8CE2-40BA-8B9C-2398686B547E}"/>
    <cellStyle name="style1524559008073" xfId="44944" xr:uid="{B688FB82-8620-4284-8A3B-6F8BC695E3C5}"/>
    <cellStyle name="style1524559008540" xfId="44947" xr:uid="{E4BA9296-2864-474F-98BA-346A1E2BE912}"/>
    <cellStyle name="style1524559055127" xfId="44948" xr:uid="{6123BF65-9CE8-4670-AA87-CDB04965E84B}"/>
    <cellStyle name="style1524559055241" xfId="44949" xr:uid="{2050EA8E-F275-4D7B-A122-B1D675E08687}"/>
    <cellStyle name="style1524559055352" xfId="44954" xr:uid="{D3C82329-D5C2-4C77-B477-1522FCF9B40C}"/>
    <cellStyle name="style1524559055452" xfId="44955" xr:uid="{17ADE8AA-34A6-4238-ABB2-907B7D7121B7}"/>
    <cellStyle name="style1524559055650" xfId="44951" xr:uid="{89A56B90-6032-4FCD-AC18-C54BDA5EA30B}"/>
    <cellStyle name="style1524559055753" xfId="44952" xr:uid="{F5C37ABF-0C87-46B6-84B4-0C994A71EC58}"/>
    <cellStyle name="style1524559055855" xfId="44950" xr:uid="{997A8C9F-1FE3-4C03-9D19-488B073FE6FF}"/>
    <cellStyle name="style1524559055965" xfId="44953" xr:uid="{58BFF507-938E-431F-AF22-4995BBC65B72}"/>
    <cellStyle name="style1524559056064" xfId="44956" xr:uid="{35AAF761-11DC-45F2-BD96-51511EC737A3}"/>
    <cellStyle name="style1524559056170" xfId="44957" xr:uid="{3F40EF83-3966-43E1-A43C-209DB928C3E4}"/>
    <cellStyle name="style1524559056276" xfId="44958" xr:uid="{3F2EAF64-FC66-4161-9D9D-C4648485CF4C}"/>
    <cellStyle name="style1524559056388" xfId="44959" xr:uid="{97DC2404-0911-4D87-8209-80B14A0DFFC2}"/>
    <cellStyle name="style1524559056490" xfId="44960" xr:uid="{E2D1AB40-F56E-46F3-9050-5356CE97B37F}"/>
    <cellStyle name="style1524559056598" xfId="44966" xr:uid="{0BACCDFF-D73D-4ABB-96FC-463551D78BFC}"/>
    <cellStyle name="style1524559056704" xfId="44961" xr:uid="{BA500511-F0F8-4424-8A47-E1E01A153303}"/>
    <cellStyle name="style1524559056816" xfId="44967" xr:uid="{08C43077-0413-4178-8161-47D359C61759}"/>
    <cellStyle name="style1524559056921" xfId="44972" xr:uid="{6604D387-0E0A-4E6B-B600-39CD7BBF7D20}"/>
    <cellStyle name="style1524559057021" xfId="44973" xr:uid="{C0E1E45F-BD8E-4A77-A518-80CF5C9AF1A4}"/>
    <cellStyle name="style1524559057122" xfId="44962" xr:uid="{58244982-4738-4719-98D9-F3FCB7380C14}"/>
    <cellStyle name="style1524559057227" xfId="44963" xr:uid="{E13DFB53-24BC-4C50-B4C9-0D2AFC5F49DB}"/>
    <cellStyle name="style1524559057338" xfId="44964" xr:uid="{AF73FE6A-1915-42A3-B325-3A83F284BC49}"/>
    <cellStyle name="style1524559057442" xfId="44965" xr:uid="{F6CBD9BB-EA8A-4DEF-A578-64188B192D01}"/>
    <cellStyle name="style1524559057549" xfId="44968" xr:uid="{4311EA1E-24F2-4664-AC2A-63F1A043EE0E}"/>
    <cellStyle name="style1524559057660" xfId="44969" xr:uid="{99B11155-B84D-45D1-B4CA-FA0F9E2AE468}"/>
    <cellStyle name="style1524559057779" xfId="44970" xr:uid="{985B4879-00CC-480E-A289-9498036DBBCE}"/>
    <cellStyle name="style1524559057884" xfId="44971" xr:uid="{A7EB212B-C818-4B65-800C-EBF8FCE5C892}"/>
    <cellStyle name="style1524559103063" xfId="44974" xr:uid="{B3A60313-A277-4F75-9AD3-1175556127B8}"/>
    <cellStyle name="style1524559103178" xfId="44975" xr:uid="{5F8323D6-1C21-442E-8F25-7280649DDFD0}"/>
    <cellStyle name="style1524559103288" xfId="44980" xr:uid="{DC162FDB-84C7-475A-B51A-18E796448F38}"/>
    <cellStyle name="style1524559103403" xfId="44981" xr:uid="{6EBE9CD7-679C-4BD9-A41B-D5624BC665EF}"/>
    <cellStyle name="style1524559103612" xfId="44977" xr:uid="{BB15A4AF-70C2-4597-9754-59871EB27A77}"/>
    <cellStyle name="style1524559103716" xfId="44978" xr:uid="{45D81A1D-35AC-4BEC-97DC-E23CE7B2ABB2}"/>
    <cellStyle name="style1524559103823" xfId="44976" xr:uid="{BB24A868-FF68-46EC-825D-A9A878165F3B}"/>
    <cellStyle name="style1524559103933" xfId="44979" xr:uid="{7B6AF3E8-45B6-43E1-8999-C245EB877D7B}"/>
    <cellStyle name="style1524559104039" xfId="44982" xr:uid="{EAEBC686-47E2-45A0-977C-5FFF8BCAE43F}"/>
    <cellStyle name="style1524559104149" xfId="44983" xr:uid="{4AB9DD3E-31F2-4DFA-8898-425D4C035FC2}"/>
    <cellStyle name="style1524559104262" xfId="44984" xr:uid="{81EAAF5B-BF32-4093-89C2-70F3A0D417B3}"/>
    <cellStyle name="style1524559104379" xfId="44985" xr:uid="{F7E83C6F-14E4-4FD3-AE91-A60950D77915}"/>
    <cellStyle name="style1524559104484" xfId="44986" xr:uid="{55137D66-08A6-4BBC-829C-4AB32AB2BE89}"/>
    <cellStyle name="style1524559104593" xfId="44992" xr:uid="{A3C8B354-570A-473A-878E-404CFBC15C5B}"/>
    <cellStyle name="style1524559104699" xfId="44987" xr:uid="{2E6351FE-A43C-4CAF-9284-52C1564B44A7}"/>
    <cellStyle name="style1524559104802" xfId="44993" xr:uid="{6A4CC073-A9EE-4D3A-95C1-EA2A4D8B764A}"/>
    <cellStyle name="style1524559104907" xfId="44998" xr:uid="{2254253E-503C-4D5A-B909-EEE43F9BD0EF}"/>
    <cellStyle name="style1524559105008" xfId="44999" xr:uid="{58244274-E3D0-48AA-9619-CD1C7B10A06E}"/>
    <cellStyle name="style1524559105109" xfId="44988" xr:uid="{97CE3428-7DE0-46C6-9024-47C085068FEE}"/>
    <cellStyle name="style1524559105212" xfId="44989" xr:uid="{D092B364-14B2-479A-A035-02EB220BD812}"/>
    <cellStyle name="style1524559105310" xfId="44990" xr:uid="{39201943-F667-4692-B92F-A4C9B66517CD}"/>
    <cellStyle name="style1524559105416" xfId="44991" xr:uid="{52A483E4-C644-4F35-97A6-94D5DAF0F323}"/>
    <cellStyle name="style1524559105524" xfId="44994" xr:uid="{F5237528-4317-423E-8CA6-FA832C37BBE5}"/>
    <cellStyle name="style1524559105626" xfId="44995" xr:uid="{F94A73CE-DD84-4D36-8740-E3FE32549412}"/>
    <cellStyle name="style1524559105727" xfId="44996" xr:uid="{3A8352AF-627A-40DE-A9BC-45A420F243F1}"/>
    <cellStyle name="style1524559105842" xfId="44997" xr:uid="{E4D05399-1B0D-4555-B6CB-B7F8AAB68CB3}"/>
    <cellStyle name="style1524559105997" xfId="45000" xr:uid="{572A682F-73AF-4EC3-B387-C56973DAB369}"/>
    <cellStyle name="style1524559106101" xfId="45001" xr:uid="{A2CB6DC5-AFFF-4BE9-A158-BE31AC6DF1E8}"/>
    <cellStyle name="style1524559106209" xfId="45002" xr:uid="{EB817A3B-5DF5-4755-B1FB-4963656BD0F5}"/>
    <cellStyle name="style1524559106327" xfId="45003" xr:uid="{A8874E42-813F-4688-B963-F37BF4CCFE38}"/>
    <cellStyle name="style1524559152938" xfId="45004" xr:uid="{EEE431C8-702B-45B5-A6DD-C557816377D0}"/>
    <cellStyle name="style1524559153063" xfId="45005" xr:uid="{C94D3DE4-D983-4688-BCEA-4EC88A8AB36E}"/>
    <cellStyle name="style1524559153176" xfId="45010" xr:uid="{434E3FAE-AA65-4309-AC9A-DDA4C572B52F}"/>
    <cellStyle name="style1524559153285" xfId="45011" xr:uid="{557A5CFD-1042-48B6-87EF-E9F13ABF48A2}"/>
    <cellStyle name="style1524559153498" xfId="45007" xr:uid="{74A33746-12D6-4993-A595-89D2C93EA1B5}"/>
    <cellStyle name="style1524559153607" xfId="45008" xr:uid="{FE0761A3-2019-4447-84C3-DE32FA159A6B}"/>
    <cellStyle name="style1524559153706" xfId="45006" xr:uid="{4C0AE3DE-BE51-4C13-817A-65DA224E10B8}"/>
    <cellStyle name="style1524559153808" xfId="45009" xr:uid="{814A9C06-2FB3-4384-92B2-70A045B9C8D6}"/>
    <cellStyle name="style1524559153913" xfId="45012" xr:uid="{3B493F21-68D4-498A-B5E6-F981A72335CC}"/>
    <cellStyle name="style1524559154010" xfId="45013" xr:uid="{59B2779F-6823-4E2C-B9E4-2984B6522423}"/>
    <cellStyle name="style1524559154109" xfId="45014" xr:uid="{B1BBDF60-2AEE-4EEB-9D37-609CBC2CEDE4}"/>
    <cellStyle name="style1524559154215" xfId="45015" xr:uid="{5D8FC34D-ABE1-40F6-9A7E-30FAD9426A45}"/>
    <cellStyle name="style1524559154317" xfId="45016" xr:uid="{7D9E1EA9-22B0-43C0-9F4A-73DB13C2D71E}"/>
    <cellStyle name="style1524559154426" xfId="45019" xr:uid="{E9106435-0EBA-4408-95BB-82D4BADB08E4}"/>
    <cellStyle name="style1524559154524" xfId="45017" xr:uid="{29C675D4-AE94-4EB5-A554-E43F3BF1A232}"/>
    <cellStyle name="style1524559154628" xfId="45020" xr:uid="{278AD32F-A4A6-42D1-9F53-BAE4B37A7F40}"/>
    <cellStyle name="style1524559154731" xfId="45022" xr:uid="{5A08CB2E-3369-44A1-B577-E94674DF7880}"/>
    <cellStyle name="style1524559154834" xfId="45023" xr:uid="{D599996F-DF36-471E-A6B8-8AE19F50BAC3}"/>
    <cellStyle name="style1524559154936" xfId="45018" xr:uid="{8C19A2AC-FEDD-4D4D-9F7A-26F4A2898323}"/>
    <cellStyle name="style1524559155350" xfId="45021" xr:uid="{55F9CEDA-7FC5-4347-8B80-6CB413A359D2}"/>
    <cellStyle name="style1524559155796" xfId="45024" xr:uid="{539CF42A-BDDE-4F8D-AE6D-AD1BFB639FE3}"/>
    <cellStyle name="style1524559201678" xfId="45025" xr:uid="{4D10146F-BE40-479A-BED9-0E33C6F76ABE}"/>
    <cellStyle name="style1524559201791" xfId="45026" xr:uid="{340E88B2-AC91-4175-9AC6-14691B49F833}"/>
    <cellStyle name="style1524559201894" xfId="45031" xr:uid="{74D80E45-0FF3-41C4-A05F-47AFA83841D5}"/>
    <cellStyle name="style1524559201996" xfId="45032" xr:uid="{CEDA9D3D-78A9-4B2C-AB8C-927AD7B80ABF}"/>
    <cellStyle name="style1524559202247" xfId="45028" xr:uid="{71960D73-CBDB-4666-A2EE-C01A1A967F82}"/>
    <cellStyle name="style1524559202344" xfId="45029" xr:uid="{EA68FC01-938F-4C72-A373-ACA0939A9A6E}"/>
    <cellStyle name="style1524559202444" xfId="45027" xr:uid="{A99D475F-CF82-4A15-A285-0A5ED831CC3A}"/>
    <cellStyle name="style1524559202545" xfId="45030" xr:uid="{497981F7-5CEF-4CF8-808A-FC559B12D3F3}"/>
    <cellStyle name="style1524559202648" xfId="45033" xr:uid="{1F6D736A-90F2-408B-9D76-ADBD1B693C8B}"/>
    <cellStyle name="style1524559202749" xfId="45034" xr:uid="{45A6872E-C800-4E64-8668-D227944F40DB}"/>
    <cellStyle name="style1524559202850" xfId="45035" xr:uid="{85BF676B-1CE9-4151-B999-CC43ABE1F37C}"/>
    <cellStyle name="style1524559202958" xfId="45036" xr:uid="{6EBD28A4-40AA-46F1-A486-40F435B4F516}"/>
    <cellStyle name="style1524559203058" xfId="45037" xr:uid="{9FE17659-F201-4875-8D6E-9F4095C95585}"/>
    <cellStyle name="style1524559203165" xfId="45043" xr:uid="{B9316E31-E9EF-42BF-914F-BB759638A59C}"/>
    <cellStyle name="style1524559203266" xfId="45038" xr:uid="{ADCE2EF5-170A-4856-A556-EEB4DA106441}"/>
    <cellStyle name="style1524559203367" xfId="45044" xr:uid="{7BDC9FA9-8378-4277-9817-E66094B3E361}"/>
    <cellStyle name="style1524559203470" xfId="45049" xr:uid="{F9354FC5-0FEA-464B-9F0A-4BE60C9C9596}"/>
    <cellStyle name="style1524559203578" xfId="45050" xr:uid="{38C0C574-B4B7-41D6-8A4A-894B08BC4E96}"/>
    <cellStyle name="style1524559203687" xfId="45039" xr:uid="{B31EFB8D-BB0F-4AF6-B2AC-76FE39C375B5}"/>
    <cellStyle name="style1524559203787" xfId="45040" xr:uid="{91BD96E2-5B76-4F18-9273-99AC1C0CB5F6}"/>
    <cellStyle name="style1524559203904" xfId="45041" xr:uid="{21A1A451-7138-41B6-A4F4-ACC5FBCA8052}"/>
    <cellStyle name="style1524559204014" xfId="45042" xr:uid="{B1FD978F-5F37-4202-9915-5B5E87F38A2B}"/>
    <cellStyle name="style1524559204121" xfId="45045" xr:uid="{81E26D5D-DB8D-485D-BBD9-10FD27DE46BA}"/>
    <cellStyle name="style1524559204226" xfId="45046" xr:uid="{A58AB8BC-206B-47B0-B222-7585175F40A0}"/>
    <cellStyle name="style1524559204324" xfId="45047" xr:uid="{29F4F2F3-9B7F-4F5B-A05E-ECD33E27D9B1}"/>
    <cellStyle name="style1524559204425" xfId="45048" xr:uid="{4C077C90-DE3E-4CFC-A0A9-9547B45E8281}"/>
    <cellStyle name="style1524559204556" xfId="45051" xr:uid="{F58D2551-9C42-4561-9585-B6DD0BD55237}"/>
    <cellStyle name="style1524559204656" xfId="45052" xr:uid="{66FB8B39-89EF-4A3C-B4E1-5ACD873D2BE3}"/>
    <cellStyle name="style1524559204755" xfId="45053" xr:uid="{EF3D1947-015E-46DC-861B-B96560D35B66}"/>
    <cellStyle name="style1524559204858" xfId="45054" xr:uid="{68DE611D-7E96-457E-A816-E08EFF1A94E7}"/>
    <cellStyle name="style1524559204969" xfId="45055" xr:uid="{5E0948D4-4B80-4E0D-A78D-46FA3CB7E3FB}"/>
    <cellStyle name="style1524559205054" xfId="45056" xr:uid="{DCBA811E-1867-461E-995D-CBC33F27B324}"/>
    <cellStyle name="style1524559205139" xfId="45057" xr:uid="{20799956-ACE8-4970-B4F8-FBA7F401B4CD}"/>
    <cellStyle name="style1524559205222" xfId="45058" xr:uid="{492CDCB5-FA0B-4D78-8D78-A9CB2A40F01A}"/>
    <cellStyle name="style1524559205310" xfId="45059" xr:uid="{FCD8805F-BA48-4510-B1DB-683A6485EC08}"/>
    <cellStyle name="style1524559205391" xfId="45060" xr:uid="{EED1142B-5A2E-4031-8505-8F8A8F545F6C}"/>
    <cellStyle name="style1524559205475" xfId="45061" xr:uid="{18621A91-5026-4051-95BC-0F5A4BB6BFA4}"/>
    <cellStyle name="style1524559205561" xfId="45062" xr:uid="{13C09526-2592-4EFC-AE6D-E5B7A6879415}"/>
    <cellStyle name="style1524559205652" xfId="45063" xr:uid="{098B72E3-AF70-453D-8DB5-73DF6866E8AE}"/>
    <cellStyle name="style1524559205740" xfId="45064" xr:uid="{966F5C76-AF1A-4A6F-90EB-C937221C084A}"/>
    <cellStyle name="style1524559205827" xfId="45065" xr:uid="{EF49C8DB-9DFE-4810-93B6-12EFC21FCC61}"/>
    <cellStyle name="style1524559205913" xfId="45066" xr:uid="{5B16DAF2-7A14-4DC2-B07F-75708F719353}"/>
    <cellStyle name="style1524559252564" xfId="45067" xr:uid="{AE975366-0BC5-4031-9150-98A8176C8B9C}"/>
    <cellStyle name="style1524559252673" xfId="45068" xr:uid="{8F24FD27-8068-4606-8BA9-DBC3ED6558DF}"/>
    <cellStyle name="style1524559252774" xfId="45073" xr:uid="{1ADA6D7A-5795-40CC-882E-B34CB1677638}"/>
    <cellStyle name="style1524559252872" xfId="45074" xr:uid="{E15C66A8-1BFC-487D-B965-853B83863CC4}"/>
    <cellStyle name="style1524559253074" xfId="45070" xr:uid="{457FADDF-43C9-4D69-91EF-F29FE144ED82}"/>
    <cellStyle name="style1524559253170" xfId="45071" xr:uid="{9F81BE81-5E3F-4506-BAC0-1728848548A4}"/>
    <cellStyle name="style1524559253270" xfId="45069" xr:uid="{31268FF7-46AB-48FA-8458-EE086C99B896}"/>
    <cellStyle name="style1524559253371" xfId="45072" xr:uid="{A52FC261-8F24-45C0-8D85-5BE1A1C016D8}"/>
    <cellStyle name="style1524559253473" xfId="45075" xr:uid="{DA7330A6-D8DC-4E23-B7B3-9830A67844FD}"/>
    <cellStyle name="style1524559253576" xfId="45076" xr:uid="{F9FF4FC5-7556-4E7D-9EDD-B8E381AC7467}"/>
    <cellStyle name="style1524559253679" xfId="45077" xr:uid="{3C15D6FC-7088-4691-8FD0-1655E12AFC21}"/>
    <cellStyle name="style1524559253782" xfId="45078" xr:uid="{A7D2C02F-FD23-4A3B-A6C3-10F6A5B59149}"/>
    <cellStyle name="style1524559253886" xfId="45079" xr:uid="{839D4574-B048-4F63-8D7D-8FB36A45BC24}"/>
    <cellStyle name="style1524559253997" xfId="45082" xr:uid="{AF9F8357-5E3F-4068-8372-499AF7892B06}"/>
    <cellStyle name="style1524559254095" xfId="45080" xr:uid="{0010051B-BE70-4860-8048-4E04B1774243}"/>
    <cellStyle name="style1524559254192" xfId="45083" xr:uid="{196BFFCF-5739-4DD3-96BF-9FB94565CA83}"/>
    <cellStyle name="style1524559254291" xfId="45084" xr:uid="{0631EC71-6DF4-4D18-92D9-D1CD37278100}"/>
    <cellStyle name="style1524559254390" xfId="45095" xr:uid="{4ACC1CAC-E0D2-4E1A-BC6C-4352EBC1D07B}"/>
    <cellStyle name="style1524559254494" xfId="45085" xr:uid="{D23CE868-D24F-4F07-9F1D-CFFA8FD62CB7}"/>
    <cellStyle name="style1524559255963" xfId="45094" xr:uid="{8970A94F-A20E-466D-8C74-E5A7885DDA3D}"/>
    <cellStyle name="style1524559256064" xfId="45086" xr:uid="{5A34A722-E61D-422C-9038-3043D99B74AB}"/>
    <cellStyle name="style1524559256159" xfId="45087" xr:uid="{4D36D8B6-C8D7-4ADF-9558-5D9D85A8F55D}"/>
    <cellStyle name="style1524559256255" xfId="45088" xr:uid="{E8DD4788-E872-4D08-AC5B-26B063B7BB8D}"/>
    <cellStyle name="style1524559256355" xfId="45089" xr:uid="{BD238A6E-E58C-4628-B703-F08F82E2AB74}"/>
    <cellStyle name="style1524559256448" xfId="45090" xr:uid="{A69EECB1-E4C0-43A1-A110-A5AE88B7ED64}"/>
    <cellStyle name="style1524559256536" xfId="45091" xr:uid="{C2D84AE1-95BC-43B5-A83F-D20405BFE0AA}"/>
    <cellStyle name="style1524559256630" xfId="45092" xr:uid="{12007817-22A1-493B-BBB6-43C8FBAD2BFC}"/>
    <cellStyle name="style1524559256730" xfId="45093" xr:uid="{A84E537F-B3A4-4823-8208-A3C4273BACA9}"/>
    <cellStyle name="style1524559256840" xfId="45096" xr:uid="{1CBC4FB8-8C54-4352-A00B-9798E9C60542}"/>
    <cellStyle name="style1524559256935" xfId="45097" xr:uid="{687814F3-C776-41D1-8FDA-50A2D3168014}"/>
    <cellStyle name="style1524559257025" xfId="45098" xr:uid="{8DE94430-C7BD-4B96-B58D-DB5C07EF7B3F}"/>
    <cellStyle name="style1524559257123" xfId="45099" xr:uid="{6480DE74-8ABB-45C2-A27F-6A6DB98A181C}"/>
    <cellStyle name="style1524559304491" xfId="45101" xr:uid="{D8ED9B9F-A663-4E95-9EE2-E5EA0A22C97D}"/>
    <cellStyle name="style1524559304608" xfId="45102" xr:uid="{C25B9366-DDF3-4C2B-B68F-C305D33968B1}"/>
    <cellStyle name="style1524559304709" xfId="45100" xr:uid="{D4629C9D-556D-471D-A162-D45C77636669}"/>
    <cellStyle name="style1524559304824" xfId="45103" xr:uid="{AD2FEFCC-F4EA-4FF5-8D1E-CEEB08370F6F}"/>
    <cellStyle name="style1524559304943" xfId="45104" xr:uid="{36640011-A856-4CB8-A0CD-F14D5E2E3446}"/>
    <cellStyle name="style1524559305044" xfId="45105" xr:uid="{27082D69-01AC-4F92-A16B-D7C15CBE859F}"/>
    <cellStyle name="style1524559305154" xfId="45106" xr:uid="{1C3A7DC0-1517-4D34-B29F-00A97EE0807C}"/>
    <cellStyle name="style1524559305280" xfId="45107" xr:uid="{23ADEB7A-56DC-4D5A-BCE6-FF540E8F071E}"/>
    <cellStyle name="style1524559305383" xfId="45109" xr:uid="{7F84C3E0-00C2-4032-ABC4-9DF6DD83A735}"/>
    <cellStyle name="style1524559305480" xfId="45110" xr:uid="{4B6FF107-DC3B-42DD-92D1-F554191330E4}"/>
    <cellStyle name="style1524559305583" xfId="45112" xr:uid="{79227D97-56FD-4632-B151-E9E9DC81F85D}"/>
    <cellStyle name="style1524559305693" xfId="45113" xr:uid="{987BE614-2D20-4E79-853A-150A796802CA}"/>
    <cellStyle name="style1524559305805" xfId="45108" xr:uid="{F96948B1-DD51-4860-919D-4C99DFB5E5B3}"/>
    <cellStyle name="style1524559305915" xfId="45111" xr:uid="{A497898B-ABC6-47F4-9C73-0300402AE038}"/>
    <cellStyle name="style1524559306023" xfId="45114" xr:uid="{305F89BF-EA42-4E80-80C5-F9CA325EF361}"/>
    <cellStyle name="style1524559306242" xfId="45116" xr:uid="{4E24BBE5-60D7-4218-A733-BB732F453F76}"/>
    <cellStyle name="style1524559306352" xfId="45117" xr:uid="{E46EE040-4F93-4E09-AF65-2684E126DE0F}"/>
    <cellStyle name="style1524559306461" xfId="45115" xr:uid="{8DEE4285-3AB5-4E42-AA48-1E6260F49F07}"/>
    <cellStyle name="style1524755258246" xfId="42536" xr:uid="{74001481-F55E-4D82-BF5E-226B8ECE3B08}"/>
    <cellStyle name="style1524755258355" xfId="42537" xr:uid="{38B3900E-1BB9-401B-81AA-1E17F105D12B}"/>
    <cellStyle name="style1524755258449" xfId="42542" xr:uid="{1E66B785-FD41-469F-BB79-EB9A0FE4EFBE}"/>
    <cellStyle name="style1524755258527" xfId="42543" xr:uid="{7CCB01A2-5305-446F-9018-3B24DD937B9A}"/>
    <cellStyle name="style1524755258714" xfId="42539" xr:uid="{77699B6F-74FC-4466-8160-298C354B726D}"/>
    <cellStyle name="style1524755258808" xfId="42540" xr:uid="{3B73CC2A-9253-4307-A183-F2B9166CB293}"/>
    <cellStyle name="style1524755258886" xfId="42538" xr:uid="{EAE76117-4648-4944-8FD1-FF9457AC28D0}"/>
    <cellStyle name="style1524755258980" xfId="42541" xr:uid="{07E2B1CD-C789-4DD4-9AC5-B640372B7B79}"/>
    <cellStyle name="style1524755259074" xfId="42544" xr:uid="{58627DB6-9316-4739-9E64-71E40F9C6B1D}"/>
    <cellStyle name="style1524755259168" xfId="42545" xr:uid="{F1F012AF-F1A2-4548-8AB1-1FC981F4743D}"/>
    <cellStyle name="style1524755259261" xfId="42546" xr:uid="{7E825EF0-5D8A-4018-BBCA-08FEE60F385C}"/>
    <cellStyle name="style1524755259355" xfId="42547" xr:uid="{2E96C92A-570A-466C-8FC7-57A28B147980}"/>
    <cellStyle name="style1524755259449" xfId="42548" xr:uid="{D163F82D-4F3F-41FF-A2B8-0728398DF1AD}"/>
    <cellStyle name="style1524755259543" xfId="42554" xr:uid="{B9420740-47A0-4919-A44C-82E60C23300E}"/>
    <cellStyle name="style1524755259636" xfId="42549" xr:uid="{85509338-3D2B-4DC1-B703-988C3B6C82FD}"/>
    <cellStyle name="style1524755259730" xfId="42555" xr:uid="{CF4E4A86-56C9-4547-8626-2823FD892B2E}"/>
    <cellStyle name="style1524755259824" xfId="42560" xr:uid="{BCB28D9A-70D2-4DB1-9185-F3B37EBA15C7}"/>
    <cellStyle name="style1524755259918" xfId="42561" xr:uid="{D892CE51-1838-4FDC-B90E-77D7552E4D63}"/>
    <cellStyle name="style1524755260011" xfId="42550" xr:uid="{571E43EA-4A10-40EA-85EB-60BDEC50FD9C}"/>
    <cellStyle name="style1524755260090" xfId="42551" xr:uid="{B8B1FC43-8949-453F-A68E-A937F928781D}"/>
    <cellStyle name="style1524755260183" xfId="42552" xr:uid="{DC022D6C-FBA4-40B9-9DB5-5FE57339BCE5}"/>
    <cellStyle name="style1524755260277" xfId="42553" xr:uid="{37F020BC-E341-436A-8F77-1A14AC549E46}"/>
    <cellStyle name="style1524755260386" xfId="42556" xr:uid="{D4E689C8-5DF0-4513-B5D7-5466AF4799A9}"/>
    <cellStyle name="style1524755260480" xfId="42557" xr:uid="{F8A5140B-3AF5-4654-899A-EBAA483DAE12}"/>
    <cellStyle name="style1524755260558" xfId="42558" xr:uid="{54EA773D-677B-4C5C-AB77-9C24210BA510}"/>
    <cellStyle name="style1524755260652" xfId="42559" xr:uid="{E3B0B9AF-0523-4A66-AD2E-E2478C637F4B}"/>
    <cellStyle name="style1524755260777" xfId="42562" xr:uid="{4BB8FB80-7F88-4A3A-BCA4-023B5BFD424E}"/>
    <cellStyle name="style1524755260871" xfId="42563" xr:uid="{2C5BE073-D495-4949-B271-D7AE260FB809}"/>
    <cellStyle name="style1524755260965" xfId="42564" xr:uid="{9538EEDC-CF85-4BED-B7F3-27E62E104CF2}"/>
    <cellStyle name="style1524755261059" xfId="42565" xr:uid="{1E4A9DEE-A511-4951-89BC-0713CFAE29DF}"/>
    <cellStyle name="style1524755310304" xfId="42566" xr:uid="{D569FA00-D9F6-4ABF-BE8E-A73A74D7E28A}"/>
    <cellStyle name="style1524755310429" xfId="42567" xr:uid="{3BB1923F-2F83-4C75-A504-899DF3A6B7F6}"/>
    <cellStyle name="style1524755310522" xfId="42572" xr:uid="{3BC01B9C-F319-4C63-BA44-E01F284B658D}"/>
    <cellStyle name="style1524755310601" xfId="42573" xr:uid="{6254E453-9406-4497-BDFB-52A14FF6D30F}"/>
    <cellStyle name="style1524755310804" xfId="42569" xr:uid="{4A624645-4F74-4963-90EE-AAA064D4499E}"/>
    <cellStyle name="style1524755310897" xfId="42570" xr:uid="{52FB3D97-DE32-497A-B666-6B88FB92E991}"/>
    <cellStyle name="style1524755310976" xfId="42568" xr:uid="{DEA2DABD-5C4F-4554-B9D9-091C5CBCE6C8}"/>
    <cellStyle name="style1524755311069" xfId="42571" xr:uid="{35966C10-868D-4C81-ABF8-4871196ADC29}"/>
    <cellStyle name="style1524755311163" xfId="42574" xr:uid="{E30ECF15-38E6-4C08-88FD-3639761859D6}"/>
    <cellStyle name="style1524755311257" xfId="42575" xr:uid="{4DA2D139-6752-41FB-BA0D-265039378FCD}"/>
    <cellStyle name="style1524755311351" xfId="42576" xr:uid="{CE1432E5-440B-401A-A4DD-8C5A72D35E6B}"/>
    <cellStyle name="style1524755311444" xfId="42577" xr:uid="{2C4B7FED-C952-4759-BFE5-0E656CCDA437}"/>
    <cellStyle name="style1524755311538" xfId="42578" xr:uid="{7948B630-9248-46BC-83D1-64880B0E4FD1}"/>
    <cellStyle name="style1524755311632" xfId="42584" xr:uid="{EFD422E1-B9A4-41B6-86F8-52F0DA796BD9}"/>
    <cellStyle name="style1524755311726" xfId="42579" xr:uid="{24CB1DF1-032C-4C1F-8DDC-D0E4292AD951}"/>
    <cellStyle name="style1524755311819" xfId="42585" xr:uid="{FA9648CE-5E90-47CF-8342-A532680B0DD1}"/>
    <cellStyle name="style1524755311913" xfId="42590" xr:uid="{74B81804-86B7-4A9C-9DD9-CAC3F049ED03}"/>
    <cellStyle name="style1524755312007" xfId="42604" xr:uid="{7C886642-4D91-4067-950F-8BFAB8E9BAC9}"/>
    <cellStyle name="style1524755312085" xfId="42591" xr:uid="{31EEB165-3E2D-421A-ADDD-67E5568E989D}"/>
    <cellStyle name="style1524755312179" xfId="42580" xr:uid="{CAC1C75C-0A3B-43D4-A714-E9D07FE5439B}"/>
    <cellStyle name="style1524755312273" xfId="42581" xr:uid="{C1DACB29-2158-467D-B496-82A7779ED763}"/>
    <cellStyle name="style1524755312382" xfId="42582" xr:uid="{344B35BF-1E53-41FB-BDA3-1F0E45B9BC4F}"/>
    <cellStyle name="style1524755312476" xfId="42583" xr:uid="{0D872846-4C2E-4674-B125-EA58392C4C3A}"/>
    <cellStyle name="style1524755312569" xfId="42586" xr:uid="{2D3C563C-CAEE-4E2A-B6F0-1DEBBDC8E743}"/>
    <cellStyle name="style1524755312663" xfId="42587" xr:uid="{649E806D-A044-476C-9033-54B4EE2E85DE}"/>
    <cellStyle name="style1524755312757" xfId="42588" xr:uid="{AE756D81-757D-407E-915F-8A1D41FD48D0}"/>
    <cellStyle name="style1524755312851" xfId="42589" xr:uid="{94965830-2C25-4996-9359-CF1E597CAA3A}"/>
    <cellStyle name="style1524755313054" xfId="42592" xr:uid="{9A8FB9FA-6FD8-4E49-A9E1-FC777EEB4DD4}"/>
    <cellStyle name="style1524755313163" xfId="42593" xr:uid="{6F619F6E-8EDA-4983-8B6A-972EEDC02149}"/>
    <cellStyle name="style1524755313273" xfId="42594" xr:uid="{9F9DA657-F1AF-44D2-A2DC-23AD82B46386}"/>
    <cellStyle name="style1524755313366" xfId="42595" xr:uid="{668A6D81-50E0-4168-9CEB-ACE0765268E8}"/>
    <cellStyle name="style1524755313491" xfId="42596" xr:uid="{2C3C5189-C792-4CC2-A46B-57FE5E68A595}"/>
    <cellStyle name="style1524755313554" xfId="42597" xr:uid="{ABDDD1E4-8A48-4890-B40A-DA6E26B85139}"/>
    <cellStyle name="style1524755313632" xfId="42598" xr:uid="{C418C879-48E0-4C7F-AA50-B4F5F9A32E87}"/>
    <cellStyle name="style1524755313710" xfId="42599" xr:uid="{BE0956B4-99A3-4B55-B6E8-DDE9916CB275}"/>
    <cellStyle name="style1524755313804" xfId="42600" xr:uid="{F8E72E70-5C1E-4EC0-B54A-299396F9A775}"/>
    <cellStyle name="style1524755313866" xfId="42601" xr:uid="{F7F299AE-77D4-4CA3-B4B2-B641817223AB}"/>
    <cellStyle name="style1524755313945" xfId="42602" xr:uid="{CB005B22-1785-4136-BB66-C2BBFA2BBACD}"/>
    <cellStyle name="style1524755314023" xfId="42603" xr:uid="{96FC39D9-C115-4E95-A157-DF32913C5A6A}"/>
    <cellStyle name="style1524755314180" xfId="42605" xr:uid="{E69BBB63-D3EC-4009-86B0-DE991AF04B1E}"/>
    <cellStyle name="style1524755314258" xfId="42606" xr:uid="{DF0C86CF-E5AB-4C84-A285-CC9D82BC52B3}"/>
    <cellStyle name="style1524755314352" xfId="42607" xr:uid="{96AE0D9B-B342-49AA-80B1-8A9217412B48}"/>
    <cellStyle name="style1524755314430" xfId="42608" xr:uid="{AB5E889B-9C7D-4050-834E-52159FFC2A3F}"/>
    <cellStyle name="style1524755355057" xfId="42609" xr:uid="{13088416-47B3-4D22-B18E-549D907963BE}"/>
    <cellStyle name="style1524755355151" xfId="42610" xr:uid="{852AE0B7-3920-4D74-BA9C-20957E0C1C51}"/>
    <cellStyle name="style1524755355244" xfId="42615" xr:uid="{E60C7867-D3A3-4F67-B26F-56CE23FA98A7}"/>
    <cellStyle name="style1524755355338" xfId="42616" xr:uid="{F3F7B190-D3E6-4C9C-94C7-D7B0614C57F6}"/>
    <cellStyle name="style1524755355526" xfId="42612" xr:uid="{632552F0-C878-4761-BCCD-5687161195B3}"/>
    <cellStyle name="style1524755355619" xfId="42613" xr:uid="{80B01834-46C6-4F06-AC82-0CF0C1E9837F}"/>
    <cellStyle name="style1524755355713" xfId="42611" xr:uid="{748A6EFD-0108-4D72-B85C-E50835BC1218}"/>
    <cellStyle name="style1524755355822" xfId="42614" xr:uid="{A7EE83C1-5FBB-4FB6-BCE3-CD1CA0E747DC}"/>
    <cellStyle name="style1524755355916" xfId="42617" xr:uid="{606F4DD0-B2A6-4E70-A5CD-DE99A7AB95CF}"/>
    <cellStyle name="style1524755356010" xfId="42618" xr:uid="{B3364412-EB68-47F3-AF85-7128A01CDAD4}"/>
    <cellStyle name="style1524755356088" xfId="42619" xr:uid="{6103B65A-5DDE-4F90-BFD1-77E4310AE892}"/>
    <cellStyle name="style1524755356198" xfId="42620" xr:uid="{86DB6B1E-8CEC-494C-9B42-F5D6FE9A084E}"/>
    <cellStyle name="style1524755356291" xfId="42621" xr:uid="{BB7EB5AE-8296-45E9-A084-CA5AFD450CED}"/>
    <cellStyle name="style1524755356401" xfId="42627" xr:uid="{E2ACEA66-E172-4E40-B221-15906AB27388}"/>
    <cellStyle name="style1524755356495" xfId="42622" xr:uid="{371B5E6B-0E18-42C8-A787-7006EA82B27B}"/>
    <cellStyle name="style1524755356573" xfId="42628" xr:uid="{8041A67D-CEBF-4258-850D-9381CDCB9A59}"/>
    <cellStyle name="style1524755356667" xfId="42633" xr:uid="{B0719F5B-A914-4D85-AFE6-10FEADE4261B}"/>
    <cellStyle name="style1524755356760" xfId="42634" xr:uid="{6268D990-659E-44BA-AEBD-C6E73B535E87}"/>
    <cellStyle name="style1524755356854" xfId="42623" xr:uid="{D8732DAB-5A81-477E-BA34-DADFA29085E7}"/>
    <cellStyle name="style1524755356948" xfId="42624" xr:uid="{86F30A82-23F8-45E6-B3F4-0DE96C967A97}"/>
    <cellStyle name="style1524755357042" xfId="42625" xr:uid="{6E627424-F2F3-4D5F-9095-3DE857CCFE84}"/>
    <cellStyle name="style1524755357120" xfId="42626" xr:uid="{223E6AF4-8833-4127-88F4-9C00658EADE2}"/>
    <cellStyle name="style1524755357229" xfId="42629" xr:uid="{8A79E153-BD72-4EF4-949C-2FF10CB76A6E}"/>
    <cellStyle name="style1524755357323" xfId="42630" xr:uid="{BCD36DC9-4FC9-4EE5-92FA-A0613A39B169}"/>
    <cellStyle name="style1524755357417" xfId="42631" xr:uid="{670714B2-BE70-4D7E-B6D2-0B045D3976F5}"/>
    <cellStyle name="style1524755357510" xfId="42632" xr:uid="{C25017C1-6561-4129-A060-285A6540D6E3}"/>
    <cellStyle name="style1524755357635" xfId="42635" xr:uid="{B3857818-093C-4187-8FE6-362A8C2CB026}"/>
    <cellStyle name="style1524755357729" xfId="42636" xr:uid="{83186147-B597-4DE7-BA2C-C00CE6EED92E}"/>
    <cellStyle name="style1524755357823" xfId="42637" xr:uid="{CCE93C29-6E50-4CFB-B674-2F5E39BE2DCB}"/>
    <cellStyle name="style1524755357917" xfId="42638" xr:uid="{8454F56F-4A8F-4073-9936-469645BF8D4F}"/>
    <cellStyle name="style1524755358026" xfId="42639" xr:uid="{508F37F6-96AB-4535-9D93-E2D9449B0BC2}"/>
    <cellStyle name="style1524755358104" xfId="42640" xr:uid="{CB286E77-0515-43F2-8DDD-DC511FFA6986}"/>
    <cellStyle name="style1524755358167" xfId="42641" xr:uid="{DD79D96A-7211-46F0-AF2A-B83BE2FDB12B}"/>
    <cellStyle name="style1524755358245" xfId="42642" xr:uid="{C14E58E6-31DD-44A0-8E45-8177F3EBC60B}"/>
    <cellStyle name="style1524755358338" xfId="42643" xr:uid="{E85C0F25-904C-4B91-89E4-ECF17DFC2F25}"/>
    <cellStyle name="style1524755358417" xfId="42644" xr:uid="{6D6CD65E-7912-4B53-9977-B2338F48AAF1}"/>
    <cellStyle name="style1524755358495" xfId="42645" xr:uid="{55E82FC0-3EE0-4838-8ABC-664F6C256AB3}"/>
    <cellStyle name="style1524755358573" xfId="42646" xr:uid="{A550CF98-50B2-493B-9494-04421800FFB0}"/>
    <cellStyle name="style1524755358667" xfId="42647" xr:uid="{6FC993CB-4897-47F3-B500-3D2CB4D0DD16}"/>
    <cellStyle name="style1524755358745" xfId="42648" xr:uid="{3E3790DD-D5F9-4C2C-9F0F-20DF3592A45F}"/>
    <cellStyle name="style1524755358823" xfId="42649" xr:uid="{1E1F5BF3-DAAF-43AF-9BB8-798E89BDAC38}"/>
    <cellStyle name="style1524755358901" xfId="42650" xr:uid="{6AA560D3-9BD9-4060-AF33-DE93584FFE57}"/>
    <cellStyle name="style1524755398469" xfId="42652" xr:uid="{5F7F0393-D789-4B87-8CC4-3FDE47B110EE}"/>
    <cellStyle name="style1524755398579" xfId="42653" xr:uid="{05C3D760-35E0-4434-A90B-70455F00B59F}"/>
    <cellStyle name="style1524755398672" xfId="42651" xr:uid="{4BC8E7CC-8E69-487D-B866-EFC4FF69DEC3}"/>
    <cellStyle name="style1524755398782" xfId="42654" xr:uid="{7DCF6EF2-7C4B-4C45-8FF8-7ECD00E12353}"/>
    <cellStyle name="style1524755398876" xfId="42655" xr:uid="{0BA268FF-56A0-4B6B-A028-80158D363FA9}"/>
    <cellStyle name="style1524755399001" xfId="42656" xr:uid="{8A630270-F541-47F2-B50A-B51AF62868E3}"/>
    <cellStyle name="style1524755399095" xfId="42657" xr:uid="{470675FF-0E39-4D1D-807B-E0F5EF16C4E9}"/>
    <cellStyle name="style1524755399188" xfId="42658" xr:uid="{7988609E-239B-4294-88DD-FE90F0FA91F7}"/>
    <cellStyle name="style1524755399282" xfId="42660" xr:uid="{1227EB39-ED88-4555-AD94-58F02EFCF7F6}"/>
    <cellStyle name="style1524755399376" xfId="42661" xr:uid="{454DAACC-1369-4207-BBF0-987276363E6B}"/>
    <cellStyle name="style1524755399470" xfId="42663" xr:uid="{10EBDBA0-91A1-4624-AD55-D4D12B189FFA}"/>
    <cellStyle name="style1524755399579" xfId="42664" xr:uid="{909A5FBB-CE34-4ED2-8030-D1D17868DEAA}"/>
    <cellStyle name="style1524755399657" xfId="42659" xr:uid="{D5DE7DBB-1C83-40A9-AFCF-558AF8D94E92}"/>
    <cellStyle name="style1524755399766" xfId="42662" xr:uid="{49C7AA3A-5681-493B-8702-6D87EB067A18}"/>
    <cellStyle name="style1524755399876" xfId="42665" xr:uid="{44381485-C6D2-47EF-9E15-08975BCDAB34}"/>
    <cellStyle name="style1524755400095" xfId="42667" xr:uid="{08D05858-6B1C-4268-9248-9CF5DBA26BAA}"/>
    <cellStyle name="style1524755400188" xfId="42668" xr:uid="{BB39713A-2272-474E-B5FA-B8DFCA2280F8}"/>
    <cellStyle name="style1524755400298" xfId="42666" xr:uid="{FF605885-A738-4387-AFF6-1FAD65D689DC}"/>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69524733" xfId="37265" xr:uid="{032A4B48-A893-492B-8AF4-D9A002880822}"/>
    <cellStyle name="style1525969524868" xfId="37266" xr:uid="{6E3EF0BD-C8FB-45F4-B343-0B956783DF4C}"/>
    <cellStyle name="style1525969524977" xfId="37271" xr:uid="{9D6DACD3-CF8F-487B-85D9-2B6513983C2E}"/>
    <cellStyle name="style1525969525087" xfId="37272" xr:uid="{D1F936B1-4605-4644-842F-AB67635F62D0}"/>
    <cellStyle name="style1525969525308" xfId="37268" xr:uid="{F93DB885-520D-454C-908D-3620095118B5}"/>
    <cellStyle name="style1525969525425" xfId="37269" xr:uid="{456FDCE9-C930-4987-B096-8EE82C52AA63}"/>
    <cellStyle name="style1525969525534" xfId="37267" xr:uid="{A32E068E-6280-4406-AA67-1088F5B501FF}"/>
    <cellStyle name="style1525969525646" xfId="37270" xr:uid="{A606202E-5EBB-443A-A5DB-2130CC8CA1DB}"/>
    <cellStyle name="style1525969525772" xfId="37273" xr:uid="{6185E18D-801B-409C-9C5F-D32385B309D2}"/>
    <cellStyle name="style1525969525880" xfId="37274" xr:uid="{6B17BB2F-8BB3-48B0-8617-A089EAE4E339}"/>
    <cellStyle name="style1525969525993" xfId="37275" xr:uid="{5826D0F4-A005-4138-AC2C-442605C5E33B}"/>
    <cellStyle name="style1525969526106" xfId="37276" xr:uid="{387FF1A7-667A-4937-9197-8A9471A5F3E3}"/>
    <cellStyle name="style1525969526219" xfId="37277" xr:uid="{4682AC76-955B-43A8-8636-3F736125ECF9}"/>
    <cellStyle name="style1525969526336" xfId="37283" xr:uid="{C0849C89-7E08-4604-8892-6434C075B716}"/>
    <cellStyle name="style1525969526445" xfId="37278" xr:uid="{C4A39BF1-5009-4886-A7E5-EBAB8D18566B}"/>
    <cellStyle name="style1525969526555" xfId="37284" xr:uid="{20A1E615-FE67-4F10-AF9E-63B0FE2352AC}"/>
    <cellStyle name="style1525969526687" xfId="37289" xr:uid="{3E523746-F2AF-4E21-AD6C-816062CD5A14}"/>
    <cellStyle name="style1525969526796" xfId="37290" xr:uid="{17DE49AC-868A-4FB1-A7DA-8B7507788608}"/>
    <cellStyle name="style1525969526906" xfId="37279" xr:uid="{A7D09BE5-F949-4E58-AFC6-DAAC5BE87DA3}"/>
    <cellStyle name="style1525969527018" xfId="37280" xr:uid="{3FC15489-E918-45E1-8CE4-6F752E243C0A}"/>
    <cellStyle name="style1525969527127" xfId="37281" xr:uid="{7D46461F-6B35-4636-9E4F-D8F4BC1DE04A}"/>
    <cellStyle name="style1525969527238" xfId="37282" xr:uid="{875D3367-B5C9-4431-B949-C3B43A187D46}"/>
    <cellStyle name="style1525969527348" xfId="37285" xr:uid="{0F9E3B3D-1371-4FB1-9107-E77E3CFE0E8C}"/>
    <cellStyle name="style1525969527458" xfId="37286" xr:uid="{98C4A475-187F-4512-ABA1-CF95C2A77879}"/>
    <cellStyle name="style1525969527584" xfId="37287" xr:uid="{C947DC5B-1C5D-4706-8C0B-C2154EC823DE}"/>
    <cellStyle name="style1525969527696" xfId="37288" xr:uid="{993CC5FD-6302-498B-A4E0-784888354853}"/>
    <cellStyle name="style1525969527818" xfId="37291" xr:uid="{D9EA6024-5824-4A0F-AE96-BE9A4BE8E88A}"/>
    <cellStyle name="style1525969527928" xfId="37292" xr:uid="{49249745-8F6A-42C6-AACF-655379E7A213}"/>
    <cellStyle name="style1525969528039" xfId="37293" xr:uid="{DC4A18D0-685C-4151-9B2C-554EF71D5AB4}"/>
    <cellStyle name="style1525969528150" xfId="37294" xr:uid="{64F4229C-034E-4879-91C7-065AB29F2A49}"/>
    <cellStyle name="style1525969573700" xfId="37295" xr:uid="{58477CD5-9E17-41A4-BAB4-698C871A8F6C}"/>
    <cellStyle name="style1525969573803" xfId="37296" xr:uid="{15DE846F-F390-4BC7-8751-0A5AC2DE0C34}"/>
    <cellStyle name="style1525969573896" xfId="37301" xr:uid="{B7A77573-D075-4860-A615-6284FA5C8E0E}"/>
    <cellStyle name="style1525969573991" xfId="37302" xr:uid="{D9D899C8-2608-4526-BD08-8FC18EC34282}"/>
    <cellStyle name="style1525969574183" xfId="37298" xr:uid="{F71159BD-C9B4-46A8-9F2F-88171512B3A5}"/>
    <cellStyle name="style1525969574277" xfId="37299" xr:uid="{6578BCB8-9925-436A-9928-BC8224D598CD}"/>
    <cellStyle name="style1525969574371" xfId="37297" xr:uid="{E34966EF-4256-444E-95B7-A1063AA82B10}"/>
    <cellStyle name="style1525969574467" xfId="37300" xr:uid="{E2F3C807-DAFC-4837-B6B5-FA993F0BFEB1}"/>
    <cellStyle name="style1525969574561" xfId="37303" xr:uid="{4E19E565-48E6-4523-BE3B-75BF763F3287}"/>
    <cellStyle name="style1525969574656" xfId="37304" xr:uid="{60B9FF56-B905-4022-9CEF-F59DAE96389F}"/>
    <cellStyle name="style1525969574773" xfId="37305" xr:uid="{3B5AA8DE-44E6-4CEE-B337-C80954A3D6B5}"/>
    <cellStyle name="style1525969574874" xfId="37306" xr:uid="{9CA71159-AF18-4FE9-BC09-934973C22C93}"/>
    <cellStyle name="style1525969574967" xfId="37307" xr:uid="{C2FF2B70-7429-45DE-A3BD-6205B5C2A7B8}"/>
    <cellStyle name="style1525969575073" xfId="37313" xr:uid="{3E65B59F-B67F-413A-B30A-A606F9918346}"/>
    <cellStyle name="style1525969575167" xfId="37308" xr:uid="{EF0A7425-AD38-4B9F-8442-10C6B0A32BC1}"/>
    <cellStyle name="style1525969575261" xfId="37314" xr:uid="{67B3DECF-CBA9-43E6-B550-404BA2568672}"/>
    <cellStyle name="style1525969575363" xfId="37319" xr:uid="{9762BFDC-6780-40ED-BE1E-E63A9FA15101}"/>
    <cellStyle name="style1525969575457" xfId="37320" xr:uid="{284B31B1-55B3-4AB1-A158-33B3D3C06696}"/>
    <cellStyle name="style1525969575553" xfId="37309" xr:uid="{1C992162-D70B-4A07-B9BF-93397188BA05}"/>
    <cellStyle name="style1525969575647" xfId="37310" xr:uid="{022C304D-5610-4A89-90A2-0AB5C95226E5}"/>
    <cellStyle name="style1525969575741" xfId="37311" xr:uid="{89B2A3C0-8AB9-4D36-AA83-E2E9FF33A8E6}"/>
    <cellStyle name="style1525969575837" xfId="37312" xr:uid="{AA6226AA-5681-4B7B-872B-03DDB8977BF7}"/>
    <cellStyle name="style1525969575933" xfId="37315" xr:uid="{C0A80952-FD66-455A-8A18-BAEE7848FBE1}"/>
    <cellStyle name="style1525969576029" xfId="37316" xr:uid="{A51C9850-94F7-4BCE-A35D-38FD9FEBE69B}"/>
    <cellStyle name="style1525969576126" xfId="37317" xr:uid="{C0A6C248-9F11-4510-915A-2D306A264B03}"/>
    <cellStyle name="style1525969576222" xfId="37318" xr:uid="{E2219F35-0A1E-4C0F-8A42-8DFA30E4F19F}"/>
    <cellStyle name="style1525969621720" xfId="37321" xr:uid="{37E5E3D8-61C1-4EDC-9874-5EEBB010A39A}"/>
    <cellStyle name="style1525969621824" xfId="37322" xr:uid="{E70C7739-C85D-4642-ACFE-2C894F4E077C}"/>
    <cellStyle name="style1525969621920" xfId="37327" xr:uid="{1966D8FD-9581-4147-B308-6FAB113C4612}"/>
    <cellStyle name="style1525969622023" xfId="37328" xr:uid="{A3984517-DF26-4F14-A70C-FBBAD9EDB135}"/>
    <cellStyle name="style1525969622219" xfId="37324" xr:uid="{C027E355-53AA-46D8-B4B0-705222D862A6}"/>
    <cellStyle name="style1525969622319" xfId="37325" xr:uid="{B3A85250-18D7-4AED-B168-1D13B61914EF}"/>
    <cellStyle name="style1525969622415" xfId="37323" xr:uid="{15982858-ACBE-411E-91C1-EB34E4DF8F2E}"/>
    <cellStyle name="style1525969622513" xfId="37326" xr:uid="{068AF4E4-17A5-453A-8534-A291C919F23B}"/>
    <cellStyle name="style1525969622611" xfId="37329" xr:uid="{E49400D2-8609-49F8-B088-2F7FFC9DCA81}"/>
    <cellStyle name="style1525969622708" xfId="37330" xr:uid="{16BA09A2-1D8C-4583-A470-0C070CA7D5CD}"/>
    <cellStyle name="style1525969622803" xfId="37331" xr:uid="{20136BDD-81D6-4E71-93DC-CDFBB28E1700}"/>
    <cellStyle name="style1525969622902" xfId="37332" xr:uid="{F2FC16A6-C953-4CB8-8814-56658E93EF56}"/>
    <cellStyle name="style1525969623001" xfId="37333" xr:uid="{5A823F0A-EA69-4CCB-B275-2C843A741331}"/>
    <cellStyle name="style1525969623106" xfId="37339" xr:uid="{7AC1236D-122F-44FE-9D9B-91A7586452CB}"/>
    <cellStyle name="style1525969623203" xfId="37334" xr:uid="{8748F6CD-B77F-47CB-9215-4F0B039553D3}"/>
    <cellStyle name="style1525969623307" xfId="37340" xr:uid="{BBD98A12-A6C9-4C12-A673-E44A58EACD50}"/>
    <cellStyle name="style1525969623413" xfId="37345" xr:uid="{4D00CB1A-B356-4EB7-8CCC-F63468ABBAD9}"/>
    <cellStyle name="style1525969623507" xfId="37346" xr:uid="{A552098A-BAC2-40F3-9EFC-915C95467403}"/>
    <cellStyle name="style1525969623602" xfId="37335" xr:uid="{604A4BDA-1C9B-439F-9F26-174984A2D878}"/>
    <cellStyle name="style1525969623697" xfId="37336" xr:uid="{B0263A52-82D4-46F1-BDDE-35F8F5DFF4C4}"/>
    <cellStyle name="style1525969623793" xfId="37337" xr:uid="{A2EE0E79-31BF-47B0-A8EA-649D33F3C1F7}"/>
    <cellStyle name="style1525969623890" xfId="37338" xr:uid="{664C2690-7EB5-44BA-B1BF-EB169C0410F4}"/>
    <cellStyle name="style1525969623991" xfId="37341" xr:uid="{B1A17F0D-3DAE-42A3-B3FD-633A69EEC7FF}"/>
    <cellStyle name="style1525969624098" xfId="37342" xr:uid="{97D09BC5-9736-400F-A3F4-AACCCF42E61C}"/>
    <cellStyle name="style1525969624193" xfId="37343" xr:uid="{5D1204C1-B8D8-4B28-9ACB-F74EA9E537DD}"/>
    <cellStyle name="style1525969624290" xfId="37344" xr:uid="{19F58162-FBE6-44A9-B80F-3994106B346A}"/>
    <cellStyle name="style1525969624461" xfId="37347" xr:uid="{0041A43E-51C0-4652-B26C-9640E850ADC4}"/>
    <cellStyle name="style1525969624556" xfId="37348" xr:uid="{F0B20ABA-DAC9-4EAD-83DF-1FF1C202A38D}"/>
    <cellStyle name="style1525969624653" xfId="37349" xr:uid="{8B17EA46-06D5-415C-A095-B6661D5A0D8F}"/>
    <cellStyle name="style1525969624750" xfId="37350" xr:uid="{CCC7D059-4301-4173-A2E8-082E784C8E57}"/>
    <cellStyle name="style1525969668923" xfId="37351" xr:uid="{BEBB2215-99F9-4B96-A860-DB651E8D192D}"/>
    <cellStyle name="style1525969669030" xfId="37352" xr:uid="{6293A87F-F0DA-4AE8-B8A5-747B7D8A6A02}"/>
    <cellStyle name="style1525969669124" xfId="37357" xr:uid="{749D40E6-BA42-4403-B80A-4F75603E7018}"/>
    <cellStyle name="style1525969669219" xfId="37358" xr:uid="{56123157-592B-4DDA-BB37-DD8119226CD4}"/>
    <cellStyle name="style1525969669413" xfId="37354" xr:uid="{EF588259-40DD-4900-B714-7BC76A38DF18}"/>
    <cellStyle name="style1525969669508" xfId="37355" xr:uid="{C5D23B8B-032B-46A0-B065-3B47D736A93C}"/>
    <cellStyle name="style1525969669604" xfId="37353" xr:uid="{23F648D6-C2CC-42D3-8ECC-19C7A30F52D9}"/>
    <cellStyle name="style1525969669702" xfId="37356" xr:uid="{07718076-9DD9-4429-8975-F29C50467711}"/>
    <cellStyle name="style1525969669799" xfId="37359" xr:uid="{A242590A-91B6-44E0-9A00-16F86C269DD8}"/>
    <cellStyle name="style1525969669895" xfId="37360" xr:uid="{717A6FF4-DC5A-427F-936D-CFE4AD128F26}"/>
    <cellStyle name="style1525969669996" xfId="37361" xr:uid="{1CEEF091-D4D0-4769-B7D1-8CD6CA91F25B}"/>
    <cellStyle name="style1525969670096" xfId="37362" xr:uid="{D9739329-4DBD-4DC8-8E3F-1FBBD84894E4}"/>
    <cellStyle name="style1525969670193" xfId="37363" xr:uid="{06E4585D-63FE-4D2C-8AC3-BDE0CE2A2B9F}"/>
    <cellStyle name="style1525969670300" xfId="37369" xr:uid="{104185A4-538A-46EF-966D-2F7F95C12D14}"/>
    <cellStyle name="style1525969670402" xfId="37364" xr:uid="{5A6231EF-82BD-4B2C-927F-738452816F28}"/>
    <cellStyle name="style1525969670498" xfId="37370" xr:uid="{610AC639-1069-4E56-9717-4A044D425C7E}"/>
    <cellStyle name="style1525969670596" xfId="37375" xr:uid="{DEECA655-B0AE-462D-8B56-1BD0000C3084}"/>
    <cellStyle name="style1525969670693" xfId="37376" xr:uid="{869F2245-91D9-4270-B4B5-6BFC47D79AAB}"/>
    <cellStyle name="style1525969670791" xfId="37365" xr:uid="{929F7CD7-DF1E-43CC-A0AE-E6189BAF02F1}"/>
    <cellStyle name="style1525969670887" xfId="37366" xr:uid="{BCD0F794-70C2-4A76-8D15-F9907CE93F44}"/>
    <cellStyle name="style1525969670986" xfId="37367" xr:uid="{82CE754B-9525-4EEA-8B51-495AADD09B2F}"/>
    <cellStyle name="style1525969671085" xfId="37368" xr:uid="{4236E783-6FEC-40DA-9F29-C86DD02220FC}"/>
    <cellStyle name="style1525969671183" xfId="37371" xr:uid="{20475457-6013-49FE-963E-A2BAAA1B3CD3}"/>
    <cellStyle name="style1525969671278" xfId="37372" xr:uid="{D1934221-FA5E-4FDD-9850-5A4D46755835}"/>
    <cellStyle name="style1525969671378" xfId="37373" xr:uid="{6D9E3623-9D1D-4C89-BFB2-E1248C356983}"/>
    <cellStyle name="style1525969671474" xfId="37374" xr:uid="{D7ED2240-B854-469B-B072-040C71F67D2F}"/>
    <cellStyle name="style1525969671584" xfId="37377" xr:uid="{568CC394-F7AB-4CBE-BB7C-029C1BFC73C6}"/>
    <cellStyle name="style1525969671679" xfId="37378" xr:uid="{99D06B55-2B5C-4F75-872C-DAEE406E8DB1}"/>
    <cellStyle name="style1525969671778" xfId="37379" xr:uid="{86281BCB-EFB3-485B-A56D-FD7C08833403}"/>
    <cellStyle name="style1525969671876" xfId="37380" xr:uid="{6048B016-0064-434D-9B28-0F249D05E538}"/>
    <cellStyle name="style1525969715835" xfId="37381" xr:uid="{F141FC9A-166D-4EC9-BED9-15559974FD67}"/>
    <cellStyle name="style1525969715938" xfId="37382" xr:uid="{64383F7D-AAE0-403A-BB9E-09595A0FEDC0}"/>
    <cellStyle name="style1525969716033" xfId="37387" xr:uid="{23EB3065-DD81-4F73-8E93-158B78246501}"/>
    <cellStyle name="style1525969716127" xfId="37388" xr:uid="{BEBF1C16-2378-44AB-9A6E-56C4185BE6B4}"/>
    <cellStyle name="style1525969716320" xfId="37384" xr:uid="{845B6D95-9653-4305-8486-483A76D68332}"/>
    <cellStyle name="style1525969716414" xfId="37385" xr:uid="{FF35AB9B-5766-454D-B37E-34AC7651C546}"/>
    <cellStyle name="style1525969716508" xfId="37383" xr:uid="{12F9E841-B18D-44DB-BC01-2794F863ED09}"/>
    <cellStyle name="style1525969716603" xfId="37386" xr:uid="{C1AB79FE-C3F5-4363-8162-C7D654803374}"/>
    <cellStyle name="style1525969716698" xfId="37389" xr:uid="{276CAA14-DF57-481D-BF9F-D00DD63495B3}"/>
    <cellStyle name="style1525969716793" xfId="37390" xr:uid="{01CE49B0-7F3D-4EFC-B161-28B5FAC05E11}"/>
    <cellStyle name="style1525969716888" xfId="37391" xr:uid="{451F51F4-C510-419E-A457-134C12A92B9E}"/>
    <cellStyle name="style1525969716987" xfId="37392" xr:uid="{5C57ADBF-0807-43E6-8D19-A41E3B253C59}"/>
    <cellStyle name="style1525969717082" xfId="37393" xr:uid="{02FF7FAE-65B7-494D-989C-4405AB75F046}"/>
    <cellStyle name="style1525969717186" xfId="37399" xr:uid="{6303AA91-A45B-4AEA-A779-5DC55ABCEEF5}"/>
    <cellStyle name="style1525969717280" xfId="37394" xr:uid="{6A476440-5AE7-4B8F-900D-06B859DD7D32}"/>
    <cellStyle name="style1525969717374" xfId="37400" xr:uid="{B059674B-FDB9-4D97-81F9-77BB1E2919B3}"/>
    <cellStyle name="style1525969717476" xfId="37405" xr:uid="{3675B440-A9F0-4F72-AC34-D8A88CCCE5E6}"/>
    <cellStyle name="style1525969717572" xfId="37419" xr:uid="{9C3B78B4-66A9-45F0-8F7D-9AB104F4E492}"/>
    <cellStyle name="style1525969717666" xfId="37406" xr:uid="{DB36FDD1-A867-41AD-BF81-B6A71FBC1026}"/>
    <cellStyle name="style1525969717745" xfId="37395" xr:uid="{C86B7007-B148-40F3-9C9B-98CAE7A47147}"/>
    <cellStyle name="style1525969717839" xfId="37396" xr:uid="{0EEF8757-24C1-4A37-85CD-1C4818D3A4DC}"/>
    <cellStyle name="style1525969717934" xfId="37397" xr:uid="{AF815C15-BE7A-4974-8A85-7D287E111FB9}"/>
    <cellStyle name="style1525969718031" xfId="37398" xr:uid="{CA96BD1C-04A2-4FF8-9C3A-9979FF28E43C}"/>
    <cellStyle name="style1525969718128" xfId="37401" xr:uid="{13FD37A1-9BC6-432F-BCFC-F8FD7CB55D5E}"/>
    <cellStyle name="style1525969718223" xfId="37402" xr:uid="{EAEA791A-12F6-43FE-9439-EDD95CE1B6CA}"/>
    <cellStyle name="style1525969718319" xfId="37403" xr:uid="{CAB8FA81-87F1-456D-8C86-027D03375AAC}"/>
    <cellStyle name="style1525969718416" xfId="37404" xr:uid="{47978AE9-EEEA-429D-B266-A044110C1A61}"/>
    <cellStyle name="style1525969718571" xfId="37407" xr:uid="{AEBDDFF1-279A-4397-BE79-0C1553F82CE5}"/>
    <cellStyle name="style1525969718672" xfId="37408" xr:uid="{108D03A7-0B93-4513-A869-05AE13B8A5D8}"/>
    <cellStyle name="style1525969718767" xfId="37409" xr:uid="{156CF80D-A38A-4AAB-ADFF-AE213BE70968}"/>
    <cellStyle name="style1525969718863" xfId="37410" xr:uid="{B7554F9F-69A6-47BF-B412-79992708540C}"/>
    <cellStyle name="style1525969718974" xfId="37411" xr:uid="{646B8703-E597-4E85-895B-CBD8A0CAB518}"/>
    <cellStyle name="style1525969719057" xfId="37412" xr:uid="{2422ED76-3123-48E3-8F25-92D78E36A3DF}"/>
    <cellStyle name="style1525969719136" xfId="37413" xr:uid="{84690CA2-E4FC-4D24-A6ED-AF9794EFC3A9}"/>
    <cellStyle name="style1525969719219" xfId="37414" xr:uid="{818A66F9-A9DE-4758-868B-A2AD9A7B1607}"/>
    <cellStyle name="style1525969719299" xfId="37415" xr:uid="{BE9D8B41-51A8-46F1-A987-1196889FE8BA}"/>
    <cellStyle name="style1525969719380" xfId="37416" xr:uid="{56DA57FF-76E4-4FB3-A9BC-D7999CB39670}"/>
    <cellStyle name="style1525969719465" xfId="37417" xr:uid="{FC78D328-296E-46F5-9017-1D1A0C96C3A5}"/>
    <cellStyle name="style1525969719546" xfId="37418" xr:uid="{86CFD962-EF37-484A-9D78-C351F269076C}"/>
    <cellStyle name="style1525969719678" xfId="37420" xr:uid="{13D50092-1EEF-46B9-8289-AF6F348BC6C4}"/>
    <cellStyle name="style1525969719758" xfId="37421" xr:uid="{62FFBE35-C7F8-4490-B30E-232A8F561881}"/>
    <cellStyle name="style1525969719840" xfId="37422" xr:uid="{953792AA-7860-4B61-8310-66CA6595DA6A}"/>
    <cellStyle name="style1525969719924" xfId="37423" xr:uid="{FE05190F-4F90-4EC3-819B-9C6BE5B3E5BA}"/>
    <cellStyle name="style1525969763642" xfId="37424" xr:uid="{30FD7FA1-6076-4B0A-A29A-1BDAD6A03876}"/>
    <cellStyle name="style1525969763745" xfId="37425" xr:uid="{C3E2EAAE-0F91-48A9-B30E-FA4D9915560B}"/>
    <cellStyle name="style1525969763843" xfId="37430" xr:uid="{10725590-7F0C-4C18-A73D-3E5B32A3A065}"/>
    <cellStyle name="style1525969763938" xfId="37431" xr:uid="{9CF047BA-60B5-4C44-B756-D29A7464F76B}"/>
    <cellStyle name="style1525969764135" xfId="37427" xr:uid="{735A212B-C4D3-4EB0-80A7-344B82A2E98D}"/>
    <cellStyle name="style1525969764230" xfId="37428" xr:uid="{AD9F8B0E-05ED-4F79-B249-337D0691BE87}"/>
    <cellStyle name="style1525969764326" xfId="37426" xr:uid="{B5E4D886-C89D-4DA5-8C68-745C8D192680}"/>
    <cellStyle name="style1525969764424" xfId="37429" xr:uid="{1BB02A45-23B2-4AC8-AC5E-9189ECCBB984}"/>
    <cellStyle name="style1525969764521" xfId="37432" xr:uid="{89625637-5577-4E25-BC49-24AE0A144476}"/>
    <cellStyle name="style1525969764618" xfId="37433" xr:uid="{A32E2AD9-333D-4CDF-A4E5-C2FA25237DE3}"/>
    <cellStyle name="style1525969764715" xfId="37434" xr:uid="{79A7886C-6588-41D3-98D6-D6A8ACC1290F}"/>
    <cellStyle name="style1525969764813" xfId="37435" xr:uid="{132A98CE-8657-4E3F-B7FE-8999A65D4201}"/>
    <cellStyle name="style1525969764910" xfId="37436" xr:uid="{F8AE4D1E-EE18-4586-A913-4C5EC91F9B93}"/>
    <cellStyle name="style1525969765021" xfId="37442" xr:uid="{9223BF0A-CA8F-486D-B902-15CAEC562235}"/>
    <cellStyle name="style1525969765118" xfId="37437" xr:uid="{95C5B59F-3312-42CE-AD67-E668EAB10744}"/>
    <cellStyle name="style1525969765213" xfId="37443" xr:uid="{04009EFD-A587-4D85-A130-62A72708D8D0}"/>
    <cellStyle name="style1525969765308" xfId="37448" xr:uid="{58C44A22-29AC-4D75-847A-8615572BDEB5}"/>
    <cellStyle name="style1525969765406" xfId="37449" xr:uid="{4DC2AF3A-B099-4CD9-81F2-9BC639BF741E}"/>
    <cellStyle name="style1525969765504" xfId="37438" xr:uid="{650953F7-F053-4ABA-B465-9F78AD1CAB9D}"/>
    <cellStyle name="style1525969765605" xfId="37439" xr:uid="{14DD0151-A8DB-4D11-84D5-3CD3D1F3D4F7}"/>
    <cellStyle name="style1525969765699" xfId="37440" xr:uid="{FFEB7C96-0494-4BA3-8986-7D2764CF43B6}"/>
    <cellStyle name="style1525969765795" xfId="37441" xr:uid="{7E1D6404-5767-4ED8-BAF8-FD532567F876}"/>
    <cellStyle name="style1525969765892" xfId="37444" xr:uid="{BCD1BAC3-B60D-4785-A969-752182DC5AC1}"/>
    <cellStyle name="style1525969765988" xfId="37445" xr:uid="{365A106C-F992-4C5F-83E2-88925D113533}"/>
    <cellStyle name="style1525969766085" xfId="37446" xr:uid="{70BCD5FA-36F8-4492-A90B-3EBD39B9E7DC}"/>
    <cellStyle name="style1525969766182" xfId="37447" xr:uid="{22EB6E8A-C6C9-40E8-8202-C8EA4C03970A}"/>
    <cellStyle name="style1525969766294" xfId="37450" xr:uid="{897BC0A1-74EE-43BF-BD74-D3AA18D91684}"/>
    <cellStyle name="style1525969766388" xfId="37451" xr:uid="{8F89385B-B499-4FCF-801C-5A5D23FEB045}"/>
    <cellStyle name="style1525969766482" xfId="37452" xr:uid="{25C2BEF5-9E5C-4EBE-8745-27BE41D7074E}"/>
    <cellStyle name="style1525969766581" xfId="37453" xr:uid="{8ADB6CF9-9554-4F6E-B182-2648085A7B25}"/>
    <cellStyle name="style1525969766688" xfId="37454" xr:uid="{199D7D2C-28D4-4A95-B636-EE1FF9AC2BA1}"/>
    <cellStyle name="style1525969766768" xfId="37455" xr:uid="{7DD0896E-4AC2-4063-90F1-20397FDD86AD}"/>
    <cellStyle name="style1525969766849" xfId="37456" xr:uid="{BC635657-D974-48C1-AFF4-BB77A959BCCA}"/>
    <cellStyle name="style1525969766932" xfId="37457" xr:uid="{62E10B82-9898-461C-AA51-69DC93C11046}"/>
    <cellStyle name="style1525969767020" xfId="37458" xr:uid="{47EA5AF1-ACE1-4566-802D-B641A8D730E7}"/>
    <cellStyle name="style1525969767102" xfId="37459" xr:uid="{88E4E01B-3BFE-4293-8333-487608D02260}"/>
    <cellStyle name="style1525969767182" xfId="37460" xr:uid="{94D3FE30-4F53-410A-B788-3CC5FD3A911F}"/>
    <cellStyle name="style1525969767267" xfId="37461" xr:uid="{F410A793-5AE1-4693-A2FA-FF1E520EA6CE}"/>
    <cellStyle name="style1525969767363" xfId="37462" xr:uid="{EFB590BE-E9A1-4AB0-9459-99634FFDD35D}"/>
    <cellStyle name="style1525969767442" xfId="37463" xr:uid="{C11F9C37-7877-4B1E-AC16-76CF47E48593}"/>
    <cellStyle name="style1525969767522" xfId="37464" xr:uid="{8296D18D-C0BB-4F47-BF91-AF52CC0637E7}"/>
    <cellStyle name="style1525969767604" xfId="37465" xr:uid="{E0E5BA06-7659-4BD8-A8B7-F278409EEEF9}"/>
    <cellStyle name="style1525969811246" xfId="37467" xr:uid="{A69EB2EC-D635-4C00-9333-297DDC204021}"/>
    <cellStyle name="style1525969811362" xfId="37468" xr:uid="{58CDF649-5EA0-407A-B247-28D5F54F8310}"/>
    <cellStyle name="style1525969811460" xfId="37466" xr:uid="{4A1F4956-F402-4D96-B2C7-18C7ADA9C07C}"/>
    <cellStyle name="style1525969811572" xfId="37469" xr:uid="{D8A4AA27-29C0-41BF-9D97-2F8817310685}"/>
    <cellStyle name="style1525969811682" xfId="37470" xr:uid="{76FB5F82-EB7D-4453-9ABC-52D0DA71B66B}"/>
    <cellStyle name="style1525969811792" xfId="37471" xr:uid="{9497E23F-75CE-4094-8E63-6FD1A3D65960}"/>
    <cellStyle name="style1525969811905" xfId="37472" xr:uid="{2ED1F3E9-51C9-47D7-8DA8-1C00526EC572}"/>
    <cellStyle name="style1525969812012" xfId="37473" xr:uid="{13F1E72C-F855-4AC3-9C57-54FB08DB3880}"/>
    <cellStyle name="style1525969812108" xfId="37475" xr:uid="{FD0E99E8-BB30-4B86-969F-2B4C2198840B}"/>
    <cellStyle name="style1525969812208" xfId="37476" xr:uid="{55366E38-BB16-4F1C-BA27-B9DA02F0ADF7}"/>
    <cellStyle name="style1525969812303" xfId="37478" xr:uid="{76AA77CD-728B-484A-BD0F-BAEE54E5D51A}"/>
    <cellStyle name="style1525969812421" xfId="37479" xr:uid="{1D54E88A-FABB-4624-BF20-6945C3FDE0AC}"/>
    <cellStyle name="style1525969812515" xfId="37474" xr:uid="{40B49AE8-81AE-49D5-858E-7ADA0AC55D07}"/>
    <cellStyle name="style1525969812624" xfId="37477" xr:uid="{ADEB66AB-4E60-41EF-81C3-BFB73218FDB2}"/>
    <cellStyle name="style1525969812733" xfId="37480" xr:uid="{50151E84-0008-415C-AF3E-DB1D1991BB91}"/>
    <cellStyle name="style1525969812954" xfId="37482" xr:uid="{74289D2F-4375-48C7-BFD0-60498D0FB8C6}"/>
    <cellStyle name="style1525969813065" xfId="37483" xr:uid="{4632D84B-4210-4F83-9FD0-5056391A36A0}"/>
    <cellStyle name="style1525969813175" xfId="37481" xr:uid="{E35EB231-D5BF-49C0-B67A-84714477B19E}"/>
    <cellStyle name="style1525969824440" xfId="36970" xr:uid="{B4D583F1-B3FA-40AA-BDEA-07E98BEE06A9}"/>
    <cellStyle name="style1525969824544" xfId="36971" xr:uid="{2C531CF0-8AFF-4ACD-A47A-BF8841C3182B}"/>
    <cellStyle name="style1525969824639" xfId="36976" xr:uid="{21680EDF-314C-4EB5-A9C0-C1483711AF03}"/>
    <cellStyle name="style1525969824732" xfId="36977" xr:uid="{08526D17-64B4-47F8-8C52-C4C422653516}"/>
    <cellStyle name="style1525969824924" xfId="36973" xr:uid="{BC875770-8E58-417E-B9FC-B26702EBA421}"/>
    <cellStyle name="style1525969825020" xfId="36974" xr:uid="{175B143F-1B42-4FFE-B49A-C864F4389BDB}"/>
    <cellStyle name="style1525969825116" xfId="36972" xr:uid="{9618EA96-23A4-443F-A1A7-FA2A3FB99740}"/>
    <cellStyle name="style1525969825225" xfId="36975" xr:uid="{C62EEE0F-842C-4908-A745-B0045528D05D}"/>
    <cellStyle name="style1525969825319" xfId="36978" xr:uid="{C5270F62-B615-4977-8AE6-2793B40971BA}"/>
    <cellStyle name="style1525969825422" xfId="36979" xr:uid="{B18C536B-A495-4B5E-A744-D35E403D15CF}"/>
    <cellStyle name="style1525969825517" xfId="36980" xr:uid="{6CEEA601-AB7D-4F51-916B-1B6894C16515}"/>
    <cellStyle name="style1525969825614" xfId="36981" xr:uid="{A302EFF5-8ACF-4312-A37E-D06731CBD0A8}"/>
    <cellStyle name="style1525969825708" xfId="36982" xr:uid="{B80E1F30-E44D-4000-8808-29C38CF1E230}"/>
    <cellStyle name="style1525969825810" xfId="36988" xr:uid="{402EE3C4-D204-45E9-B5BB-3398B077A28D}"/>
    <cellStyle name="style1525969825906" xfId="36983" xr:uid="{7B33FCE7-3C69-4384-8F19-EE2D0C616A0E}"/>
    <cellStyle name="style1525969826003" xfId="36989" xr:uid="{057EC929-3D02-4550-87A0-DB39DD811C7E}"/>
    <cellStyle name="style1525969826098" xfId="36994" xr:uid="{3FF8EBE4-F13F-4F98-9C07-F2D9EE40B70A}"/>
    <cellStyle name="style1525969826203" xfId="36995" xr:uid="{93B2ECAE-EFD2-4420-B9C4-86B5AB4CC58F}"/>
    <cellStyle name="style1525969826299" xfId="36984" xr:uid="{E03C6AAE-883B-4520-A049-85A13FC8783A}"/>
    <cellStyle name="style1525969826393" xfId="36985" xr:uid="{E321DF87-368A-4CC1-B222-010BC56A8832}"/>
    <cellStyle name="style1525969826488" xfId="36986" xr:uid="{EE0F6BB1-C451-4BA0-9663-8FC7AB83B7FC}"/>
    <cellStyle name="style1525969826584" xfId="36987" xr:uid="{7D7EB6B1-4651-4604-8F89-612A50BBA82E}"/>
    <cellStyle name="style1525969826680" xfId="36990" xr:uid="{CE530B12-E35F-4724-BD7E-5BEC9C3E78DB}"/>
    <cellStyle name="style1525969826774" xfId="36991" xr:uid="{4A92E366-1CAB-45D1-982C-17D30A52B707}"/>
    <cellStyle name="style1525969826869" xfId="36992" xr:uid="{565DB9F5-2212-4362-ABC0-77FB5D57CB2A}"/>
    <cellStyle name="style1525969826965" xfId="36993" xr:uid="{3F5C4415-7733-4E6D-A497-C027898E8AC2}"/>
    <cellStyle name="style1525969827075" xfId="36996" xr:uid="{2705C05C-D6D2-480D-B2BD-232F45D9E8A5}"/>
    <cellStyle name="style1525969827169" xfId="36997" xr:uid="{4115D8CC-3ABD-4188-BCDC-1E09D4D22294}"/>
    <cellStyle name="style1525969827274" xfId="36998" xr:uid="{19B74C4D-35BF-4702-9ABF-D59D6FA668B5}"/>
    <cellStyle name="style1525969827374" xfId="36999" xr:uid="{78031A41-1F0D-4F66-B56B-AA6ED835CAEA}"/>
    <cellStyle name="style1525969871263" xfId="37000" xr:uid="{DFCF1F48-4899-4DCD-A567-C52311E7A1C1}"/>
    <cellStyle name="style1525969871368" xfId="37001" xr:uid="{87BF7594-2C9A-4E0A-B6D6-3C6872E25785}"/>
    <cellStyle name="style1525969871462" xfId="37006" xr:uid="{C91D1385-0687-458C-AC95-5A0910CDC168}"/>
    <cellStyle name="style1525969871556" xfId="37007" xr:uid="{705CA9E7-A24A-4E43-A438-4C85FCA85FD1}"/>
    <cellStyle name="style1525969871752" xfId="37003" xr:uid="{361D3DD2-F9FC-4137-AABF-AB7F77DBD5D3}"/>
    <cellStyle name="style1525969871848" xfId="37004" xr:uid="{E18B3B7E-DFCA-4710-87FB-AC25F0585400}"/>
    <cellStyle name="style1525969871944" xfId="37002" xr:uid="{9CE7CC80-909D-475F-8493-15D9B7A8994B}"/>
    <cellStyle name="style1525969872042" xfId="37005" xr:uid="{240C7993-63EB-4E40-8470-423496DFAB28}"/>
    <cellStyle name="style1525969872137" xfId="37008" xr:uid="{972F1122-E0EF-4A14-959A-259EFC4DC9B2}"/>
    <cellStyle name="style1525969872231" xfId="37009" xr:uid="{E5EDE823-B973-47BA-ABBE-04261C5B2EBE}"/>
    <cellStyle name="style1525969872327" xfId="37010" xr:uid="{A3F9A0BE-01AF-473F-86D9-E9A7A3E5745A}"/>
    <cellStyle name="style1525969872425" xfId="37011" xr:uid="{B6DC5DAA-D44C-412B-9B4B-B3350EE8DDFB}"/>
    <cellStyle name="style1525969872523" xfId="37012" xr:uid="{57F13217-05C7-4C66-9F15-F6E7CDD2C2B3}"/>
    <cellStyle name="style1525969872626" xfId="37018" xr:uid="{CE5C3C85-4AC8-4606-999C-ABB609A689FB}"/>
    <cellStyle name="style1525969872719" xfId="37013" xr:uid="{91EDA36E-31BA-4FE4-A45E-0914C2AD7E7D}"/>
    <cellStyle name="style1525969872814" xfId="37019" xr:uid="{0EE205CE-0D3A-4D28-8E83-E99E14D2CF3B}"/>
    <cellStyle name="style1525969872915" xfId="37024" xr:uid="{807495AD-808B-422A-92AC-1D9AB7F73E34}"/>
    <cellStyle name="style1525969873014" xfId="37025" xr:uid="{892649CB-5965-4E99-8F37-923A9A3A4F43}"/>
    <cellStyle name="style1525969873110" xfId="37014" xr:uid="{6B1E8B36-6B7C-4E6D-90A5-933A0511ACC4}"/>
    <cellStyle name="style1525969873204" xfId="37015" xr:uid="{4D878E52-FA9B-47E1-9961-0BF4E9BA14A5}"/>
    <cellStyle name="style1525969873301" xfId="37016" xr:uid="{5AB42892-57FE-4751-96A6-24CDB9F3CA5D}"/>
    <cellStyle name="style1525969873401" xfId="37017" xr:uid="{DD8A89F4-0A2C-4247-AE62-39E15CE275BD}"/>
    <cellStyle name="style1525969873496" xfId="37020" xr:uid="{898126F7-41E5-4D38-8B3D-A8CC91BD8366}"/>
    <cellStyle name="style1525969873591" xfId="37021" xr:uid="{64D8A0A2-F33F-47F9-999C-2A76D2F98D37}"/>
    <cellStyle name="style1525969873689" xfId="37022" xr:uid="{9EFCA2B4-7EF4-4229-AA0B-AFA2BDB30642}"/>
    <cellStyle name="style1525969873786" xfId="37023" xr:uid="{854FB8A6-7E83-4B67-AE4E-18C3343CCDEA}"/>
    <cellStyle name="style1525969916563" xfId="37026" xr:uid="{94098B90-C1D5-4558-9FB2-B0F7FCD5328F}"/>
    <cellStyle name="style1525969916670" xfId="37027" xr:uid="{A82D2A02-123F-4AF2-8BE3-C6870FFB177E}"/>
    <cellStyle name="style1525969916766" xfId="37032" xr:uid="{9F2D2271-C4E6-40FA-9E5B-5D0665558133}"/>
    <cellStyle name="style1525969916861" xfId="37033" xr:uid="{763CD837-A466-4B37-B7B5-CC6CC6E88F65}"/>
    <cellStyle name="style1525969917055" xfId="37029" xr:uid="{F7E4C9A4-AAC6-4321-97F1-1138B52AA26A}"/>
    <cellStyle name="style1525969917149" xfId="37030" xr:uid="{54034075-91A1-4BEA-A1CF-8680FAACF4FB}"/>
    <cellStyle name="style1525969917245" xfId="37028" xr:uid="{8D7E3A03-5B91-42D5-846D-D58B0D1F166C}"/>
    <cellStyle name="style1525969917343" xfId="37031" xr:uid="{64BBF932-C41B-44CB-BC02-BDC958D77CEA}"/>
    <cellStyle name="style1525969917439" xfId="37034" xr:uid="{D9FF4150-2F4E-4224-A070-CCB1857A325F}"/>
    <cellStyle name="style1525969917535" xfId="37035" xr:uid="{082D58CA-0E85-4E66-8E84-AB092B8DBA5F}"/>
    <cellStyle name="style1525969917631" xfId="37036" xr:uid="{2EBB95BC-013B-4AE2-B386-F48883736985}"/>
    <cellStyle name="style1525969917729" xfId="37037" xr:uid="{11801230-2508-4712-8AC1-A0C3B981C2B9}"/>
    <cellStyle name="style1525969917825" xfId="37038" xr:uid="{19A3E188-D91A-476A-9BB1-C95DA54F26D7}"/>
    <cellStyle name="style1525969917932" xfId="37044" xr:uid="{1EAF7D46-DF14-4860-B4BD-4FD3E81F82DD}"/>
    <cellStyle name="style1525969918029" xfId="37039" xr:uid="{0F7ED7C7-717D-4BA5-BFFC-B3D42988D93F}"/>
    <cellStyle name="style1525969918123" xfId="37045" xr:uid="{44BF12E4-C692-4E2B-84D9-6D42308C0F75}"/>
    <cellStyle name="style1525969918225" xfId="37050" xr:uid="{658C868C-D5A5-468C-BA8B-39C99B55E281}"/>
    <cellStyle name="style1525969918321" xfId="37051" xr:uid="{A8216D2E-8109-45E3-A99D-24E06BA58CBE}"/>
    <cellStyle name="style1525969918420" xfId="37040" xr:uid="{820628D6-619C-4F40-B51B-FA63EF7B0E51}"/>
    <cellStyle name="style1525969918513" xfId="37041" xr:uid="{6BB1E08E-B916-4B85-A6C3-AA0A499FBD0E}"/>
    <cellStyle name="style1525969918607" xfId="37042" xr:uid="{9293588E-7102-4304-BC56-39B71599A682}"/>
    <cellStyle name="style1525969918703" xfId="37043" xr:uid="{9AB9F6D3-0700-475B-B953-B80CB4B35A61}"/>
    <cellStyle name="style1525969918799" xfId="37046" xr:uid="{F44C6FAC-9838-41EE-9358-F3A0B751401B}"/>
    <cellStyle name="style1525969918895" xfId="37047" xr:uid="{CEA7E09E-DBE8-4672-B326-FCDE6E70EEA0}"/>
    <cellStyle name="style1525969918993" xfId="37048" xr:uid="{B67961D9-92CB-4972-B5F6-F36DE070EBC4}"/>
    <cellStyle name="style1525969919090" xfId="37049" xr:uid="{D9FB75BA-468E-49F6-8470-F8796C6072BE}"/>
    <cellStyle name="style1525969919248" xfId="37052" xr:uid="{298EC1ED-A849-458E-AAD5-184CA55962FF}"/>
    <cellStyle name="style1525969919342" xfId="37053" xr:uid="{B0C989DA-D66A-4FB0-BA3C-4D7DF57C614A}"/>
    <cellStyle name="style1525969919439" xfId="37054" xr:uid="{B5A0DFF8-DC6C-45CF-AB7D-BCE6C1FFCD18}"/>
    <cellStyle name="style1525969919535" xfId="37055" xr:uid="{D7B66919-9F5A-475F-AF5A-DEAC617AE9A4}"/>
    <cellStyle name="style1525969962516" xfId="37056" xr:uid="{7075AC33-6D9D-49C0-84F6-8A56AEB7CA8B}"/>
    <cellStyle name="style1525969962623" xfId="37057" xr:uid="{38857495-F29E-469D-A670-CAA27F562F83}"/>
    <cellStyle name="style1525969962718" xfId="37062" xr:uid="{2CB06C48-8455-44F1-A749-6DE171138C3D}"/>
    <cellStyle name="style1525969962813" xfId="37063" xr:uid="{FC8162EE-6B0B-4D99-B2D1-C7CAD44AF4B0}"/>
    <cellStyle name="style1525969963004" xfId="37059" xr:uid="{EB76D071-A6EC-49AC-AF4B-3A36188E88ED}"/>
    <cellStyle name="style1525969963099" xfId="37060" xr:uid="{45F67FE1-625C-4B04-8383-1357EF3E233E}"/>
    <cellStyle name="style1525969963193" xfId="37058" xr:uid="{EE7C115B-88F3-4D60-8EFF-7CA57DDCD724}"/>
    <cellStyle name="style1525969963288" xfId="37061" xr:uid="{C46594FC-CB0F-4153-808B-D35216E252A8}"/>
    <cellStyle name="style1525969963383" xfId="37064" xr:uid="{E707BD29-E795-4414-8F9B-97DDA0FE23BF}"/>
    <cellStyle name="style1525969963477" xfId="37065" xr:uid="{11BFB1AE-0B2A-46D2-ADF9-E4A2D00E9B72}"/>
    <cellStyle name="style1525969963572" xfId="37066" xr:uid="{C939C6B8-0686-40D3-8D8A-56F1613B3125}"/>
    <cellStyle name="style1525969963670" xfId="37067" xr:uid="{37FD966B-EC81-4D16-AF81-C4AF869C7F59}"/>
    <cellStyle name="style1525969963764" xfId="37068" xr:uid="{18A6068A-2D54-44C4-B224-7DB0A2E90F69}"/>
    <cellStyle name="style1525969963869" xfId="37074" xr:uid="{E1BD1980-CC5D-4FD6-A543-9584C1AAE755}"/>
    <cellStyle name="style1525969963964" xfId="37069" xr:uid="{D309686B-DEF4-4F01-B5C3-8046EE60C5F4}"/>
    <cellStyle name="style1525969964059" xfId="37075" xr:uid="{4D0BAFF3-9F91-40B1-99B6-5CDBE5454A91}"/>
    <cellStyle name="style1525969964158" xfId="37080" xr:uid="{1D58FF52-6FC3-4DB2-A121-CCF0C88D5886}"/>
    <cellStyle name="style1525969964254" xfId="37081" xr:uid="{23D440B5-667C-4246-BBE9-D20465585CE9}"/>
    <cellStyle name="style1525969964350" xfId="37070" xr:uid="{1FA8FCF8-6DF1-46F9-AB87-A984E3E3FE1E}"/>
    <cellStyle name="style1525969964446" xfId="37071" xr:uid="{30979D8D-AEC8-42DF-8E42-3D45E8508668}"/>
    <cellStyle name="style1525969964541" xfId="37072" xr:uid="{71AFD56A-6F8F-45F1-9D0A-0B4C2CD28F70}"/>
    <cellStyle name="style1525969964638" xfId="37073" xr:uid="{48CC7F51-A3A1-43B8-8877-CB91FED354A5}"/>
    <cellStyle name="style1525969964733" xfId="37076" xr:uid="{564DBD45-00D8-40BF-9DB1-F90E52100753}"/>
    <cellStyle name="style1525969964828" xfId="37077" xr:uid="{1FD97800-866F-4E08-976C-116359E38A5C}"/>
    <cellStyle name="style1525969964926" xfId="37078" xr:uid="{D3954A79-C862-4CF5-91A6-E80F68F34846}"/>
    <cellStyle name="style1525969965025" xfId="37079" xr:uid="{DCCBB75D-9BBC-4F6D-A8B5-44F96323BEBE}"/>
    <cellStyle name="style1525969965134" xfId="37082" xr:uid="{1A6AD598-7996-42E4-A323-0F6BC2913F7F}"/>
    <cellStyle name="style1525969965228" xfId="37083" xr:uid="{F32EE7C6-CBEC-4E37-9554-593D90FA1BF9}"/>
    <cellStyle name="style1525969965322" xfId="37084" xr:uid="{DAF5A0B4-9CD5-4BC5-B512-1B9D90001569}"/>
    <cellStyle name="style1525969965418" xfId="37085" xr:uid="{5448D8F0-3F9D-44EB-8EBC-FF7DD6260897}"/>
    <cellStyle name="style1525970008552" xfId="37086" xr:uid="{CB6CB799-4CF7-4A7C-A72C-174C6E0344B4}"/>
    <cellStyle name="style1525970008656" xfId="37087" xr:uid="{714813FE-D4C5-4E68-8144-4FA22C59D568}"/>
    <cellStyle name="style1525970008751" xfId="37092" xr:uid="{BAB0BBC9-DA65-4356-B52E-81CBA1A19EC8}"/>
    <cellStyle name="style1525970008847" xfId="37093" xr:uid="{6D166BC2-3034-44C9-84D5-5F99284C3394}"/>
    <cellStyle name="style1525970009042" xfId="37089" xr:uid="{75CB105D-B8E6-40B2-93E5-B065356770D4}"/>
    <cellStyle name="style1525970009138" xfId="37090" xr:uid="{2DA2A750-437A-435D-928E-722D10759B98}"/>
    <cellStyle name="style1525970009238" xfId="37088" xr:uid="{2F2CF5B4-89FB-4641-818C-83068E658B63}"/>
    <cellStyle name="style1525970009336" xfId="37091" xr:uid="{F003A6F4-0847-49D1-9A5B-8444902425A6}"/>
    <cellStyle name="style1525970009433" xfId="37094" xr:uid="{5A26DA88-F502-4749-840D-D71601C622FF}"/>
    <cellStyle name="style1525970009531" xfId="37095" xr:uid="{88D9E8EC-1E95-435F-9D4F-6B1255F3543C}"/>
    <cellStyle name="style1525970009627" xfId="37096" xr:uid="{9791C9D8-B2C9-4042-81DD-5A927D8C7B21}"/>
    <cellStyle name="style1525970009726" xfId="37097" xr:uid="{03F20936-AE27-4BF1-B96E-223469FBCFD0}"/>
    <cellStyle name="style1525970009824" xfId="37098" xr:uid="{963AAC3E-5FF6-489A-8316-D1A575522635}"/>
    <cellStyle name="style1525970009928" xfId="37104" xr:uid="{39BA5306-A214-4F0A-AFD6-FA41382FD418}"/>
    <cellStyle name="style1525970010028" xfId="37099" xr:uid="{A7AA2381-3A90-43EC-9FF4-E26BBD7201E4}"/>
    <cellStyle name="style1525970010123" xfId="37105" xr:uid="{AF10AB63-0BF3-43F8-892F-A2E4AE7730CA}"/>
    <cellStyle name="style1525970010224" xfId="37110" xr:uid="{CCDF5D6C-FC4F-4A32-B7B9-906B72BA9348}"/>
    <cellStyle name="style1525970010323" xfId="37111" xr:uid="{2F5EDF86-D773-450C-86A9-58040E616540}"/>
    <cellStyle name="style1525970010418" xfId="37100" xr:uid="{734FDB4C-6237-4363-B764-9BC73C921793}"/>
    <cellStyle name="style1525970010514" xfId="37101" xr:uid="{C76DC81C-88F1-40AA-9DCB-21302AF6EC41}"/>
    <cellStyle name="style1525970010611" xfId="37102" xr:uid="{9478BC72-FBD7-4A61-B7BB-44289BEEE35A}"/>
    <cellStyle name="style1525970010708" xfId="37103" xr:uid="{01C710C0-A2AC-4DD6-BF97-67E8755ED5D5}"/>
    <cellStyle name="style1525970010805" xfId="37106" xr:uid="{102C54AB-824B-491D-91ED-64097ACFC990}"/>
    <cellStyle name="style1525970010901" xfId="37107" xr:uid="{B43DAE46-332B-4F99-B6E1-924440C274DA}"/>
    <cellStyle name="style1525970011003" xfId="37108" xr:uid="{2E2DFBEB-7277-48EA-ABBE-95CAD40D2F3D}"/>
    <cellStyle name="style1525970011099" xfId="37109" xr:uid="{7253F17A-7D67-40C8-9ED0-1F1BD6ACD377}"/>
    <cellStyle name="style1525970011246" xfId="37112" xr:uid="{04B144BB-118D-4D9E-AD6D-F906267703C0}"/>
    <cellStyle name="style1525970011342" xfId="37113" xr:uid="{BA3FAE2F-AC87-4494-8BD2-5988368021ED}"/>
    <cellStyle name="style1525970011440" xfId="37114" xr:uid="{67DACC8C-8E3C-4975-8C12-9E670C1B1341}"/>
    <cellStyle name="style1525970011538" xfId="37115" xr:uid="{12DCF866-41E1-4AD5-8BE1-995C909BD239}"/>
    <cellStyle name="style1525970011648" xfId="37116" xr:uid="{D1E0BBA3-E62B-413D-839A-2ADD288489AF}"/>
    <cellStyle name="style1525970011729" xfId="37117" xr:uid="{8B115CDF-8F0B-4867-A728-7B53514CAD5F}"/>
    <cellStyle name="style1525970011809" xfId="37118" xr:uid="{2D2482D2-D2F4-4760-92AA-816E30C785E7}"/>
    <cellStyle name="style1525970011890" xfId="37119" xr:uid="{6E5AC90F-688C-4E70-82DE-9101F1443011}"/>
    <cellStyle name="style1525970011971" xfId="37120" xr:uid="{9DBE2DA7-14D2-48A6-8D26-5AC1496E167F}"/>
    <cellStyle name="style1525970012052" xfId="37121" xr:uid="{919DE266-B118-417D-8A69-570214322C79}"/>
    <cellStyle name="style1525970012132" xfId="37122" xr:uid="{2779E078-78C0-4800-9C54-B556B6ED9E21}"/>
    <cellStyle name="style1525970012214" xfId="37123" xr:uid="{31E12A7C-E4CB-4802-9361-31738A79E293}"/>
    <cellStyle name="style1525970012341" xfId="37124" xr:uid="{92FC9C23-7900-43FA-93B1-0AE9F18CA0E1}"/>
    <cellStyle name="style1525970012421" xfId="37125" xr:uid="{CC759793-0527-4A04-BC3E-4F76EB813025}"/>
    <cellStyle name="style1525970012507" xfId="37126" xr:uid="{E3CE5C2E-B6E2-410A-AD62-2754EBC2C639}"/>
    <cellStyle name="style1525970012589" xfId="37127" xr:uid="{99684615-DDCC-4145-8CE3-C11DC794B4A0}"/>
    <cellStyle name="style1525970056192" xfId="37128" xr:uid="{26B2B52C-4DBB-48E6-8ACC-5605E3C9C8BA}"/>
    <cellStyle name="style1525970056319" xfId="37129" xr:uid="{D478E427-9BF9-4D19-9600-D461EDF5C3E0}"/>
    <cellStyle name="style1525970056460" xfId="37134" xr:uid="{8F2B12CF-EB75-47A4-A7EF-8FBA66354A6E}"/>
    <cellStyle name="style1525970056592" xfId="37135" xr:uid="{79BB61A0-CFDF-4EBE-9014-DC301F39BBAC}"/>
    <cellStyle name="style1525970056835" xfId="37131" xr:uid="{6B947735-D259-4238-AD6A-918D2E206CCE}"/>
    <cellStyle name="style1525970056956" xfId="37132" xr:uid="{5CC6A56A-6B7F-42BE-8ADA-00CCC70F7648}"/>
    <cellStyle name="style1525970057085" xfId="37130" xr:uid="{E5885B85-37EA-41EA-98DD-FEBC47830369}"/>
    <cellStyle name="style1525970057210" xfId="37133" xr:uid="{FAB88091-66AC-4FB1-A7DE-0F7EF75906D6}"/>
    <cellStyle name="style1525970057361" xfId="37136" xr:uid="{EB4D7B22-CEAC-4B08-AC2B-AC8D155AF8FE}"/>
    <cellStyle name="style1525970057490" xfId="37137" xr:uid="{C0C30406-E025-460E-B929-B91DEB72EDFA}"/>
    <cellStyle name="style1525970057617" xfId="37138" xr:uid="{8766A2D5-D745-4CD4-93F3-C6E1BBF84D45}"/>
    <cellStyle name="style1525970057735" xfId="37139" xr:uid="{516D2A79-E45E-464E-9F61-DB8BE98DACF2}"/>
    <cellStyle name="style1525970057830" xfId="37140" xr:uid="{745DC74F-F3B8-4967-9C5E-0A0309271954}"/>
    <cellStyle name="style1525970057935" xfId="37146" xr:uid="{E8F84B08-E1B9-4A61-A870-CD33586575F0}"/>
    <cellStyle name="style1525970058033" xfId="37141" xr:uid="{94E470A5-5C35-4C64-BBA2-CBEF87725657}"/>
    <cellStyle name="style1525970058128" xfId="37147" xr:uid="{D91591D2-B673-4662-B105-739ED6A1DA37}"/>
    <cellStyle name="style1525970058226" xfId="37152" xr:uid="{2F6AB004-9502-41EA-B224-EEFF9CAD43F0}"/>
    <cellStyle name="style1525970058346" xfId="37167" xr:uid="{830CCFD8-855A-44EA-AFC1-245952EC4148}"/>
    <cellStyle name="style1525970058460" xfId="37153" xr:uid="{950E5F4A-641F-4C6B-BF2B-CD357AB0172B}"/>
    <cellStyle name="style1525970058557" xfId="37142" xr:uid="{E409324D-F230-4F40-8FD1-A259110561E0}"/>
    <cellStyle name="style1525970058679" xfId="37143" xr:uid="{FE42E974-D300-4FC1-9D94-C2652B32B3C2}"/>
    <cellStyle name="style1525970058794" xfId="37144" xr:uid="{203D51EE-6603-4A54-BDE5-799F2E9EB1E6}"/>
    <cellStyle name="style1525970058916" xfId="37145" xr:uid="{A2918D0C-7208-4558-8866-208D21B8E615}"/>
    <cellStyle name="style1525970059013" xfId="37148" xr:uid="{3FD6D415-60AD-4AD8-BE9E-A074B068DC88}"/>
    <cellStyle name="style1525970059107" xfId="37149" xr:uid="{7C83A09D-8C87-41C1-A7DD-C861F1A45638}"/>
    <cellStyle name="style1525970059202" xfId="37150" xr:uid="{0EBA63AD-6B2E-45E1-97CC-873A6D98C349}"/>
    <cellStyle name="style1525970059297" xfId="37151" xr:uid="{804D1000-68B9-44BC-BA71-8B007A953CD6}"/>
    <cellStyle name="style1525970059411" xfId="37154" xr:uid="{2DF44223-E24C-4B4B-AF3F-6C74EFC19BFD}"/>
    <cellStyle name="style1525970059505" xfId="37155" xr:uid="{7687D274-0AC6-4496-BC1A-98C5E51EB367}"/>
    <cellStyle name="style1525970059600" xfId="37156" xr:uid="{C17F599F-94A1-440D-A014-95D9D08539AB}"/>
    <cellStyle name="style1525970059696" xfId="37157" xr:uid="{60ECDB00-CDD0-40D0-B6B3-6C1D91F25683}"/>
    <cellStyle name="style1525970059801" xfId="37166" xr:uid="{002A3A88-F564-49C8-B280-99534A2DD63A}"/>
    <cellStyle name="style1525970059885" xfId="37158" xr:uid="{FFB159D7-D256-4210-8370-C2C984AB7021}"/>
    <cellStyle name="style1525970059966" xfId="37159" xr:uid="{11BAE5BE-80CE-496D-A449-B9FB7E0C2F9D}"/>
    <cellStyle name="style1525970060047" xfId="37160" xr:uid="{2637EAEB-305A-42FB-A257-E454F3507404}"/>
    <cellStyle name="style1525970060130" xfId="37161" xr:uid="{F3F39651-1AF6-4F6F-B57E-3A285C63F406}"/>
    <cellStyle name="style1525970060211" xfId="37162" xr:uid="{0AA4AA77-7F68-458E-8ABD-ACBFC907EFAD}"/>
    <cellStyle name="style1525970060291" xfId="37163" xr:uid="{589E4182-8764-4A69-AC3E-ED58FD82896E}"/>
    <cellStyle name="style1525970060387" xfId="37164" xr:uid="{0B2D6009-38FB-4753-B118-BAE65DBBF996}"/>
    <cellStyle name="style1525970060468" xfId="37165" xr:uid="{BC198D60-1858-43B6-B0A5-688784C9CD32}"/>
    <cellStyle name="style1525970060574" xfId="37168" xr:uid="{09E63F60-6F55-47F6-865A-4E19A44DB2A5}"/>
    <cellStyle name="style1525970060653" xfId="37169" xr:uid="{D9C5F4E2-3663-47CE-95ED-C7F3762117C0}"/>
    <cellStyle name="style1525970060733" xfId="37170" xr:uid="{BC604EDC-9493-4FA2-8C89-651F3D840726}"/>
    <cellStyle name="style1525970060819" xfId="37171" xr:uid="{8A7B4BE4-49AE-4D0A-B4A3-E3B5483BAADC}"/>
    <cellStyle name="style1525970104059" xfId="37173" xr:uid="{3F235179-A010-4D6E-989F-0BE1CF5BD415}"/>
    <cellStyle name="style1525970104155" xfId="37174" xr:uid="{520D21D9-E080-4973-B8C2-3D5697E9B6D5}"/>
    <cellStyle name="style1525970104252" xfId="37172" xr:uid="{DD75A64E-1769-4884-B344-4CBDB31E982E}"/>
    <cellStyle name="style1525970104350" xfId="37175" xr:uid="{161337D4-2B3C-474A-BCA3-655939344FD0}"/>
    <cellStyle name="style1525970104444" xfId="37176" xr:uid="{07DE6966-DE10-4791-A908-E1B2B26ED0D6}"/>
    <cellStyle name="style1525970104542" xfId="37177" xr:uid="{0F3E7E72-7F17-40BF-9B77-D42CE518FB1D}"/>
    <cellStyle name="style1525970104636" xfId="37178" xr:uid="{5AD23A22-BE21-466E-9E44-A3204AF37F2E}"/>
    <cellStyle name="style1525970104740" xfId="37179" xr:uid="{9ADF96B5-B9C2-4910-B1EE-97318DE56237}"/>
    <cellStyle name="style1525970104835" xfId="37181" xr:uid="{99B1E06B-D520-438F-96EB-4E84D11C0FF9}"/>
    <cellStyle name="style1525970104942" xfId="37182" xr:uid="{E2178BDF-7513-4272-B5BD-677830406A58}"/>
    <cellStyle name="style1525970105046" xfId="37184" xr:uid="{D9A258A8-9BF7-49B4-9E05-D76FBDF10FF4}"/>
    <cellStyle name="style1525970105142" xfId="37185" xr:uid="{C30E576A-8530-4D14-BB11-0304805B238D}"/>
    <cellStyle name="style1525970105239" xfId="37180" xr:uid="{4527E9B6-1A41-47DF-A6F8-945DD920660D}"/>
    <cellStyle name="style1525970105334" xfId="37183" xr:uid="{9ECBBB9D-90F0-4CB1-A38F-61BD7D52337A}"/>
    <cellStyle name="style1525970105429" xfId="37186" xr:uid="{BBE0B137-93BC-4067-8E55-CEE9E0C89688}"/>
    <cellStyle name="style1525970105625" xfId="37188" xr:uid="{6106CC5C-050C-437D-AAB5-D652DA0D61FE}"/>
    <cellStyle name="style1525970105720" xfId="37189" xr:uid="{19E7B1D7-56D6-483A-8F89-32228D649D19}"/>
    <cellStyle name="style1525970105815" xfId="37187" xr:uid="{2DBF3FB0-B849-41DD-B71A-E2831BFD9982}"/>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33061211201" xfId="37705" xr:uid="{D6873AC3-30FA-476F-B2F9-7ACC28B8D463}"/>
    <cellStyle name="style1533061211335" xfId="37738" xr:uid="{90B8EF1C-ACE6-4B7B-90E1-554FE411038F}"/>
    <cellStyle name="style1533061211656" xfId="37708" xr:uid="{506E57D3-7FAA-4334-9D98-218949ABA0C4}"/>
    <cellStyle name="style1533061211878" xfId="37711" xr:uid="{889D07FE-0C94-4100-AC0E-DFC9F14F0A7B}"/>
    <cellStyle name="style1533061211964" xfId="37714" xr:uid="{AF6B9DA0-1AC6-477D-9D33-92B336AE2A1E}"/>
    <cellStyle name="style1533061212113" xfId="37720" xr:uid="{29188DC8-49A5-49F5-A7A9-9A510D2B88D4}"/>
    <cellStyle name="style1533061212296" xfId="37726" xr:uid="{F2C3DFD1-CA2A-447D-9AA4-551C99736834}"/>
    <cellStyle name="style1533061212425" xfId="37715" xr:uid="{A121603A-F7BC-498C-BDD7-3105B6A5819A}"/>
    <cellStyle name="style1533061212553" xfId="37721" xr:uid="{047743CA-147B-44AA-98A6-4C94716519AA}"/>
    <cellStyle name="style1533061212674" xfId="37727" xr:uid="{DDC6B2DE-6C86-4D1B-8A3C-2E0B48901E4C}"/>
    <cellStyle name="style1533061212793" xfId="37772" xr:uid="{8ABB7050-7A7C-499E-BF5A-EB40529F8956}"/>
    <cellStyle name="style1533061212940" xfId="37728" xr:uid="{BBE0DE39-BF2A-435B-A924-5E96A3F49782}"/>
    <cellStyle name="style1533061213094" xfId="37733" xr:uid="{754564D6-D30C-4A5C-88B6-1EF701B08115}"/>
    <cellStyle name="style1533061213508" xfId="37740" xr:uid="{369C3B73-8982-4894-9B80-A5FE9C4519F7}"/>
    <cellStyle name="style1533061213650" xfId="37741" xr:uid="{D708FE3B-D6FA-40C2-B7AB-C785B6868820}"/>
    <cellStyle name="style1533061213786" xfId="37739" xr:uid="{035C1D25-B571-4264-BB43-B2269D23639F}"/>
    <cellStyle name="style1533061213914" xfId="37742" xr:uid="{3083954C-5D36-415B-BDA7-A7A23969D112}"/>
    <cellStyle name="style1533061214057" xfId="37743" xr:uid="{30385C22-B1C2-4035-A160-B0BBED876F3D}"/>
    <cellStyle name="style1533061214182" xfId="37744" xr:uid="{8F8873E0-662E-4B30-865F-A19DBCEAC16A}"/>
    <cellStyle name="style1533061214461" xfId="37745" xr:uid="{DBECC4E2-D524-4CAD-8713-A10F800FBE96}"/>
    <cellStyle name="style1533061214582" xfId="37746" xr:uid="{13BC18AB-6A74-4FE9-8B6E-96FBC7306D36}"/>
    <cellStyle name="style1533061214721" xfId="37747" xr:uid="{48FBC852-8353-4F21-AF0C-D2BE8EAE6421}"/>
    <cellStyle name="style1533061214847" xfId="37748" xr:uid="{2535450F-6DD2-4DC1-8E96-9B40CA940B79}"/>
    <cellStyle name="style1533061215049" xfId="37773" xr:uid="{01EDEAE1-76CF-413A-8FC7-61347247C3BB}"/>
    <cellStyle name="style1533061215169" xfId="37774" xr:uid="{8D38C14C-DAA1-43B4-AA37-8DF5AA57C45E}"/>
    <cellStyle name="style1533061287495" xfId="37706" xr:uid="{8BAA251B-FB87-4D51-B3B4-0F06D5971B3F}"/>
    <cellStyle name="style1533061287606" xfId="37750" xr:uid="{E0F54AFB-6E1D-4003-BAE5-FBE0DFB93230}"/>
    <cellStyle name="style1533061287796" xfId="37709" xr:uid="{99F0B60F-54B8-4BFF-B506-1F0C2EAFC663}"/>
    <cellStyle name="style1533061288001" xfId="37712" xr:uid="{66C4A8C3-F3A6-4B53-9108-D6ECBA69E1DF}"/>
    <cellStyle name="style1533061288087" xfId="37716" xr:uid="{0B3B50C0-2412-4638-8E29-649A54E91E3E}"/>
    <cellStyle name="style1533061288219" xfId="37722" xr:uid="{0E4B77AA-BABD-49F0-86D3-1124DAD1D8C6}"/>
    <cellStyle name="style1533061288338" xfId="37729" xr:uid="{CFB4D20E-8938-417F-9EDF-596E3FD0644E}"/>
    <cellStyle name="style1533061288435" xfId="37717" xr:uid="{AD44D9DE-2543-4BC7-B41D-63875C93B489}"/>
    <cellStyle name="style1533061288524" xfId="37723" xr:uid="{90D972D8-059B-4CE1-AC1F-0BC8EA136299}"/>
    <cellStyle name="style1533061288629" xfId="37730" xr:uid="{CFBA548C-2BA8-4F21-AA79-5E79ADFAF53D}"/>
    <cellStyle name="style1533061288713" xfId="37775" xr:uid="{3CFD7C96-713A-48C2-9A0D-ABAE171AF8AD}"/>
    <cellStyle name="style1533061288808" xfId="37734" xr:uid="{F0998DCF-4127-461C-BC44-2E4D932739CE}"/>
    <cellStyle name="style1533061288925" xfId="37737" xr:uid="{7AD36ABB-6FE0-482A-B6A2-80C70396DA48}"/>
    <cellStyle name="style1533061289017" xfId="37749" xr:uid="{CC5343F3-3597-4900-B749-94EB3971CA24}"/>
    <cellStyle name="style1533061289295" xfId="37752" xr:uid="{BD0B89BC-067D-4DDA-86D6-C1677D2B29D8}"/>
    <cellStyle name="style1533061289392" xfId="37753" xr:uid="{6ADEABBF-87F3-4827-A5FF-CC8CD97CC1C1}"/>
    <cellStyle name="style1533061289487" xfId="37751" xr:uid="{F8875601-0AEF-4475-A5B7-722F28D32B4D}"/>
    <cellStyle name="style1533061289606" xfId="37754" xr:uid="{56D71947-290D-4787-A6FA-453F14475BEC}"/>
    <cellStyle name="style1533061289702" xfId="37755" xr:uid="{836D92E3-8D2D-46FF-9A69-3539694A550D}"/>
    <cellStyle name="style1533061289797" xfId="37756" xr:uid="{F1FA036A-EC47-412D-98DD-9FC197108841}"/>
    <cellStyle name="style1533061289994" xfId="37757" xr:uid="{EBA97912-B2CE-4105-9CF7-46343A10B41C}"/>
    <cellStyle name="style1533061290076" xfId="37758" xr:uid="{FCE4F165-7021-4CB3-A79E-0C6926787455}"/>
    <cellStyle name="style1533061290193" xfId="37759" xr:uid="{214F2988-854D-4F06-9A4F-6574624EE352}"/>
    <cellStyle name="style1533061290294" xfId="37760" xr:uid="{4E01714D-718B-4D15-970D-77F3E16EDDBB}"/>
    <cellStyle name="style1533061290442" xfId="37776" xr:uid="{08C5EBD0-186F-4114-A6CB-AD613B30E7C5}"/>
    <cellStyle name="style1533061290528" xfId="37777" xr:uid="{734084C4-855E-4C2B-9862-ABB6195EDA39}"/>
    <cellStyle name="style1533061339880" xfId="37707" xr:uid="{ACDC3CA7-9C85-4C59-8D54-E6BDC48788A0}"/>
    <cellStyle name="style1533061339975" xfId="37761" xr:uid="{9058CF22-9DD8-4833-815F-42CE15F39867}"/>
    <cellStyle name="style1533061340175" xfId="37710" xr:uid="{C716BC80-BF49-4350-835B-DD7387070285}"/>
    <cellStyle name="style1533061340367" xfId="37713" xr:uid="{8A354440-F274-40AD-8DF2-C816CC08360A}"/>
    <cellStyle name="style1533061340447" xfId="37718" xr:uid="{8CA84D2D-231D-4F1B-907C-8856D35958D8}"/>
    <cellStyle name="style1533061340565" xfId="37724" xr:uid="{49B8C01C-D608-40B9-8D51-46322291CC89}"/>
    <cellStyle name="style1533061340686" xfId="37731" xr:uid="{42F6E057-0A16-4A26-9E56-AEFE9FECAD87}"/>
    <cellStyle name="style1533061340782" xfId="37719" xr:uid="{ABD3F9E8-0C2A-4480-8483-E41A82E1A6D9}"/>
    <cellStyle name="style1533061340864" xfId="37725" xr:uid="{B501FFB0-491A-4041-AB6F-8681FF6F1A59}"/>
    <cellStyle name="style1533061340962" xfId="37732" xr:uid="{2F6AB38D-AEF5-46CE-9B47-DEB786C603DB}"/>
    <cellStyle name="style1533061341047" xfId="37778" xr:uid="{AEE8296B-DC8B-48A7-9A60-7CD70022F906}"/>
    <cellStyle name="style1533061341144" xfId="37735" xr:uid="{4E5E5E52-76A3-4ACB-A3D5-2AE027177733}"/>
    <cellStyle name="style1533061341254" xfId="37736" xr:uid="{A87A14D5-D99D-4F7B-A388-0646CC1A2CB6}"/>
    <cellStyle name="style1533061341565" xfId="37763" xr:uid="{6121E33F-D288-48D2-8FDC-577E92DFA1B1}"/>
    <cellStyle name="style1533061341662" xfId="37764" xr:uid="{946F63B1-61CE-429F-8A18-0346DF3D0CB3}"/>
    <cellStyle name="style1533061341757" xfId="37762" xr:uid="{CB3D980A-933A-4134-85D4-2A86AC6F6B27}"/>
    <cellStyle name="style1533061341853" xfId="37765" xr:uid="{45CEED41-AF7A-48D5-896C-4E13A09FA3BB}"/>
    <cellStyle name="style1533061341948" xfId="37766" xr:uid="{929C8529-D902-43E1-9A91-DA19E04EF33C}"/>
    <cellStyle name="style1533061342044" xfId="37767" xr:uid="{7B49A8D8-63F6-4408-A8B3-326A15C3E14B}"/>
    <cellStyle name="style1533061342238" xfId="37768" xr:uid="{CDBD12AC-B7EE-46E6-8EFC-27932B28D392}"/>
    <cellStyle name="style1533061342322" xfId="37769" xr:uid="{3B1C8A2D-8705-463D-99A9-4E54D0E851D1}"/>
    <cellStyle name="style1533061342418" xfId="37770" xr:uid="{D2A65F65-F386-4FCF-8A5F-116B3D13E38D}"/>
    <cellStyle name="style1533061342520" xfId="37771" xr:uid="{A13AA088-E4A9-4802-B1D3-44AEFFAAE69E}"/>
    <cellStyle name="style1533061342718" xfId="37779" xr:uid="{CD281D85-4FF6-471C-9767-2D4EECD496EB}"/>
    <cellStyle name="style1533061342804" xfId="37780" xr:uid="{74BDAEA3-BD4C-46DD-87E3-08842BCA60D5}"/>
    <cellStyle name="style1533070390833" xfId="37484" xr:uid="{25D0198C-034D-48C9-9DF3-14507F7356E5}"/>
    <cellStyle name="style1533070390982" xfId="37485" xr:uid="{97E63E72-93F1-45D4-957A-8E11C26132C6}"/>
    <cellStyle name="style1533070391096" xfId="37490" xr:uid="{7BCEEFA5-584C-4713-9C46-C23120CA1345}"/>
    <cellStyle name="style1533070391281" xfId="37491" xr:uid="{25031541-1BEA-4F91-8364-0A77D726B36C}"/>
    <cellStyle name="style1533070391573" xfId="37487" xr:uid="{8A9739AB-33D2-499E-A5F4-31B429B87E40}"/>
    <cellStyle name="style1533070391692" xfId="37488" xr:uid="{4B671B77-766E-4E97-80A4-31B378CA1593}"/>
    <cellStyle name="style1533070391815" xfId="37486" xr:uid="{2EED8532-E910-4757-B677-FABDB93A539F}"/>
    <cellStyle name="style1533070391927" xfId="37489" xr:uid="{07BBCAF7-28A8-4BC9-AB45-5E745904017E}"/>
    <cellStyle name="style1533070392017" xfId="37492" xr:uid="{85C708A4-E926-4BFD-8D05-A755DFA0971A}"/>
    <cellStyle name="style1533070392109" xfId="37493" xr:uid="{54E04439-5A4F-4760-963D-1FF387CE59EB}"/>
    <cellStyle name="style1533070392206" xfId="37494" xr:uid="{9A9835F7-6B72-4121-9580-94953BE28337}"/>
    <cellStyle name="style1533070392316" xfId="37495" xr:uid="{34A2286F-B1F7-476F-AF40-F6FDF3395EB8}"/>
    <cellStyle name="style1533070392407" xfId="37496" xr:uid="{4BC212AB-13C0-45BD-A84F-AE6B9BEAA397}"/>
    <cellStyle name="style1533070392535" xfId="37502" xr:uid="{9A3163A9-157A-4A63-9969-254A89F2BDA9}"/>
    <cellStyle name="style1533070392640" xfId="37497" xr:uid="{745B4283-0E57-479C-9A95-C99480C1DC90}"/>
    <cellStyle name="style1533070392747" xfId="37503" xr:uid="{A76ACC6D-7196-4A66-9D9E-0384A1ED413D}"/>
    <cellStyle name="style1533070392858" xfId="37508" xr:uid="{FE04C07C-8D38-402A-8137-40CB40D71E67}"/>
    <cellStyle name="style1533070392968" xfId="37509" xr:uid="{923ABA34-EDE9-44F1-92EE-4E2F22E9E158}"/>
    <cellStyle name="style1533070393101" xfId="37498" xr:uid="{BE174C76-1E38-45C2-8916-F2BAB6A3F0A1}"/>
    <cellStyle name="style1533070393248" xfId="37499" xr:uid="{AC61435C-BD59-43CF-8C53-59B5BC73222A}"/>
    <cellStyle name="style1533070393381" xfId="37500" xr:uid="{2A1E7EA4-F7A7-4572-BEE7-53F251BE60FB}"/>
    <cellStyle name="style1533070393528" xfId="37501" xr:uid="{2899A0C3-C9EC-41E9-9E03-9A8CBABDFABB}"/>
    <cellStyle name="style1533070393653" xfId="37504" xr:uid="{98568DD4-5BCE-4480-A53D-AB8FFA755126}"/>
    <cellStyle name="style1533070393763" xfId="37505" xr:uid="{9E32E7ED-6190-4BAE-9206-5149AC43DC3F}"/>
    <cellStyle name="style1533070393878" xfId="37506" xr:uid="{BB8D1C95-4345-47DF-8190-509D8C1C1AB6}"/>
    <cellStyle name="style1533070394017" xfId="37507" xr:uid="{FE3D4317-B8B9-4322-B8FB-DDE06B7EB827}"/>
    <cellStyle name="style1533070394178" xfId="37510" xr:uid="{73EDE40C-8AAB-44B1-89C6-B5F4A7557811}"/>
    <cellStyle name="style1533070394309" xfId="37511" xr:uid="{5E148E5A-6C68-47BE-8E18-7DF7B99AC2C7}"/>
    <cellStyle name="style1533070394419" xfId="37512" xr:uid="{7B9CB10C-0840-49E6-8F90-462CFE324EE3}"/>
    <cellStyle name="style1533070394537" xfId="37513" xr:uid="{BCAF8400-56FD-4EF2-B5EB-EDC99CAE973D}"/>
    <cellStyle name="style1533070439893" xfId="37514" xr:uid="{BC1EE203-FAD6-4E4E-87A0-72CAF2C38277}"/>
    <cellStyle name="style1533070439998" xfId="37515" xr:uid="{ABC3F835-2817-412D-A795-6C201C7E8AB9}"/>
    <cellStyle name="style1533070440109" xfId="37520" xr:uid="{B7C9726F-BCD1-4152-BFC7-52F7DAD7C80A}"/>
    <cellStyle name="style1533070440205" xfId="37521" xr:uid="{8E9C9DD3-6821-42B3-BD92-8066DF5B8B8C}"/>
    <cellStyle name="style1533070440388" xfId="37517" xr:uid="{F5722333-29FB-403A-9CAF-FC30424D7592}"/>
    <cellStyle name="style1533070440493" xfId="37518" xr:uid="{C3B46520-F2DB-40A1-B71B-C246605D2F3B}"/>
    <cellStyle name="style1533070440583" xfId="37516" xr:uid="{94915A50-1965-4FE1-979C-B1EA0839FEF1}"/>
    <cellStyle name="style1533070440677" xfId="37519" xr:uid="{5F4A38D9-704C-4760-8C04-7786CD2FF530}"/>
    <cellStyle name="style1533070440767" xfId="37522" xr:uid="{0805A720-AA71-407F-8BE0-CFB901CB4ADF}"/>
    <cellStyle name="style1533070440857" xfId="37523" xr:uid="{EA7851C5-7CB3-4FD0-8F15-B59719239FAA}"/>
    <cellStyle name="style1533070440955" xfId="37524" xr:uid="{4253B79E-0F87-4349-B986-6AD383608FAA}"/>
    <cellStyle name="style1533070441048" xfId="37525" xr:uid="{0579329D-F487-4111-9A28-BAD10166B38C}"/>
    <cellStyle name="style1533070441146" xfId="37526" xr:uid="{7058360C-F503-4F15-9549-B3665FE15748}"/>
    <cellStyle name="style1533070441283" xfId="37532" xr:uid="{ACEB0114-62B3-4D60-A8B8-A4183A9EC555}"/>
    <cellStyle name="style1533070441379" xfId="37527" xr:uid="{1D57476B-51FE-450A-AE9D-947EAC61F2E3}"/>
    <cellStyle name="style1533070441471" xfId="37533" xr:uid="{4952B614-803D-4922-8F56-36EA9DC4D6E0}"/>
    <cellStyle name="style1533070441567" xfId="37538" xr:uid="{C51C5A38-6985-4CD7-B7D2-27632A77F9C0}"/>
    <cellStyle name="style1533070441672" xfId="37539" xr:uid="{4A63C32F-D088-49EC-A06D-F6D346993870}"/>
    <cellStyle name="style1533070441795" xfId="37528" xr:uid="{4D81A615-6E7D-49DE-9191-C3D7FA493909}"/>
    <cellStyle name="style1533070441898" xfId="37529" xr:uid="{6F323708-D8B0-4D49-B2B2-010D40135C76}"/>
    <cellStyle name="style1533070441988" xfId="37530" xr:uid="{0F4EA87F-1CA3-4200-ACAE-01F46916ACC0}"/>
    <cellStyle name="style1533070442084" xfId="37531" xr:uid="{AE104295-3C7B-4285-9970-35B75B76033A}"/>
    <cellStyle name="style1533070442175" xfId="37534" xr:uid="{B20DD791-BC6E-476D-9FF3-9114629F08A0}"/>
    <cellStyle name="style1533070442272" xfId="37535" xr:uid="{A2CC15AD-5700-4C97-9EE7-8FF1C9E1CC06}"/>
    <cellStyle name="style1533070442363" xfId="37536" xr:uid="{56486E4B-98A8-41C4-A03C-F6795C687CE6}"/>
    <cellStyle name="style1533070442457" xfId="37537" xr:uid="{081C3CA9-71E2-4C8B-86C8-90DBD8B85712}"/>
    <cellStyle name="style1533070442584" xfId="37540" xr:uid="{B153CE42-5ED2-4FFE-9E03-30A25B8E4CA3}"/>
    <cellStyle name="style1533070487408" xfId="37541" xr:uid="{D18A0B50-D026-4056-83B9-8C788105A288}"/>
    <cellStyle name="style1533070487508" xfId="37542" xr:uid="{A49F5E1A-E56C-4E3C-A8C5-A1211B9E522C}"/>
    <cellStyle name="style1533070487600" xfId="37547" xr:uid="{6FE30991-A34E-4C3E-8E5E-124F8A746BC4}"/>
    <cellStyle name="style1533070487691" xfId="37548" xr:uid="{AECD0FDF-D594-4C5F-9EA1-4EB6D722D922}"/>
    <cellStyle name="style1533070487873" xfId="37544" xr:uid="{530AEAF6-4BFF-43EA-AFC0-FB9937E71524}"/>
    <cellStyle name="style1533070487964" xfId="37545" xr:uid="{8111C9FD-FA78-4E6D-81CA-9B9486C86CC0}"/>
    <cellStyle name="style1533070488055" xfId="37543" xr:uid="{738FE0C2-DAF4-4126-8200-5ECFF10D524A}"/>
    <cellStyle name="style1533070488148" xfId="37546" xr:uid="{3C35D222-3F13-4AB2-A2FE-F4931B87D351}"/>
    <cellStyle name="style1533070488245" xfId="37549" xr:uid="{02E91490-6E31-434F-A83D-18882C4C14A7}"/>
    <cellStyle name="style1533070488335" xfId="37550" xr:uid="{4734B9D0-2D5D-4E53-B9CA-C06BD0C3F5F0}"/>
    <cellStyle name="style1533070488425" xfId="37551" xr:uid="{92B21DFD-ED58-4CAC-9314-9CCF915E8E3D}"/>
    <cellStyle name="style1533070488518" xfId="37552" xr:uid="{E6C760D7-95AA-4A98-9ADD-4C245E87E977}"/>
    <cellStyle name="style1533070488608" xfId="37553" xr:uid="{167336D5-ACA4-4245-B0E5-5F91B7523203}"/>
    <cellStyle name="style1533070488706" xfId="37559" xr:uid="{0DEF8890-1F9A-4A70-A4A2-A7697280CF33}"/>
    <cellStyle name="style1533070488796" xfId="37554" xr:uid="{5B2E2AFE-4A1A-4D51-8947-B84F96425A13}"/>
    <cellStyle name="style1533070488885" xfId="37560" xr:uid="{EE2EDD06-ACF0-47B9-A733-C57CAB1A184E}"/>
    <cellStyle name="style1533070488981" xfId="37565" xr:uid="{D4B267A9-A5B5-411C-B15B-7718133086BB}"/>
    <cellStyle name="style1533070489072" xfId="37566" xr:uid="{BADD1C2E-E76F-41F8-B8AF-CC117AE1F4F0}"/>
    <cellStyle name="style1533070489163" xfId="37555" xr:uid="{F50E9C50-A839-4AB6-A8D9-CA73B270B8E2}"/>
    <cellStyle name="style1533070489285" xfId="37556" xr:uid="{0C9D1A59-11A9-4482-9D23-8E15BDB11E17}"/>
    <cellStyle name="style1533070489377" xfId="37557" xr:uid="{F83762CC-3F8D-4E9C-A7BE-F8FF403E304E}"/>
    <cellStyle name="style1533070489468" xfId="37558" xr:uid="{016AF739-9755-4A03-8D2B-A441AF2877C2}"/>
    <cellStyle name="style1533070489559" xfId="37561" xr:uid="{2531F7DB-3015-4F73-A0EF-81EE85525050}"/>
    <cellStyle name="style1533070489648" xfId="37562" xr:uid="{CB654B15-8E30-4E5C-A2B1-6C3EBFC28C6A}"/>
    <cellStyle name="style1533070489738" xfId="37563" xr:uid="{D35988B9-2029-4D1E-AE6C-FC1D9829AD5D}"/>
    <cellStyle name="style1533070489829" xfId="37564" xr:uid="{D77981C9-D02A-470C-8E12-E16EBDAF322A}"/>
    <cellStyle name="style1533070489987" xfId="37567" xr:uid="{15A20761-206F-429B-9464-074AAFEED7F7}"/>
    <cellStyle name="style1533070490085" xfId="37568" xr:uid="{11F80D88-2DF5-46D8-98CD-3C888C193550}"/>
    <cellStyle name="style1533070490176" xfId="37569" xr:uid="{A3F331B4-6833-49DC-B025-3664F325797A}"/>
    <cellStyle name="style1533070490271" xfId="37570" xr:uid="{4F9B59B7-A882-41B4-B57D-07F18D645618}"/>
    <cellStyle name="style1533070535072" xfId="37571" xr:uid="{BB907993-8922-4D0B-B2C0-F97313C756CD}"/>
    <cellStyle name="style1533070535172" xfId="37572" xr:uid="{3C5CA2D7-CA5F-4026-966D-5910764B0DB6}"/>
    <cellStyle name="style1533070535267" xfId="37577" xr:uid="{23F6B5C1-C2A4-47E9-A19F-AE43424CCFE3}"/>
    <cellStyle name="style1533070535357" xfId="37578" xr:uid="{10B29F3B-8FDA-4650-AF98-D5D5D4E482D7}"/>
    <cellStyle name="style1533070535537" xfId="37574" xr:uid="{2DDC22CC-80E1-4079-8F9A-78BB562E9512}"/>
    <cellStyle name="style1533070535627" xfId="37575" xr:uid="{041C6289-0CE5-4570-8243-7C0841923734}"/>
    <cellStyle name="style1533070535717" xfId="37573" xr:uid="{588E92B2-94FF-4803-958B-5A10F56AAD8F}"/>
    <cellStyle name="style1533070535808" xfId="37576" xr:uid="{D47492EB-8EF7-4183-A8DB-2F2991BB017D}"/>
    <cellStyle name="style1533070535897" xfId="37579" xr:uid="{363A8E82-E127-4FB8-B293-FB30B2B8DBD3}"/>
    <cellStyle name="style1533070535987" xfId="37580" xr:uid="{5AE9FE18-7F7F-45EC-BAEA-13C41E27BCA0}"/>
    <cellStyle name="style1533070536083" xfId="37581" xr:uid="{D1852827-9BA1-4FA0-9DB9-07681746DB7E}"/>
    <cellStyle name="style1533070536177" xfId="37582" xr:uid="{ED64541D-2D71-48B0-8979-8802126E9B2C}"/>
    <cellStyle name="style1533070536271" xfId="37583" xr:uid="{AA5B9CD6-B0F9-456C-AFEA-A0D8F7A7BEC9}"/>
    <cellStyle name="style1533070536369" xfId="37589" xr:uid="{55BE8EB4-EEFF-4489-900B-FAE727E52ED7}"/>
    <cellStyle name="style1533070536459" xfId="37584" xr:uid="{58F7C95C-C317-4357-84D9-7ED5395EFD75}"/>
    <cellStyle name="style1533070536548" xfId="37590" xr:uid="{2C3DA43A-42B9-4006-BA2A-AAE79F49AA9F}"/>
    <cellStyle name="style1533070536639" xfId="37595" xr:uid="{1E0A1600-5C92-4903-A7AE-53C3C2B14871}"/>
    <cellStyle name="style1533070536729" xfId="37596" xr:uid="{B78C1D7E-1070-47A9-94EC-FF5FE1AFA251}"/>
    <cellStyle name="style1533070536819" xfId="37585" xr:uid="{8911EB69-E1FC-4626-B110-6BB923CBCEF1}"/>
    <cellStyle name="style1533070536908" xfId="37586" xr:uid="{E2C1FFBC-6BE0-4011-98C9-398415A6C0EE}"/>
    <cellStyle name="style1533070536999" xfId="37587" xr:uid="{0DB27D30-6FD4-42E8-B733-52DFDCD7FB3F}"/>
    <cellStyle name="style1533070537090" xfId="37588" xr:uid="{0B2C984D-25F5-4E87-9A39-6A83FFB06E7F}"/>
    <cellStyle name="style1533070537183" xfId="37591" xr:uid="{1E658730-8B85-4F19-A9F8-F9E68057D0AA}"/>
    <cellStyle name="style1533070537277" xfId="37592" xr:uid="{3740FEEB-4EE2-4A47-A29E-8AFB8C31E266}"/>
    <cellStyle name="style1533070537367" xfId="37593" xr:uid="{3312C2E4-1268-4CC7-BF99-B857E812CB89}"/>
    <cellStyle name="style1533070537460" xfId="37594" xr:uid="{6B61A4DF-D023-4637-BEFE-2669C7E92416}"/>
    <cellStyle name="style1533070537561" xfId="37597" xr:uid="{EE354402-7F9C-45E0-8740-31B172CCE561}"/>
    <cellStyle name="style1533070537651" xfId="37598" xr:uid="{A998F96C-E40F-4408-B03E-69B3752E3E8B}"/>
    <cellStyle name="style1533070537741" xfId="37599" xr:uid="{FF0F7E1C-0A28-4D5B-9116-43BCF63A92B5}"/>
    <cellStyle name="style1533070537835" xfId="37600" xr:uid="{3799F7D0-F7FD-45CA-BD48-FEA1BE319FC3}"/>
    <cellStyle name="style1533070582418" xfId="37601" xr:uid="{CAD0EEF6-3792-4800-9D42-323AC088C9DB}"/>
    <cellStyle name="style1533070582516" xfId="37602" xr:uid="{B7ED6A79-0A10-44B2-8FFD-4A95DF21ACCC}"/>
    <cellStyle name="style1533070582605" xfId="37607" xr:uid="{B6E74205-323E-450A-9737-6408E78BC022}"/>
    <cellStyle name="style1533070582694" xfId="37608" xr:uid="{24D0A26C-EC6E-4853-A6E5-60E141D3C331}"/>
    <cellStyle name="style1533070582878" xfId="37604" xr:uid="{AAE3A3E4-84B4-4064-8D20-4DEAA8A25857}"/>
    <cellStyle name="style1533070582968" xfId="37605" xr:uid="{BDC34CBB-AD7A-4BA7-A58B-A82DE569060E}"/>
    <cellStyle name="style1533070583059" xfId="37603" xr:uid="{C411313D-4596-406D-A4DB-BCC2D415C909}"/>
    <cellStyle name="style1533070583156" xfId="37606" xr:uid="{160D6F32-5FCB-4DE9-960C-5B83D0DD930C}"/>
    <cellStyle name="style1533070583250" xfId="37609" xr:uid="{AACC281C-4410-4313-BB82-203E495EA452}"/>
    <cellStyle name="style1533070583340" xfId="37610" xr:uid="{E1BBD078-ABB2-4A0B-897B-80B59F755241}"/>
    <cellStyle name="style1533070583431" xfId="37611" xr:uid="{E4A68864-A5DA-45CF-88AB-E0BB09AD1AFB}"/>
    <cellStyle name="style1533070583523" xfId="37612" xr:uid="{43486C12-34E2-4DE2-8B30-20A0E9F6E5C2}"/>
    <cellStyle name="style1533070583612" xfId="37613" xr:uid="{367AD73C-5AFA-4A7F-8778-467FA86093EF}"/>
    <cellStyle name="style1533070583725" xfId="37619" xr:uid="{9C2F9B8D-C312-4539-AC7D-2DE36EFB4F58}"/>
    <cellStyle name="style1533070583815" xfId="37614" xr:uid="{32F3C142-3C54-4B8C-9BED-835CA44300AD}"/>
    <cellStyle name="style1533070583910" xfId="37620" xr:uid="{5E7B6259-07D5-4C81-B6A1-E9DE086FAFD6}"/>
    <cellStyle name="style1533070584006" xfId="37625" xr:uid="{F592AD66-7853-4972-BD00-8A09BFB6999B}"/>
    <cellStyle name="style1533070584096" xfId="37626" xr:uid="{F11C7D7A-2E9A-4BBA-8738-9291A1FDB8A3}"/>
    <cellStyle name="style1533070584190" xfId="37615" xr:uid="{F30DD597-60F3-4F2F-B63A-52A88C123714}"/>
    <cellStyle name="style1533070584282" xfId="37616" xr:uid="{7D5C530F-7AA4-443D-B95D-C4D1F28706FB}"/>
    <cellStyle name="style1533070584373" xfId="37617" xr:uid="{049CFBEC-4D39-4AE1-A9A6-8232EAB1CCAA}"/>
    <cellStyle name="style1533070584465" xfId="37618" xr:uid="{E140DBB9-A73D-4613-A770-BB69E8900E83}"/>
    <cellStyle name="style1533070584557" xfId="37621" xr:uid="{6B4EC2EE-91C8-4C69-BFB3-D92BEF084310}"/>
    <cellStyle name="style1533070584653" xfId="37622" xr:uid="{BD9C0FC2-784F-4C24-AA91-0C77ABF3C8C1}"/>
    <cellStyle name="style1533070584745" xfId="37623" xr:uid="{80F0C641-9459-48DF-8A3D-FC3CE013F3F1}"/>
    <cellStyle name="style1533070584835" xfId="37624" xr:uid="{24F75665-6815-49F0-8C02-E7A482CAA39B}"/>
    <cellStyle name="style1533070584981" xfId="37627" xr:uid="{5ED66822-AAE0-4306-A1E7-E3AFEFCFCA63}"/>
    <cellStyle name="style1533070585081" xfId="37628" xr:uid="{1663ECF1-C396-44D0-B348-E804202A669B}"/>
    <cellStyle name="style1533070585173" xfId="37629" xr:uid="{6A3F75B7-1362-47CA-92A9-C0B854C0352E}"/>
    <cellStyle name="style1533070585274" xfId="37630" xr:uid="{7C19E81C-08D2-4725-8617-D043F766724E}"/>
    <cellStyle name="style1533070585388" xfId="37631" xr:uid="{D7BBB5AE-E7D6-44DA-9631-E60DBA4A8AAA}"/>
    <cellStyle name="style1533070585465" xfId="37632" xr:uid="{0927AF38-8B83-4C48-8F32-BAF69278B25C}"/>
    <cellStyle name="style1533070585542" xfId="37633" xr:uid="{A1E67A40-6C81-415D-8617-85025CD7F6B2}"/>
    <cellStyle name="style1533070585619" xfId="37634" xr:uid="{4BCE256F-3387-46B4-AD48-F3B7B5A2140B}"/>
    <cellStyle name="style1533070585696" xfId="37635" xr:uid="{903B0044-1814-4A46-AB56-AE21E8A4C61D}"/>
    <cellStyle name="style1533070585770" xfId="37636" xr:uid="{B87882AD-AC84-4FEF-87E3-1ED922BC486F}"/>
    <cellStyle name="style1533070585846" xfId="37637" xr:uid="{7C51635A-22F0-41DA-8689-ACED986C58FA}"/>
    <cellStyle name="style1533070585923" xfId="37638" xr:uid="{0B398A58-E0B6-4A33-A783-AEF8E5003705}"/>
    <cellStyle name="style1533070586042" xfId="37639" xr:uid="{A78555CD-529D-4262-9AD1-12AEC3D8A0B8}"/>
    <cellStyle name="style1533070586122" xfId="37640" xr:uid="{F4D50B1A-C0C4-4FEC-8B1E-28B153501B4A}"/>
    <cellStyle name="style1533070586202" xfId="37641" xr:uid="{1E2E1148-E246-44FB-A357-577B9FBAAD97}"/>
    <cellStyle name="style1533070586279" xfId="37642" xr:uid="{00F13DA5-4F49-44F5-AFA1-E8CF21908C8C}"/>
    <cellStyle name="style1533070630176" xfId="37643" xr:uid="{4AAAC16A-93EC-4604-8254-BB985B4E6EBD}"/>
    <cellStyle name="style1533070630280" xfId="37644" xr:uid="{FAC47B66-5957-4472-8791-2E72655EB484}"/>
    <cellStyle name="style1533070630372" xfId="37649" xr:uid="{8AD57DCF-73B9-4D43-8CD2-D4CEDCDBF378}"/>
    <cellStyle name="style1533070630462" xfId="37650" xr:uid="{2FBD9A79-D664-455A-B00B-2562DEEEA48F}"/>
    <cellStyle name="style1533070630643" xfId="37646" xr:uid="{5D025921-E9A3-4500-B9C0-B989F2BDB85F}"/>
    <cellStyle name="style1533070630733" xfId="37647" xr:uid="{C2C19926-2B84-4AC5-9670-BBA2F6EC4B9A}"/>
    <cellStyle name="style1533070630823" xfId="37645" xr:uid="{7B35A5F5-4FD1-48B8-BD43-239FF052F1A8}"/>
    <cellStyle name="style1533070630914" xfId="37648" xr:uid="{0CF7C19C-A893-4229-9567-0B678966C0D0}"/>
    <cellStyle name="style1533070631004" xfId="37651" xr:uid="{7BAC6689-B4C0-42CF-B012-358BEE8F7199}"/>
    <cellStyle name="style1533070631093" xfId="37652" xr:uid="{A2D192DD-0BFE-4A44-903F-00E85726BC31}"/>
    <cellStyle name="style1533070631185" xfId="37653" xr:uid="{BD7DF021-BCAF-45D8-B0F8-6838759B2BE4}"/>
    <cellStyle name="style1533070631282" xfId="37654" xr:uid="{80DB25F1-4DBE-4FEA-8AAC-C9AA61A739E4}"/>
    <cellStyle name="style1533070631372" xfId="37655" xr:uid="{15628145-C5F0-4CE8-9868-DF2CEA8CBC6E}"/>
    <cellStyle name="style1533070631470" xfId="37661" xr:uid="{2C9959E4-303C-4F90-803E-F32EDF366624}"/>
    <cellStyle name="style1533070631560" xfId="37656" xr:uid="{3DC90460-24F9-458C-A888-DE0AF41A325C}"/>
    <cellStyle name="style1533070631651" xfId="37662" xr:uid="{DDDF03DA-A1A3-43B1-8221-D0708428FFD9}"/>
    <cellStyle name="style1533070631741" xfId="37667" xr:uid="{8E22B417-859C-47B6-839E-A58F9421BA8F}"/>
    <cellStyle name="style1533070631832" xfId="37682" xr:uid="{3E3AB9E9-4810-485B-B46D-C5121E7AC56E}"/>
    <cellStyle name="style1533070631929" xfId="37668" xr:uid="{E132E8F3-50E6-49A2-B4AF-00491D3AAA52}"/>
    <cellStyle name="style1533070632005" xfId="37657" xr:uid="{C8BFC664-A522-4D9D-870D-2F2256C0F9AB}"/>
    <cellStyle name="style1533070632095" xfId="37658" xr:uid="{798F7424-7F25-4A0A-ADF5-83EAE6AA8A3C}"/>
    <cellStyle name="style1533070632189" xfId="37659" xr:uid="{6CB5FB27-60AA-447F-AE80-D48A1F5B32CF}"/>
    <cellStyle name="style1533070632286" xfId="37660" xr:uid="{574810D6-1FAB-4A04-A759-14856CB5384E}"/>
    <cellStyle name="style1533070632377" xfId="37663" xr:uid="{FA4DAFAC-F32C-4D3E-AEBE-389031E40812}"/>
    <cellStyle name="style1533070632468" xfId="37664" xr:uid="{4DF44E66-C4EA-4892-9766-559EA38BF68D}"/>
    <cellStyle name="style1533070632557" xfId="37665" xr:uid="{F821D96B-D680-413E-872D-72791C8BF2EB}"/>
    <cellStyle name="style1533070632650" xfId="37666" xr:uid="{0CFE8D5C-A6EC-4B2F-BA34-8657930AFF2E}"/>
    <cellStyle name="style1533070632754" xfId="37669" xr:uid="{7DB54C3C-CD12-4ABF-887E-18DE152B14C4}"/>
    <cellStyle name="style1533070632846" xfId="37670" xr:uid="{30EBB0EA-1192-4945-8E86-DA64E6CE1BFF}"/>
    <cellStyle name="style1533070632973" xfId="37671" xr:uid="{07143A28-3DAD-41AF-B523-4CF6502E8790}"/>
    <cellStyle name="style1533070633063" xfId="37672" xr:uid="{96B1E6CC-163E-4CEE-84F6-336FB26D6323}"/>
    <cellStyle name="style1533070633163" xfId="37681" xr:uid="{D3515594-2314-4382-8FDA-8E169CC8D8F2}"/>
    <cellStyle name="style1533070633247" xfId="37673" xr:uid="{AEA0FC1A-B39E-48AF-BADD-A861AB3CFB64}"/>
    <cellStyle name="style1533070633324" xfId="37674" xr:uid="{8CF8FB11-4AF7-42F8-A41E-7AE4B5E24C45}"/>
    <cellStyle name="style1533070633400" xfId="37675" xr:uid="{304CC170-C8C5-4AB5-895F-595722B7E04D}"/>
    <cellStyle name="style1533070633477" xfId="37676" xr:uid="{D0C694FC-9E4A-4156-B6F5-EC94EC264A06}"/>
    <cellStyle name="style1533070633553" xfId="37677" xr:uid="{78010DFA-7697-479A-80E8-62BCFD01BF59}"/>
    <cellStyle name="style1533070633629" xfId="37678" xr:uid="{9185BEA7-7402-452E-96AA-2FE9B56ACEDA}"/>
    <cellStyle name="style1533070633704" xfId="37679" xr:uid="{9DB126B5-9020-4255-BC9F-8D82F3D75018}"/>
    <cellStyle name="style1533070633782" xfId="37680" xr:uid="{306219FD-CF0B-4A7E-AF80-397618491CA7}"/>
    <cellStyle name="style1533070633873" xfId="37683" xr:uid="{BBDE2A12-ABC8-443D-BBC7-FF87F67E69D6}"/>
    <cellStyle name="style1533070633949" xfId="37684" xr:uid="{028DD47C-C4E7-4F66-B656-7D67C9A36D5F}"/>
    <cellStyle name="style1533070634024" xfId="37685" xr:uid="{11DF3A81-39E1-407F-A1B1-B722F212611B}"/>
    <cellStyle name="style1533070634104" xfId="37686" xr:uid="{C2FD1003-468E-40B3-B399-BDE24FCD4A31}"/>
    <cellStyle name="style1533070677829" xfId="37688" xr:uid="{C339F182-D051-412C-9AAA-8C01779A8FFD}"/>
    <cellStyle name="style1533070677921" xfId="37689" xr:uid="{DDBFD6BE-BAFA-437A-80BF-01514FC0AD78}"/>
    <cellStyle name="style1533070678016" xfId="37687" xr:uid="{CA5F7447-3538-4BAD-AF66-76426C1B8A72}"/>
    <cellStyle name="style1533070678114" xfId="37690" xr:uid="{0CE3848D-3D88-45B8-A129-6B1E071AB74F}"/>
    <cellStyle name="style1533070678225" xfId="37691" xr:uid="{8D99B712-99FE-4A4C-8835-D2184BE04EE3}"/>
    <cellStyle name="style1533070678330" xfId="37692" xr:uid="{7B03584B-AA71-479E-B21F-483693A6D607}"/>
    <cellStyle name="style1533070678420" xfId="37693" xr:uid="{78C3BDA0-B6A3-4A34-A6F7-99BB37B2D995}"/>
    <cellStyle name="style1533070678518" xfId="37694" xr:uid="{66601D42-CF56-4741-A16B-A69D3BB94009}"/>
    <cellStyle name="style1533070678607" xfId="37696" xr:uid="{87ADDCEB-B4A5-4B95-AAD5-4524DBC95F09}"/>
    <cellStyle name="style1533070678698" xfId="37697" xr:uid="{0499E7AE-D637-44B7-A9CB-CE58C4BC811E}"/>
    <cellStyle name="style1533070678789" xfId="37699" xr:uid="{C840B6C4-4647-43E4-9223-92DCFF0EE286}"/>
    <cellStyle name="style1533070678878" xfId="37700" xr:uid="{75896032-A487-45B2-BC4F-48131F57AB3E}"/>
    <cellStyle name="style1533070678969" xfId="37695" xr:uid="{A3FC7F0B-9B18-45E6-923B-99207A712ED4}"/>
    <cellStyle name="style1533070679061" xfId="37698" xr:uid="{903B37D1-7D39-4D5E-BFD2-CA37184E4994}"/>
    <cellStyle name="style1533070679156" xfId="37701" xr:uid="{28C7E468-4A5F-45DB-96AE-78869500A757}"/>
    <cellStyle name="style1533070679356" xfId="37703" xr:uid="{0ED8C051-24BA-4F71-83B0-7171136CC798}"/>
    <cellStyle name="style1533070679460" xfId="37704" xr:uid="{BAA028B2-D52B-4CF7-B88F-D2D1B167D4B2}"/>
    <cellStyle name="style1533070679563" xfId="37702" xr:uid="{DA8B333A-AEF2-4194-ADE2-ED989A518BDF}"/>
    <cellStyle name="style1533111361764" xfId="36692" xr:uid="{5007AE4B-37A0-47BA-A8D4-BADD4ACE7E8D}"/>
    <cellStyle name="style1533111361868" xfId="36725" xr:uid="{BA565545-0C99-4DB7-A6F7-436F3B6A108F}"/>
    <cellStyle name="style1533111362073" xfId="36695" xr:uid="{ED6D5550-53BB-49CE-84A9-CC75AA84F4C2}"/>
    <cellStyle name="style1533111362280" xfId="36698" xr:uid="{7673F47B-D3AF-496D-8D3E-B480E2516371}"/>
    <cellStyle name="style1533111362360" xfId="36701" xr:uid="{0884CC41-8694-43A1-8B18-4266BD268574}"/>
    <cellStyle name="style1533111362472" xfId="36707" xr:uid="{A69AB5F3-BFB0-4501-AC33-63DFECD3C71A}"/>
    <cellStyle name="style1533111362610" xfId="36713" xr:uid="{95564721-7B68-4F45-A712-FFAF45CC3702}"/>
    <cellStyle name="style1533111362719" xfId="36702" xr:uid="{7681A5FE-EEA7-4F80-93F8-D4BF6D2F3F1A}"/>
    <cellStyle name="style1533111362797" xfId="36708" xr:uid="{6EB2CF3F-C6B7-416A-885D-F0B8DFBB1247}"/>
    <cellStyle name="style1533111362887" xfId="36714" xr:uid="{E2DD1BC9-EB43-49B4-B37F-E789610A9830}"/>
    <cellStyle name="style1533111362964" xfId="36758" xr:uid="{A990A6AB-462A-4651-9BF2-D6A9529A2E72}"/>
    <cellStyle name="style1533111363119" xfId="36719" xr:uid="{F61B41DB-9C9B-4D63-B9FD-800FD8BE4D33}"/>
    <cellStyle name="style1533111363330" xfId="36722" xr:uid="{26BA05BF-4749-4002-B199-51A826269255}"/>
    <cellStyle name="style1533111363790" xfId="36727" xr:uid="{A06AFD98-68C6-42F5-96D8-056FDFD39843}"/>
    <cellStyle name="style1533111363893" xfId="36728" xr:uid="{E96E3EA7-688C-4355-93B3-0DAB7123121B}"/>
    <cellStyle name="style1533111363998" xfId="36726" xr:uid="{4C631207-9B6A-4E7A-B7CD-E417B61DC2E8}"/>
    <cellStyle name="style1533111364103" xfId="36737" xr:uid="{57AEF601-6192-4943-A381-BDEB4B830D1A}"/>
    <cellStyle name="style1533111364207" xfId="36738" xr:uid="{D53A8C14-B592-4BEC-B5D7-6C4F861374C6}"/>
    <cellStyle name="style1533111364312" xfId="36739" xr:uid="{A279F9B9-0E43-468D-94BB-921B9D2C659F}"/>
    <cellStyle name="style1533111364520" xfId="36746" xr:uid="{BEF0BAFE-D68A-4AF9-8228-EBE579B4EBDC}"/>
    <cellStyle name="style1533111364595" xfId="36747" xr:uid="{B19E717B-1DD3-4B06-9717-B6947561FC9E}"/>
    <cellStyle name="style1533111364690" xfId="36748" xr:uid="{2A557C80-0879-4A5B-A2BF-837B83A1C523}"/>
    <cellStyle name="style1533111364779" xfId="36749" xr:uid="{9A2FDD6A-A3F2-45C3-94BB-7F4BA2EABC7E}"/>
    <cellStyle name="style1533111364913" xfId="36759" xr:uid="{A56AE9EC-B955-4C38-9BC7-B9D3180922BC}"/>
    <cellStyle name="style1533111364988" xfId="36764" xr:uid="{EF45487A-2B44-4D39-AF93-D62C0CC2E625}"/>
    <cellStyle name="style1533111411689" xfId="36693" xr:uid="{47D199B9-1B8A-422A-A446-BA11E93667F0}"/>
    <cellStyle name="style1533111411783" xfId="36729" xr:uid="{DF2620FA-8D85-4576-BBB9-6ADD3E1CE165}"/>
    <cellStyle name="style1533111411965" xfId="36696" xr:uid="{89C2612F-517B-4589-9830-C12CD9F1991E}"/>
    <cellStyle name="style1533111412147" xfId="36699" xr:uid="{414ED9BF-3F83-4095-BB3D-EFBBB1D93D2D}"/>
    <cellStyle name="style1533111412222" xfId="36703" xr:uid="{82EDDF2B-8BD1-43D6-B57A-316021A6F28C}"/>
    <cellStyle name="style1533111412318" xfId="36709" xr:uid="{2D5C854B-9403-4B44-AB46-07D5F9800BCC}"/>
    <cellStyle name="style1533111412431" xfId="36715" xr:uid="{BEC22C23-8E47-4A57-97C6-A04280C9EC9C}"/>
    <cellStyle name="style1533111412564" xfId="36704" xr:uid="{1A6BB1B0-7C35-4A2A-BAA2-17EC9E38FDBE}"/>
    <cellStyle name="style1533111412726" xfId="36710" xr:uid="{EAE897BC-9169-4B18-803B-D9D12DC59129}"/>
    <cellStyle name="style1533111412849" xfId="36716" xr:uid="{69BC47E7-1783-42D7-B704-10E1B0910A70}"/>
    <cellStyle name="style1533111412938" xfId="36760" xr:uid="{B6F591E6-8DA5-4A89-AAC8-C0ACDE94DE0A}"/>
    <cellStyle name="style1533111413302" xfId="36720" xr:uid="{008AC877-DB06-4E6F-8D04-C37977462250}"/>
    <cellStyle name="style1533111413644" xfId="36723" xr:uid="{64D3F985-34A6-4CE6-91DB-57DEA46F9D83}"/>
    <cellStyle name="style1533111413968" xfId="36731" xr:uid="{917F5860-E11D-4281-861C-E48C9A492575}"/>
    <cellStyle name="style1533111414067" xfId="36732" xr:uid="{039437A8-BFD7-44AB-B0C7-B2F982AF9493}"/>
    <cellStyle name="style1533111414160" xfId="36730" xr:uid="{EDF87817-108D-4D93-9AA4-6FCB1F4F2288}"/>
    <cellStyle name="style1533111414256" xfId="36740" xr:uid="{C3290975-849C-449E-8E0D-E98AE0FCF84C}"/>
    <cellStyle name="style1533111414366" xfId="36741" xr:uid="{89453BA0-41A0-4EE5-99E3-E9CC5C6E01AF}"/>
    <cellStyle name="style1533111414497" xfId="36742" xr:uid="{F2F6DE73-FF31-4ACB-ABD5-A55FE676FDD7}"/>
    <cellStyle name="style1533111414738" xfId="36750" xr:uid="{72C88AE7-1D72-4C7C-B418-261E267FD0F4}"/>
    <cellStyle name="style1533111414822" xfId="36751" xr:uid="{B5AB5413-249D-4EEE-8CEE-A3324E5DFB15}"/>
    <cellStyle name="style1533111414918" xfId="36752" xr:uid="{320FC94B-6C98-4587-9D75-ECFB5A64D669}"/>
    <cellStyle name="style1533111415018" xfId="36753" xr:uid="{38EC8EB6-79A9-4686-9ECA-425C65B2C93B}"/>
    <cellStyle name="style1533111415163" xfId="36761" xr:uid="{115851CB-A48C-48C1-BDF6-57D52B0C14DE}"/>
    <cellStyle name="style1533111415249" xfId="36765" xr:uid="{FE82270F-7CCF-4120-88F5-8F50EBA46BD8}"/>
    <cellStyle name="style1533111467385" xfId="36694" xr:uid="{0C4C4EFE-285F-421D-9361-8B47A574B152}"/>
    <cellStyle name="style1533111467488" xfId="36733" xr:uid="{6A157ABE-8139-47F8-BBC1-5311F0EBC9A0}"/>
    <cellStyle name="style1533111467689" xfId="36697" xr:uid="{79DF5441-1600-41B0-A2BB-7EFCB7F706EE}"/>
    <cellStyle name="style1533111467889" xfId="36700" xr:uid="{5D57535A-0A85-4BF5-9225-6E26993F3164}"/>
    <cellStyle name="style1533111467969" xfId="36705" xr:uid="{860A3F5B-1B33-40BA-8F3E-C8DE06E47EF8}"/>
    <cellStyle name="style1533111468076" xfId="36711" xr:uid="{F032711C-BFE2-4FA9-99AD-9F03BCC45B2D}"/>
    <cellStyle name="style1533111468207" xfId="36717" xr:uid="{161B48E0-BEE1-40E0-8D2F-5D7A13E2929D}"/>
    <cellStyle name="style1533111468306" xfId="36706" xr:uid="{C8DBF0D2-ADE3-4C33-8489-21476DF54520}"/>
    <cellStyle name="style1533111468390" xfId="36712" xr:uid="{5A2714D6-BC7B-4BC7-9B8D-C77939EC0BC5}"/>
    <cellStyle name="style1533111468486" xfId="36718" xr:uid="{98314054-291B-4C79-AC6B-0A89865E5938}"/>
    <cellStyle name="style1533111468574" xfId="36762" xr:uid="{68E07178-23BF-4BF8-B201-62280407DBE3}"/>
    <cellStyle name="style1533111468697" xfId="36721" xr:uid="{5F8E54AE-EE90-46E9-95F5-C2DECE9C51D1}"/>
    <cellStyle name="style1533111469092" xfId="36724" xr:uid="{C20EFBC2-3C4D-45D9-BCCD-9498747C1CC8}"/>
    <cellStyle name="style1533111469455" xfId="36735" xr:uid="{D0D69FA6-B063-4B15-B029-C676119AACFA}"/>
    <cellStyle name="style1533111469556" xfId="36736" xr:uid="{8CC81062-349D-44AC-8F89-ADE8FD0844D1}"/>
    <cellStyle name="style1533111469667" xfId="36734" xr:uid="{3A1B594A-2219-4DE3-8CD3-473C17507DA8}"/>
    <cellStyle name="style1533111469762" xfId="36743" xr:uid="{F03BF216-B259-4F59-A956-0DBFEE25B07E}"/>
    <cellStyle name="style1533111469861" xfId="36744" xr:uid="{F157F883-C34C-4AC5-99AA-716AEB551F44}"/>
    <cellStyle name="style1533111469957" xfId="36745" xr:uid="{D602B19C-6E4C-41EC-923E-594004AD9C32}"/>
    <cellStyle name="style1533111470159" xfId="36754" xr:uid="{2FE65C14-E2A4-4CE6-A4FF-736D319E6412}"/>
    <cellStyle name="style1533111470242" xfId="36755" xr:uid="{957E0A64-F626-48C4-A863-84580F5BDB4C}"/>
    <cellStyle name="style1533111470341" xfId="36756" xr:uid="{CA0FB4E4-2FB3-4E3F-8FDD-2D4CE8055355}"/>
    <cellStyle name="style1533111470443" xfId="36757" xr:uid="{14F4D32A-6EDB-4053-A030-779F610914D7}"/>
    <cellStyle name="style1533111470589" xfId="36763" xr:uid="{73B826BA-AD19-42A5-ADF5-7D60C97EC227}"/>
    <cellStyle name="style1533111470707" xfId="36766" xr:uid="{D72475D5-43C7-41CB-9185-A57D8BFD167F}"/>
    <cellStyle name="style1533112773641" xfId="36473" xr:uid="{F39E56A8-2787-4D0F-8205-DB203DCE2137}"/>
    <cellStyle name="style1533112773743" xfId="36474" xr:uid="{A6736B3D-51CE-42D4-9B09-AF42E66D0E19}"/>
    <cellStyle name="style1533112773832" xfId="36479" xr:uid="{73B418D4-2D9A-486D-823B-E0A17CEC6E6F}"/>
    <cellStyle name="style1533112773921" xfId="36480" xr:uid="{F4FEA9BE-38BB-4A13-8BAF-493805728351}"/>
    <cellStyle name="style1533112774102" xfId="36476" xr:uid="{1C6830FE-67ED-4A12-8BAC-1601A5EFE4E3}"/>
    <cellStyle name="style1533112774224" xfId="36477" xr:uid="{AF9BF9A3-D66A-47DD-B8F5-8553C3078F65}"/>
    <cellStyle name="style1533112774326" xfId="36475" xr:uid="{88199871-01C3-4DC4-A49A-0DCA523A8D8C}"/>
    <cellStyle name="style1533112774415" xfId="36478" xr:uid="{7432BCA7-7B65-4C91-B5EF-2A8506C66787}"/>
    <cellStyle name="style1533112774505" xfId="36481" xr:uid="{CD52CC19-465F-4BCF-9AC1-A814F23B4C55}"/>
    <cellStyle name="style1533112774593" xfId="36482" xr:uid="{BEF61E7C-8A10-453F-9888-50D1F5BC36BA}"/>
    <cellStyle name="style1533112774702" xfId="36483" xr:uid="{9E62F3E7-CD01-4BFE-8C06-500736026523}"/>
    <cellStyle name="style1533112774796" xfId="36484" xr:uid="{EC786E72-A27D-4F43-B689-EE8D4C4A8ADA}"/>
    <cellStyle name="style1533112774890" xfId="36485" xr:uid="{1EC82179-A042-41ED-9992-B019488691BF}"/>
    <cellStyle name="style1533112774987" xfId="36491" xr:uid="{8F3BDF9B-E10B-461E-A0FB-025B5ADC7580}"/>
    <cellStyle name="style1533112775077" xfId="36486" xr:uid="{BC067655-4939-4C33-90C0-87E4F1C8BB2F}"/>
    <cellStyle name="style1533112775217" xfId="36492" xr:uid="{5BA2BAF1-62B7-407E-A14B-DBEE31278A41}"/>
    <cellStyle name="style1533112775412" xfId="36497" xr:uid="{9458866A-768C-434B-A72E-8A14E07574F6}"/>
    <cellStyle name="style1533112775580" xfId="36498" xr:uid="{BFA2E204-AFF0-4901-8223-731AF3EF2FEE}"/>
    <cellStyle name="style1533112775720" xfId="36487" xr:uid="{C4FF719A-6AFC-4A70-8AB0-001935F25055}"/>
    <cellStyle name="style1533112775829" xfId="36488" xr:uid="{B0482244-0AE0-4712-B74C-B04F98A4E175}"/>
    <cellStyle name="style1533112775920" xfId="36489" xr:uid="{6456448A-2018-420F-9772-3140F28B3E50}"/>
    <cellStyle name="style1533112776009" xfId="36490" xr:uid="{D76735CF-65A3-41F6-B2B8-FB2AB4C6F187}"/>
    <cellStyle name="style1533112776105" xfId="36493" xr:uid="{7E1EDF3C-26FF-4643-8ADD-0FF701439A9A}"/>
    <cellStyle name="style1533112776195" xfId="36494" xr:uid="{611D9EE8-E7C0-4D45-A9AD-8150B4E94B47}"/>
    <cellStyle name="style1533112776283" xfId="36495" xr:uid="{DD97810F-E185-48A6-81EA-8E1C9EE48C32}"/>
    <cellStyle name="style1533112776374" xfId="36496" xr:uid="{9E8A58B3-0EFD-4928-8C6D-1D7902305C07}"/>
    <cellStyle name="style1533112776475" xfId="36499" xr:uid="{8FFC0162-B00E-40D7-B4B9-1AB9D1A8CF33}"/>
    <cellStyle name="style1533112776571" xfId="36500" xr:uid="{22014B9A-60E4-413F-B760-44F906BF4B9E}"/>
    <cellStyle name="style1533112776747" xfId="36501" xr:uid="{A0BEAD81-E2E9-4A48-8F0C-F657C9830750}"/>
    <cellStyle name="style1533112776837" xfId="36502" xr:uid="{0133200A-790B-488E-AF94-5B642356680A}"/>
    <cellStyle name="style1533112823054" xfId="36503" xr:uid="{1C4442E0-243A-44DE-9AB3-E462552BD41E}"/>
    <cellStyle name="style1533112823151" xfId="36504" xr:uid="{2FF28273-B00D-485C-8626-B50EA8925128}"/>
    <cellStyle name="style1533112823240" xfId="36509" xr:uid="{AD680250-8D0F-4C32-8F4D-400AD10CC0A0}"/>
    <cellStyle name="style1533112823329" xfId="36510" xr:uid="{5FF5E01B-E457-42C2-BF7A-B581993E7B7B}"/>
    <cellStyle name="style1533112823508" xfId="36506" xr:uid="{AC5DF671-6C40-465C-914E-EC1E5824B4BB}"/>
    <cellStyle name="style1533112823599" xfId="36507" xr:uid="{FCEF8D94-1B1F-4A39-98E4-7FC92B38567D}"/>
    <cellStyle name="style1533112823693" xfId="36505" xr:uid="{3AB21A13-1F49-4E7D-9BEE-BD10BB3F7FB1}"/>
    <cellStyle name="style1533112823784" xfId="36508" xr:uid="{967F9E40-2E65-4115-84A4-4AE038EC346D}"/>
    <cellStyle name="style1533112823873" xfId="36511" xr:uid="{46E2FCE1-580C-4405-9B1D-64A9F8F52F5C}"/>
    <cellStyle name="style1533112823961" xfId="36512" xr:uid="{E1B12F86-65D4-4A5E-B85E-0054AC8ABF41}"/>
    <cellStyle name="style1533112824053" xfId="36513" xr:uid="{A555B179-1C2A-4908-B2E2-98CAA7CE7BA7}"/>
    <cellStyle name="style1533112824156" xfId="36514" xr:uid="{EF8B1235-17CD-438F-BFB0-94CBC1A7DF2D}"/>
    <cellStyle name="style1533112824245" xfId="36515" xr:uid="{20705040-206F-47D9-A3F3-61769304CE54}"/>
    <cellStyle name="style1533112824344" xfId="36521" xr:uid="{D1A5BF3D-793A-496E-91F9-6961FC811088}"/>
    <cellStyle name="style1533112824431" xfId="36516" xr:uid="{E700DB96-0C84-4440-9696-3951D9CC89B4}"/>
    <cellStyle name="style1533112824525" xfId="36522" xr:uid="{868BE3B8-F845-4186-BE78-2D5BE69E1036}"/>
    <cellStyle name="style1533112824710" xfId="36527" xr:uid="{C09D77DE-9471-4F41-881D-15F892D6B47C}"/>
    <cellStyle name="style1533112824904" xfId="36528" xr:uid="{A25F1F81-4667-4F2A-AB21-2E995ADA66F1}"/>
    <cellStyle name="style1533112825048" xfId="36517" xr:uid="{EDE2F7CB-1E10-47B7-B32E-E4964BA9FCC4}"/>
    <cellStyle name="style1533112825174" xfId="36518" xr:uid="{924A98B0-E526-4B2B-9924-86089B15B2F0}"/>
    <cellStyle name="style1533112825273" xfId="36519" xr:uid="{64BCCF22-20EF-4B9A-B9F7-E4861FFE2B1A}"/>
    <cellStyle name="style1533112825367" xfId="36520" xr:uid="{2F9734D0-3B15-4954-8750-E3B703E737C4}"/>
    <cellStyle name="style1533112825463" xfId="36523" xr:uid="{A550AEEC-E4D2-44C4-BFE5-9D51DD570FA5}"/>
    <cellStyle name="style1533112825552" xfId="36524" xr:uid="{0BCBE2F5-710A-4247-B3D3-0A098110ECB6}"/>
    <cellStyle name="style1533112825641" xfId="36525" xr:uid="{33FE5CB0-7935-4E31-93CC-A5D97337F8E4}"/>
    <cellStyle name="style1533112825736" xfId="36526" xr:uid="{AF38E1D0-0A77-4082-A904-6EC42842A30E}"/>
    <cellStyle name="style1533112872460" xfId="36529" xr:uid="{C2133747-AA27-4316-B2C7-EC3BE1634DBB}"/>
    <cellStyle name="style1533112872561" xfId="36530" xr:uid="{63AF592F-3C73-4009-AA73-8DD03F46C3F9}"/>
    <cellStyle name="style1533112872650" xfId="36535" xr:uid="{08B3CB45-95BD-4CDF-89D9-55E319577E59}"/>
    <cellStyle name="style1533112872744" xfId="36536" xr:uid="{99277CFC-3477-4C2D-9BB8-ED078EBD4E79}"/>
    <cellStyle name="style1533112872920" xfId="36532" xr:uid="{309FFA0B-BEF8-4435-BB9F-53C87BA9403F}"/>
    <cellStyle name="style1533112873008" xfId="36533" xr:uid="{C8815FF1-C466-453F-B235-52C04196283B}"/>
    <cellStyle name="style1533112873098" xfId="36531" xr:uid="{9225F3C7-6353-44E0-AF44-0007E9248B9C}"/>
    <cellStyle name="style1533112873188" xfId="36534" xr:uid="{9EA63095-1272-449D-9DC8-5D5E3F1D16FA}"/>
    <cellStyle name="style1533112873277" xfId="36537" xr:uid="{7BFE850C-BE91-4A99-804D-E823AC0A5DD3}"/>
    <cellStyle name="style1533112873366" xfId="36538" xr:uid="{278D1366-696B-48AA-A3EB-1DE3DBE2DBEE}"/>
    <cellStyle name="style1533112873457" xfId="36539" xr:uid="{93D0E2C1-5B2F-4F37-956F-7E68EE3BA00C}"/>
    <cellStyle name="style1533112873565" xfId="36540" xr:uid="{80FC20B4-71CC-4D4C-9BEB-C7829CAEE831}"/>
    <cellStyle name="style1533112873691" xfId="36541" xr:uid="{99B83742-1ADF-45E7-9D27-F3E89AFB70BC}"/>
    <cellStyle name="style1533112873789" xfId="36547" xr:uid="{EEF7D74B-0260-4A86-AB20-3242B2EE09D9}"/>
    <cellStyle name="style1533112873879" xfId="36542" xr:uid="{B0D752BA-4B68-4C28-908D-0F416B8A9D87}"/>
    <cellStyle name="style1533112873988" xfId="36548" xr:uid="{96AE62E7-278D-44A4-AE7B-1A23D5A76032}"/>
    <cellStyle name="style1533112874195" xfId="36553" xr:uid="{DC72A593-8FAF-41D4-9AC9-5F5EC491B60E}"/>
    <cellStyle name="style1533112874381" xfId="36554" xr:uid="{87129CFA-76EF-489A-BFC0-07936FE4307D}"/>
    <cellStyle name="style1533112874509" xfId="36543" xr:uid="{D076B9E9-3079-47A0-8888-D6B659AD763A}"/>
    <cellStyle name="style1533112874600" xfId="36544" xr:uid="{D8B37A16-C006-46E8-9E9C-31E487D9BB0B}"/>
    <cellStyle name="style1533112874693" xfId="36545" xr:uid="{3142484A-45D1-406E-9079-EA8421F1F21D}"/>
    <cellStyle name="style1533112874785" xfId="36546" xr:uid="{98487BE7-AEA7-4862-88BC-6B465B825D76}"/>
    <cellStyle name="style1533112874874" xfId="36549" xr:uid="{52A328C2-1FA0-4480-8D34-4237F012570C}"/>
    <cellStyle name="style1533112874963" xfId="36550" xr:uid="{C149B3FC-303B-4B90-96C2-5F805441064C}"/>
    <cellStyle name="style1533112875052" xfId="36551" xr:uid="{A8AE001B-2E51-4613-9AFD-1688ED1EB43F}"/>
    <cellStyle name="style1533112875142" xfId="36552" xr:uid="{A508D552-5B9F-4FEF-83E9-7CAD65C0B72F}"/>
    <cellStyle name="style1533112875333" xfId="36555" xr:uid="{CAA3978F-66CE-4904-8999-AA836875BC3D}"/>
    <cellStyle name="style1533112875429" xfId="36556" xr:uid="{FFE7FA10-1BF7-4D51-BBBF-0C7CE312D3F0}"/>
    <cellStyle name="style1533112875525" xfId="36557" xr:uid="{DCFA4BB0-FDD9-4777-ABD8-B67F56099EF6}"/>
    <cellStyle name="style1533112875620" xfId="36558" xr:uid="{45642740-13F6-4922-8D61-8B7021C89BDF}"/>
    <cellStyle name="style1533112923404" xfId="36559" xr:uid="{EEA8BB28-0A06-406C-A78B-72273681C953}"/>
    <cellStyle name="style1533112923508" xfId="36560" xr:uid="{42F99764-2472-477C-9780-D9BDA5838A56}"/>
    <cellStyle name="style1533112923597" xfId="36565" xr:uid="{FA589F58-5972-4AD7-BE60-85C950436104}"/>
    <cellStyle name="style1533112923691" xfId="36566" xr:uid="{226B4D00-994A-4F14-BA44-0DB3FB85592E}"/>
    <cellStyle name="style1533112923868" xfId="36562" xr:uid="{A80351C9-AE1A-4DB2-B148-7C8880A71759}"/>
    <cellStyle name="style1533112923957" xfId="36563" xr:uid="{B1EAD02B-F99B-4E06-BCBC-8CA1E09E6D0B}"/>
    <cellStyle name="style1533112924154" xfId="36561" xr:uid="{AFFA7DC2-82D0-4CE4-AE5E-428808798DA3}"/>
    <cellStyle name="style1533112924244" xfId="36564" xr:uid="{AF962C45-8B31-4FE6-84AA-1D9EAD1B5AA8}"/>
    <cellStyle name="style1533112924333" xfId="36567" xr:uid="{2B6831B4-4520-4CFA-8729-89518C5BA9A9}"/>
    <cellStyle name="style1533112924433" xfId="36568" xr:uid="{AE8D8100-A429-4F4F-9165-78D2BB64FF8F}"/>
    <cellStyle name="style1533112924536" xfId="36569" xr:uid="{7E0BC643-EC4D-413B-A542-8989899B9C0C}"/>
    <cellStyle name="style1533112924629" xfId="36570" xr:uid="{ADAD9AC8-D531-4392-8750-270D20736544}"/>
    <cellStyle name="style1533112924723" xfId="36571" xr:uid="{0909D004-E78D-49D2-9E83-3B9FFF865520}"/>
    <cellStyle name="style1533112924820" xfId="36577" xr:uid="{D2898C1C-8675-44CB-BDDD-4880C5401232}"/>
    <cellStyle name="style1533112924911" xfId="36572" xr:uid="{5579E511-D7F3-4030-B928-8FB68A2226DB}"/>
    <cellStyle name="style1533112925096" xfId="36578" xr:uid="{ACC1F44C-9E9F-40BB-9DAB-1A9530FBD8A9}"/>
    <cellStyle name="style1533112925293" xfId="36583" xr:uid="{2DC7345B-176E-4467-A90F-79E0D904EB31}"/>
    <cellStyle name="style1533112925445" xfId="36584" xr:uid="{DA756337-8CBD-4D2C-A572-415F6ED91A99}"/>
    <cellStyle name="style1533112925543" xfId="36573" xr:uid="{2BCD40E3-CABE-4B6E-931C-57EC94DE88E0}"/>
    <cellStyle name="style1533112925632" xfId="36574" xr:uid="{4A0C7382-7407-47DE-B051-CF2C05B38705}"/>
    <cellStyle name="style1533112925727" xfId="36575" xr:uid="{D5CCA5DA-2BFF-4CC0-A26C-611B3F5214A9}"/>
    <cellStyle name="style1533112925822" xfId="36576" xr:uid="{8D79295C-66DE-427D-A0C2-276467BF74DC}"/>
    <cellStyle name="style1533112925912" xfId="36579" xr:uid="{46E500C2-AE34-427D-B379-697B9890CA8B}"/>
    <cellStyle name="style1533112926001" xfId="36580" xr:uid="{9D6D74F8-2738-43DE-BC45-CD79FC26A23E}"/>
    <cellStyle name="style1533112926090" xfId="36581" xr:uid="{41411E90-7176-4686-8FEF-CF296941CEE9}"/>
    <cellStyle name="style1533112926181" xfId="36582" xr:uid="{A0637004-AF8E-4334-9594-91E3790214CF}"/>
    <cellStyle name="style1533112926284" xfId="36585" xr:uid="{F5506E75-39D9-42E2-8E52-B0C47F0510B7}"/>
    <cellStyle name="style1533112926378" xfId="36586" xr:uid="{1989AD3B-EA02-490B-BF9B-3EB2DD4A2E28}"/>
    <cellStyle name="style1533112926468" xfId="36587" xr:uid="{32ECB653-2CC5-435C-AC49-8F496727DEE2}"/>
    <cellStyle name="style1533112926562" xfId="36588" xr:uid="{1A037F45-AAE2-47E2-96F1-9B54438EC281}"/>
    <cellStyle name="style1533112975173" xfId="36589" xr:uid="{E7DE85C5-8B78-4BA7-9E16-8CD1D7FF9B9D}"/>
    <cellStyle name="style1533112975276" xfId="36590" xr:uid="{424EF3A7-2EA6-42AE-A94F-2F36D8236276}"/>
    <cellStyle name="style1533112975378" xfId="36595" xr:uid="{B4E4B1DB-5E8B-4575-B5A5-103FB3D56E7D}"/>
    <cellStyle name="style1533112975479" xfId="36596" xr:uid="{EF680575-68EB-4F77-9174-DAFE57402E4D}"/>
    <cellStyle name="style1533112975684" xfId="36592" xr:uid="{1709AF1A-BDC8-4A87-A5D3-4D0A285F4B78}"/>
    <cellStyle name="style1533112975784" xfId="36593" xr:uid="{EE613203-EE1B-487A-AE8E-FA793B709C45}"/>
    <cellStyle name="style1533112975881" xfId="36591" xr:uid="{637CC40E-DDB4-460E-93D3-E08C798B35B1}"/>
    <cellStyle name="style1533112975977" xfId="36594" xr:uid="{4005337C-34A4-4F59-B55D-BA7783CED371}"/>
    <cellStyle name="style1533112976073" xfId="36597" xr:uid="{ED65546A-744B-4148-9059-3F23D23480B1}"/>
    <cellStyle name="style1533112976166" xfId="36598" xr:uid="{283D02D0-3EE6-4A86-B112-FC024B37C20A}"/>
    <cellStyle name="style1533112976278" xfId="36599" xr:uid="{111DDD1B-6431-4762-BE8F-62CE59A4A44C}"/>
    <cellStyle name="style1533112976380" xfId="36600" xr:uid="{F1B6EDC2-33AA-477E-AF42-3FB6C6ED29B2}"/>
    <cellStyle name="style1533112976476" xfId="36601" xr:uid="{0626B2CF-47E7-48D1-97DE-C74142D4CE51}"/>
    <cellStyle name="style1533112976584" xfId="36607" xr:uid="{B17BAEB2-4540-4B7C-BD8B-97ECD794B425}"/>
    <cellStyle name="style1533112976691" xfId="36602" xr:uid="{E379F593-9C97-46FF-9C63-166837D97F1C}"/>
    <cellStyle name="style1533112976877" xfId="36608" xr:uid="{39D45B64-3BEC-4DE5-86AB-6E7F18117463}"/>
    <cellStyle name="style1533112977108" xfId="36613" xr:uid="{F16AF696-2F2E-4790-A5B0-F22CEE0A24C9}"/>
    <cellStyle name="style1533112977283" xfId="36627" xr:uid="{DA0FCE9D-CE3D-489C-B4D2-3B0829EED65E}"/>
    <cellStyle name="style1533112977382" xfId="36614" xr:uid="{56DD1784-A142-4B4A-8B92-EC806ABD23E3}"/>
    <cellStyle name="style1533112977463" xfId="36603" xr:uid="{7B37BC4F-E9C7-4301-80D2-B49C3DC8578E}"/>
    <cellStyle name="style1533112977560" xfId="36604" xr:uid="{B0645F6A-A2FF-4CBA-BE3B-1914387077A3}"/>
    <cellStyle name="style1533112977659" xfId="36605" xr:uid="{1AE960AC-2B6D-41F3-83F2-51DED7D569EC}"/>
    <cellStyle name="style1533112977759" xfId="36606" xr:uid="{01478826-6787-4555-AB9B-5525685D824A}"/>
    <cellStyle name="style1533112977855" xfId="36609" xr:uid="{AB0243E5-2F78-4F9C-8C9F-9C0AFC00D4E4}"/>
    <cellStyle name="style1533112977955" xfId="36610" xr:uid="{AFCB9C35-7844-42AD-AF9E-15851BF1C0DF}"/>
    <cellStyle name="style1533112978060" xfId="36611" xr:uid="{1AA4F799-044D-4C27-B2B7-3D520D260FAA}"/>
    <cellStyle name="style1533112978159" xfId="36612" xr:uid="{6791CB9D-71F9-49AF-8F02-FAE4FCAC21C9}"/>
    <cellStyle name="style1533112978311" xfId="36615" xr:uid="{449A67D5-2097-4135-BFAD-6F78C1599B7B}"/>
    <cellStyle name="style1533112978409" xfId="36616" xr:uid="{AD4A446D-858B-4062-B430-74D6CE362E64}"/>
    <cellStyle name="style1533112978505" xfId="36617" xr:uid="{A4FB5E38-25ED-409A-801E-BDB914997BAB}"/>
    <cellStyle name="style1533112978605" xfId="36618" xr:uid="{E248B0BF-6347-4435-9009-919971A2C5B6}"/>
    <cellStyle name="style1533112978720" xfId="36619" xr:uid="{A5C06D12-B9CC-4860-BB96-94813F159132}"/>
    <cellStyle name="style1533112978804" xfId="36620" xr:uid="{6F9007EF-75A3-4930-B84D-9C29FBC0B95B}"/>
    <cellStyle name="style1533112978885" xfId="36621" xr:uid="{7EB49A6E-4486-4F66-923C-3DEEEFD874F3}"/>
    <cellStyle name="style1533112978969" xfId="36622" xr:uid="{EB058191-004E-4609-83AB-91BE5CE9D1A8}"/>
    <cellStyle name="style1533112979051" xfId="36623" xr:uid="{2A832B55-C371-422A-BAF7-5A78140E8D3F}"/>
    <cellStyle name="style1533112979135" xfId="36624" xr:uid="{F702E8AC-D01C-43C0-BAD7-F8AC6363D389}"/>
    <cellStyle name="style1533112979220" xfId="36625" xr:uid="{1AB404E8-6B78-40D1-87DB-700C420B753B}"/>
    <cellStyle name="style1533112979303" xfId="36626" xr:uid="{10BB54C6-B5F3-4057-A031-7FFF7478FB8A}"/>
    <cellStyle name="style1533112979432" xfId="36628" xr:uid="{99DECC35-CCB3-4D02-9393-832D5251B9F6}"/>
    <cellStyle name="style1533112979517" xfId="36629" xr:uid="{52B6CFED-8D5C-4831-B646-E8C827F61F6D}"/>
    <cellStyle name="style1533112979596" xfId="36630" xr:uid="{72EA3611-E35A-41C7-AC61-DCCA196DBD10}"/>
    <cellStyle name="style1533112979682" xfId="36631" xr:uid="{B7F1F1D4-2561-41CA-ACAE-8B0571C42F3B}"/>
    <cellStyle name="style1533113033973" xfId="36632" xr:uid="{3AA6CED4-32BA-4800-B078-6F45DB3347F1}"/>
    <cellStyle name="style1533113034080" xfId="36633" xr:uid="{0B5CA598-8A92-4136-90E5-6D6CB1106D60}"/>
    <cellStyle name="style1533113034180" xfId="36638" xr:uid="{15DE4D84-8CD2-4ACA-ADDE-9B4D071F8A0A}"/>
    <cellStyle name="style1533113034278" xfId="36639" xr:uid="{B325F479-AD1D-4B31-B9A2-B30615239AAF}"/>
    <cellStyle name="style1533113034485" xfId="36635" xr:uid="{FF729703-92D1-432F-BC22-F0555135A036}"/>
    <cellStyle name="style1533113034584" xfId="36636" xr:uid="{4ECA7123-DACD-41E8-9129-E7F8A04DD8CA}"/>
    <cellStyle name="style1533113034683" xfId="36634" xr:uid="{3AAC1EBD-5E78-4AF0-9AA3-A27840F0586B}"/>
    <cellStyle name="style1533113034783" xfId="36637" xr:uid="{2D214E0D-4B0E-4738-8066-B627434ADCE3}"/>
    <cellStyle name="style1533113034887" xfId="36640" xr:uid="{81B15BED-C9D9-42BE-BE30-4E08796A186D}"/>
    <cellStyle name="style1533113034999" xfId="36641" xr:uid="{15D1B60A-7B97-4025-9B66-49C0DC0B9785}"/>
    <cellStyle name="style1533113035103" xfId="36642" xr:uid="{4D3391B1-F619-4925-B620-5798D3034166}"/>
    <cellStyle name="style1533113035200" xfId="36643" xr:uid="{A6BD7A52-5036-4155-B905-7E3C7CEF7A5A}"/>
    <cellStyle name="style1533113035297" xfId="36644" xr:uid="{E84B77D2-25BA-4D79-8254-D6CA97ED015F}"/>
    <cellStyle name="style1533113035398" xfId="36650" xr:uid="{E851F862-A2CC-49F4-95CF-2438F5A0D95A}"/>
    <cellStyle name="style1533113035527" xfId="36645" xr:uid="{8D741732-5C43-48B9-AF6D-651924266257}"/>
    <cellStyle name="style1533113035729" xfId="36651" xr:uid="{399193A1-416F-4783-B36A-47BED97E0180}"/>
    <cellStyle name="style1533113035928" xfId="36656" xr:uid="{D47E5433-E2E8-4238-9032-31BF317D122B}"/>
    <cellStyle name="style1533113036079" xfId="36657" xr:uid="{77D469B8-F91D-456F-ABC1-2092CD2B5A5B}"/>
    <cellStyle name="style1533113036176" xfId="36646" xr:uid="{19566311-981C-4515-B248-4ED9134D05F3}"/>
    <cellStyle name="style1533113036273" xfId="36647" xr:uid="{4FE453B8-29E4-40C8-B8CA-9527EC56C90A}"/>
    <cellStyle name="style1533113036370" xfId="36648" xr:uid="{8E1302C3-27A9-4CD6-8BC3-2E9E74EE95E8}"/>
    <cellStyle name="style1533113036469" xfId="36649" xr:uid="{3DA55C5E-0485-410F-9AEA-AD3B288FF1D4}"/>
    <cellStyle name="style1533113036569" xfId="36652" xr:uid="{3B64C4B1-C80B-47A6-B836-E120A1F96AD6}"/>
    <cellStyle name="style1533113036671" xfId="36653" xr:uid="{789E75D7-ECD5-42E9-B265-30B268EBA874}"/>
    <cellStyle name="style1533113036769" xfId="36654" xr:uid="{00A06FC9-8755-49A1-9B8C-320F83563942}"/>
    <cellStyle name="style1533113036868" xfId="36655" xr:uid="{33BD6F6C-BC21-467B-955B-278359BF0488}"/>
    <cellStyle name="style1533113036983" xfId="36658" xr:uid="{0F277A73-DA96-4B3D-AA07-C35EAD490789}"/>
    <cellStyle name="style1533113037081" xfId="36659" xr:uid="{ADCD0FC9-00AC-4CA3-B19C-FF3F2FFAF009}"/>
    <cellStyle name="style1533113037181" xfId="36660" xr:uid="{D76ECE93-F8C9-44A4-891A-865A0FAB86A5}"/>
    <cellStyle name="style1533113037279" xfId="36661" xr:uid="{0F2DE93D-A246-4C65-B770-C895A964D94D}"/>
    <cellStyle name="style1533113037393" xfId="36662" xr:uid="{C4BBA2E4-8DC7-40DE-BC99-F1019461CB2B}"/>
    <cellStyle name="style1533113037474" xfId="36663" xr:uid="{C01AB91F-1EB8-4752-BE54-117331D558EC}"/>
    <cellStyle name="style1533113037558" xfId="36664" xr:uid="{95E08645-1188-472C-B231-E1C294302A9B}"/>
    <cellStyle name="style1533113037644" xfId="36665" xr:uid="{D4C985EF-1BA5-484B-8C3A-9F5BFB3756CA}"/>
    <cellStyle name="style1533113037732" xfId="36666" xr:uid="{0D8443ED-2E86-473A-ACA7-06BFE5173027}"/>
    <cellStyle name="style1533113037814" xfId="36667" xr:uid="{5243AFB0-9F2E-42D0-A7AD-9F54F397B460}"/>
    <cellStyle name="style1533113037901" xfId="36668" xr:uid="{6E0E613B-71EF-4506-8981-7DF1795C8CF3}"/>
    <cellStyle name="style1533113037985" xfId="36669" xr:uid="{7EE9B892-9D9F-4BC9-9135-4715FE20ED9B}"/>
    <cellStyle name="style1533113038089" xfId="36670" xr:uid="{659A6350-FC4F-474D-AD70-83A2AC10CF0A}"/>
    <cellStyle name="style1533113038171" xfId="36671" xr:uid="{5EC29D1D-8A35-475F-B639-E21CFD211263}"/>
    <cellStyle name="style1533113038311" xfId="36672" xr:uid="{6923A045-0C57-442C-BFED-09DFB403838C}"/>
    <cellStyle name="style1533113038393" xfId="36673" xr:uid="{C9E56F6D-A673-4DA8-B41D-EEB94E1A3237}"/>
    <cellStyle name="style1533113087598" xfId="36675" xr:uid="{25A2331A-299B-44A4-BA95-38B61EE11F28}"/>
    <cellStyle name="style1533113087702" xfId="36676" xr:uid="{01888460-F666-40D1-88AB-C7C057E8EA0F}"/>
    <cellStyle name="style1533113087797" xfId="36674" xr:uid="{A1E0BAA6-D8F0-4037-92E8-D004E8A3189E}"/>
    <cellStyle name="style1533113087901" xfId="36677" xr:uid="{15943516-28F3-4EC9-8F13-1942DB56BC40}"/>
    <cellStyle name="style1533113087998" xfId="36678" xr:uid="{66704E16-6813-4292-8B2C-5CC45F057B29}"/>
    <cellStyle name="style1533113088141" xfId="36679" xr:uid="{059105DB-FF1E-486B-B4E9-2E2473A8CF55}"/>
    <cellStyle name="style1533113088246" xfId="36680" xr:uid="{03C35486-F615-490A-9A36-72C517AD074A}"/>
    <cellStyle name="style1533113088348" xfId="36681" xr:uid="{0EF5E7FF-0AB3-44AE-B82E-273EFC3FC10A}"/>
    <cellStyle name="style1533113088444" xfId="36683" xr:uid="{737755F3-2FFC-46B5-8031-B77687EFA6DA}"/>
    <cellStyle name="style1533113088563" xfId="36684" xr:uid="{63C13A3E-1951-49FB-8B7F-331B2E754A9B}"/>
    <cellStyle name="style1533113088660" xfId="36686" xr:uid="{60D3DB2C-8860-4DB4-89FB-46F786C63888}"/>
    <cellStyle name="style1533113088760" xfId="36687" xr:uid="{0B03CCFD-7D28-4CE8-924C-DA84D59ED4E9}"/>
    <cellStyle name="style1533113088856" xfId="36682" xr:uid="{2027628D-28B0-49FB-991A-AAEF43E6EA30}"/>
    <cellStyle name="style1533113088953" xfId="36685" xr:uid="{701345D9-051D-4B50-B4D4-A9F74DDD31F2}"/>
    <cellStyle name="style1533113089125" xfId="36688" xr:uid="{42A40E24-B01A-4118-80CF-406151D1F3AF}"/>
    <cellStyle name="style1533113089514" xfId="36690" xr:uid="{4A8DB3D3-B183-4F89-B528-B54C8C64330C}"/>
    <cellStyle name="style1533113089612" xfId="36691" xr:uid="{968D5B11-E55B-4C32-AD11-E59C74F6CF0D}"/>
    <cellStyle name="style1533113089716" xfId="36689" xr:uid="{B4917176-6034-429E-A729-F7C69C72EE60}"/>
    <cellStyle name="style1533124030447" xfId="36270" xr:uid="{AF954FC0-45A0-4BC8-A573-D3803E63AE89}"/>
    <cellStyle name="style1533124030558" xfId="36316" xr:uid="{BBDCBA3F-DF6E-4C70-9859-37718FF670E1}"/>
    <cellStyle name="style1533124030834" xfId="36306" xr:uid="{4ADD63B9-69E9-4783-9A1E-048AACE38E0C}"/>
    <cellStyle name="style1533124031050" xfId="36297" xr:uid="{E800F089-0157-4438-809B-37CDF7C94192}"/>
    <cellStyle name="style1533124031132" xfId="36290" xr:uid="{BCCBFAFD-CF09-473B-9385-88033897C939}"/>
    <cellStyle name="style1533124031249" xfId="36274" xr:uid="{5891E613-C2A4-4DB5-B731-F86CB418C859}"/>
    <cellStyle name="style1533124031350" xfId="36272" xr:uid="{22049415-2C58-41DD-884B-8FE532204D12}"/>
    <cellStyle name="style1533124031441" xfId="36289" xr:uid="{B56FB259-7B82-479A-9314-649177611979}"/>
    <cellStyle name="style1533124031521" xfId="36273" xr:uid="{3B44FA89-8047-4D84-A915-98D694E171DA}"/>
    <cellStyle name="style1533124031604" xfId="36271" xr:uid="{532DA9F9-2BE9-423F-A610-9C0B0169B10B}"/>
    <cellStyle name="style1533124031683" xfId="36269" xr:uid="{5B75D44F-50B9-4E84-91B4-1C0DF180A7F3}"/>
    <cellStyle name="style1533124031784" xfId="36322" xr:uid="{0ADEC2E5-7869-40B6-AF20-AC9180673130}"/>
    <cellStyle name="style1533124031874" xfId="36319" xr:uid="{568E9737-5DD2-45F6-9AA7-8DFF001521C8}"/>
    <cellStyle name="style1533124032151" xfId="36314" xr:uid="{37283014-8D27-4BD8-8CDD-9C6FE1A6656E}"/>
    <cellStyle name="style1533124032240" xfId="36313" xr:uid="{363808C6-9DBD-4DF6-AF4C-337CAFC8945B}"/>
    <cellStyle name="style1533124032399" xfId="36315" xr:uid="{BA3151E6-8F2E-4092-A2EA-3BB961B6F87D}"/>
    <cellStyle name="style1533124032492" xfId="36312" xr:uid="{67752EB1-124F-4CAA-A789-29A348EEBA92}"/>
    <cellStyle name="style1533124032582" xfId="36311" xr:uid="{F4779E00-59B1-4C45-A02B-46AF460999B1}"/>
    <cellStyle name="style1533124032672" xfId="36310" xr:uid="{D953FA97-8357-4CD7-9EC7-D61C24D24C34}"/>
    <cellStyle name="style1533124032852" xfId="36267" xr:uid="{6641755D-64B8-42D5-B8F3-D72C15A7CBFF}"/>
    <cellStyle name="style1533124032927" xfId="36309" xr:uid="{54DF6A74-C326-44A4-9303-9A455BCC2173}"/>
    <cellStyle name="style1533124033016" xfId="36308" xr:uid="{76E62775-CFA3-4FB2-ADE0-09EAECDD5FD7}"/>
    <cellStyle name="style1533124033110" xfId="36307" xr:uid="{5AA185F9-D2A5-44E5-8EF7-AE23DF0214C9}"/>
    <cellStyle name="style1533124033227" xfId="36268" xr:uid="{3D967990-13B7-4C95-A416-64706E74B7F0}"/>
    <cellStyle name="style1533124033305" xfId="36266" xr:uid="{24375599-7F10-487A-9D1A-5BB73E3DBAAB}"/>
    <cellStyle name="style1533124079091" xfId="36257" xr:uid="{AF114274-B248-49DA-A945-DE97CBC8F5BC}"/>
    <cellStyle name="style1533124079181" xfId="36305" xr:uid="{FABF6BC5-58AB-4764-A9E7-171F8B537ED2}"/>
    <cellStyle name="style1533124079359" xfId="36282" xr:uid="{9C7AF595-1905-408F-92B8-2101FD4B6019}"/>
    <cellStyle name="style1533124079551" xfId="36280" xr:uid="{E0A47B46-6219-4423-B77E-9958327C72EF}"/>
    <cellStyle name="style1533124079625" xfId="36278" xr:uid="{D5126685-369F-4540-B541-4ABDE767B2A3}"/>
    <cellStyle name="style1533124079731" xfId="36265" xr:uid="{A44B82F9-5AF6-4C4A-B780-CE42E0866304}"/>
    <cellStyle name="style1533124079831" xfId="36261" xr:uid="{71C51E8D-7D23-48FB-A297-CDBA87E2E347}"/>
    <cellStyle name="style1533124079932" xfId="36277" xr:uid="{38487F40-692F-421A-A96F-1C84C82B125E}"/>
    <cellStyle name="style1533124080024" xfId="36264" xr:uid="{C86EFE65-3CA2-40A6-AED3-7F7A245269B0}"/>
    <cellStyle name="style1533124080126" xfId="36260" xr:uid="{6DEED47E-27CF-40E3-9EDB-B9DE9E1DC6CB}"/>
    <cellStyle name="style1533124080211" xfId="36255" xr:uid="{1E3A807D-8F75-4980-9431-E8526196BAB1}"/>
    <cellStyle name="style1533124080301" xfId="36321" xr:uid="{8D821245-05EB-416A-A2BF-76F9C4637BD1}"/>
    <cellStyle name="style1533124080398" xfId="36318" xr:uid="{2ADBC105-02F1-4DE5-9E9F-C56682CD8B05}"/>
    <cellStyle name="style1533124080665" xfId="36303" xr:uid="{1209A958-30CD-4496-8E87-CE7065B8F7AD}"/>
    <cellStyle name="style1533124080770" xfId="36302" xr:uid="{D9557BDE-AD92-40B2-8906-23C85839B9BC}"/>
    <cellStyle name="style1533124080873" xfId="36304" xr:uid="{06E6A8E6-5DBB-4F2D-B17D-ABD51F759B2B}"/>
    <cellStyle name="style1533124080961" xfId="36296" xr:uid="{B5A0E0D5-66CB-4F88-8442-70C7CA7BA17A}"/>
    <cellStyle name="style1533124081050" xfId="36295" xr:uid="{2B82A062-0F6B-4A5A-AB23-9FF58A287265}"/>
    <cellStyle name="style1533124081139" xfId="36294" xr:uid="{69A7F38A-EF32-43BA-98BE-88FE52DD5792}"/>
    <cellStyle name="style1533124081318" xfId="36251" xr:uid="{76A6E41C-4F42-464A-9844-A46CA21699C9}"/>
    <cellStyle name="style1533124081393" xfId="36288" xr:uid="{AF14A4F4-3B90-4F87-850F-049394CD20B2}"/>
    <cellStyle name="style1533124081484" xfId="36287" xr:uid="{928EF340-F036-4A32-A6D6-A563B634C6BC}"/>
    <cellStyle name="style1533124081574" xfId="36286" xr:uid="{AA771843-F1CF-4FD9-8C77-C044974B8BEF}"/>
    <cellStyle name="style1533124081692" xfId="36254" xr:uid="{FAA97C84-5689-428F-940C-D34AAE3C35C8}"/>
    <cellStyle name="style1533124081772" xfId="36250" xr:uid="{035EB990-9A8C-4031-918B-CA97EC7826F1}"/>
    <cellStyle name="style1533124127348" xfId="36256" xr:uid="{AE53E498-9346-4A3F-AD00-1F5E8936F202}"/>
    <cellStyle name="style1533124127439" xfId="36301" xr:uid="{D57C3B70-135D-47B0-ACC8-C2D3ECE74D5A}"/>
    <cellStyle name="style1533124127624" xfId="36281" xr:uid="{E92394EC-13D7-40E5-9DEF-A8B676A28FF8}"/>
    <cellStyle name="style1533124127805" xfId="36279" xr:uid="{E4060CB5-4D36-40B3-8BE2-B105C3FAAF23}"/>
    <cellStyle name="style1533124127886" xfId="36276" xr:uid="{E94BD56D-20F0-469C-BF73-F3F395527EA6}"/>
    <cellStyle name="style1533124127983" xfId="36263" xr:uid="{7AA4FB94-82CA-4E29-B73E-9991E7D4D409}"/>
    <cellStyle name="style1533124128104" xfId="36259" xr:uid="{C3ECFA2F-77C1-469E-9AB7-B9402C0E0C55}"/>
    <cellStyle name="style1533124128203" xfId="36275" xr:uid="{AFEB169C-3E61-41A5-9518-EB5399451E10}"/>
    <cellStyle name="style1533124128302" xfId="36262" xr:uid="{7600DC8A-E85E-4E18-943E-8F8118202B87}"/>
    <cellStyle name="style1533124128408" xfId="36258" xr:uid="{8EE6C29D-223A-41D7-A516-5E7F21C69309}"/>
    <cellStyle name="style1533124128502" xfId="36253" xr:uid="{F4A0A3E2-3E39-4E7E-BFFD-6BFC22143D85}"/>
    <cellStyle name="style1533124128613" xfId="36320" xr:uid="{C155AFDA-4405-4EBD-9716-10548C0C92E0}"/>
    <cellStyle name="style1533124128725" xfId="36317" xr:uid="{DF95FE15-7D12-4472-8EC9-AF6B7BE537F3}"/>
    <cellStyle name="style1533124129038" xfId="36299" xr:uid="{6DD4BC1D-DB39-4C42-8958-6F639EF6FBE2}"/>
    <cellStyle name="style1533124129153" xfId="36298" xr:uid="{A1EDB3BA-793B-451A-BBE1-503BEDF425E2}"/>
    <cellStyle name="style1533124129257" xfId="36300" xr:uid="{B688D33C-20B9-4865-84A6-53C843D356C6}"/>
    <cellStyle name="style1533124129350" xfId="36293" xr:uid="{C9BA2705-6558-42BF-8575-A49BE4233714}"/>
    <cellStyle name="style1533124129481" xfId="36292" xr:uid="{8FA626B4-642F-4F4D-9C49-171E7409E725}"/>
    <cellStyle name="style1533124129596" xfId="36291" xr:uid="{C9B956A2-AF53-404D-9355-BBE64E2D4CB1}"/>
    <cellStyle name="style1533124129798" xfId="36249" xr:uid="{AD9D2EA3-E841-4D11-A4AD-016BFB313326}"/>
    <cellStyle name="style1533124129875" xfId="36285" xr:uid="{3959592E-78F1-4DB1-9B01-7BCDC05426C4}"/>
    <cellStyle name="style1533124129964" xfId="36284" xr:uid="{1E8FD605-1F26-469B-8D68-833C3115CE50}"/>
    <cellStyle name="style1533124130053" xfId="36283" xr:uid="{E8EF88F6-5A16-460A-96FA-48956D6B5506}"/>
    <cellStyle name="style1533124130169" xfId="36252" xr:uid="{19107328-1F84-4551-886D-710E4DD70D23}"/>
    <cellStyle name="style1533124130246" xfId="36248" xr:uid="{A4EFD3C0-E544-4DE7-83EE-FC4BB984F9BB}"/>
    <cellStyle name="style1533125036748" xfId="36472" xr:uid="{30B86C78-DC22-4C08-8AE0-B6190F33E4D0}"/>
    <cellStyle name="style1533125036847" xfId="36471" xr:uid="{0F907BC8-5BEF-436C-A7F6-A69DA676E5BC}"/>
    <cellStyle name="style1533125036936" xfId="36466" xr:uid="{9ABAF9BF-1650-47DE-B03D-EBC3233C0A23}"/>
    <cellStyle name="style1533125037024" xfId="36465" xr:uid="{D627CC22-97E1-4A55-A6FB-853E222E226D}"/>
    <cellStyle name="style1533125037200" xfId="36468" xr:uid="{D03B2547-77DB-4A50-9291-3C4DFB54644C}"/>
    <cellStyle name="style1533125037368" xfId="36469" xr:uid="{53D88D13-F79B-420D-88B4-2FF769B99C1B}"/>
    <cellStyle name="style1533125037457" xfId="36470" xr:uid="{18962B5A-0455-4505-8909-03D15FC22832}"/>
    <cellStyle name="style1533125037552" xfId="36467" xr:uid="{AC774CFA-5C0C-4476-A3C6-B046D659F2E3}"/>
    <cellStyle name="style1533125037683" xfId="36464" xr:uid="{DDB2F2EC-947F-4BC9-8EE8-59E75295CCE0}"/>
    <cellStyle name="style1533125037785" xfId="36462" xr:uid="{D0B8668F-E34B-4B79-9053-71FCC6ECAFDA}"/>
    <cellStyle name="style1533125037878" xfId="36463" xr:uid="{5E05E2A3-456A-4D2D-9957-75BD1B39FC86}"/>
    <cellStyle name="style1533125037971" xfId="36461" xr:uid="{06D92A18-8305-4311-A93B-4EEFFDA0227F}"/>
    <cellStyle name="style1533125038061" xfId="36460" xr:uid="{13C5055E-4A4E-4018-9FBA-CF54328EF3E8}"/>
    <cellStyle name="style1533125038157" xfId="36457" xr:uid="{6A8D729B-B703-46F2-B7B6-D48E7F8AFFDF}"/>
    <cellStyle name="style1533125038248" xfId="36459" xr:uid="{CA80F098-8AE1-4BFE-97F5-0A03828F9E6D}"/>
    <cellStyle name="style1533125038435" xfId="36456" xr:uid="{5325B24F-5AD8-4043-8ACD-22C1BA4CD5D1}"/>
    <cellStyle name="style1533125038647" xfId="36454" xr:uid="{2F63DC0B-8942-4122-B84C-6120E460C2B1}"/>
    <cellStyle name="style1533125038790" xfId="36453" xr:uid="{0C88EA95-7C62-43AA-BF1E-D64F84CF6BCB}"/>
    <cellStyle name="style1533125038929" xfId="36458" xr:uid="{E16127C6-8CB0-4341-BEB2-7E1991E99BBC}"/>
    <cellStyle name="style1533125039409" xfId="36455" xr:uid="{38D69C71-39B5-4820-88C8-3F0CD0B5DAD0}"/>
    <cellStyle name="style1533125039784" xfId="36452" xr:uid="{3575EFEF-7E2E-4AF7-968A-B03A744A50AF}"/>
    <cellStyle name="style1533125084512" xfId="36451" xr:uid="{8F6E1879-FC05-4E4B-9298-E3853C4CAE64}"/>
    <cellStyle name="style1533125084610" xfId="36450" xr:uid="{265E0BBF-8AF2-4CE6-9C47-D7FBB7F9C63C}"/>
    <cellStyle name="style1533125084698" xfId="36445" xr:uid="{226AC0D3-A8A8-4A25-A71D-E7609BC1A89F}"/>
    <cellStyle name="style1533125084788" xfId="36444" xr:uid="{2723D943-4D41-486E-BD52-5F97C616FDE2}"/>
    <cellStyle name="style1533125084965" xfId="36447" xr:uid="{BD154003-CCF0-44EE-B4B2-CD363E6D3F86}"/>
    <cellStyle name="style1533125085051" xfId="36448" xr:uid="{A007381E-2CBD-40B5-9F8C-C6847A8341A7}"/>
    <cellStyle name="style1533125085140" xfId="36449" xr:uid="{8237BE7D-378B-4BEF-8A83-0A2FB5159D07}"/>
    <cellStyle name="style1533125085231" xfId="36446" xr:uid="{A2D109F9-BB92-4C19-AAC3-7A4502F60B2B}"/>
    <cellStyle name="style1533125085321" xfId="36443" xr:uid="{C3DDFDCC-E34C-4324-B903-25DF8DA836F9}"/>
    <cellStyle name="style1533125085410" xfId="36441" xr:uid="{308C5D8C-F41E-4DF9-B130-B886ACB07E42}"/>
    <cellStyle name="style1533125085501" xfId="36442" xr:uid="{D83AC079-5B80-4967-8D74-5B426993286C}"/>
    <cellStyle name="style1533125085608" xfId="36440" xr:uid="{80855B5B-44DB-476D-86F0-188881368BBE}"/>
    <cellStyle name="style1533125085697" xfId="36439" xr:uid="{7F83DB8F-F7F8-45C3-BD84-B27F661C577C}"/>
    <cellStyle name="style1533125085796" xfId="36436" xr:uid="{7EF79EC9-F297-4EE0-84A7-F2F739DA972B}"/>
    <cellStyle name="style1533125085890" xfId="36438" xr:uid="{55EAC877-0135-4AD1-9636-46A63F9A83C9}"/>
    <cellStyle name="style1533125085979" xfId="36435" xr:uid="{951A2DC8-2280-4363-A8B5-265997227AD5}"/>
    <cellStyle name="style1533125086140" xfId="36434" xr:uid="{EB3F9200-C90B-4657-9AC4-0578D0567934}"/>
    <cellStyle name="style1533125086340" xfId="36433" xr:uid="{3C8EB085-C941-4EFE-BFD4-D1F0EEE131F8}"/>
    <cellStyle name="style1533125086478" xfId="36437" xr:uid="{442AFBF1-BABA-4A67-A7F9-24698291E976}"/>
    <cellStyle name="style1533125086936" xfId="36432" xr:uid="{21790F0E-EC65-4CA8-B25C-9DE6FD2FC22C}"/>
    <cellStyle name="style1533125133984" xfId="36431" xr:uid="{4D668AA6-B058-4CA8-865E-A34C9BC814B9}"/>
    <cellStyle name="style1533125134082" xfId="36430" xr:uid="{7DA4674D-A91B-4F81-9E9A-E50839E4AF26}"/>
    <cellStyle name="style1533125134173" xfId="36425" xr:uid="{3939232C-C076-49F3-B176-F7DE932C2660}"/>
    <cellStyle name="style1533125134263" xfId="36424" xr:uid="{07350F34-9401-4D24-BCBC-EBA4ACE691B1}"/>
    <cellStyle name="style1533125134438" xfId="36427" xr:uid="{2FB384DD-B770-43D1-BF64-92CBC2732466}"/>
    <cellStyle name="style1533125134532" xfId="36428" xr:uid="{3769D450-CEDB-43FA-B017-53714CC76DAE}"/>
    <cellStyle name="style1533125134621" xfId="36429" xr:uid="{631C6C41-209F-4CFA-8075-CF27628ACE92}"/>
    <cellStyle name="style1533125134711" xfId="36426" xr:uid="{EE7EF4BC-67E6-45F1-B6F0-9E34DFF162C9}"/>
    <cellStyle name="style1533125134801" xfId="36423" xr:uid="{9D9A025A-70FC-4307-8542-FAA632474AEF}"/>
    <cellStyle name="style1533125134890" xfId="36421" xr:uid="{9732F4E7-8DFA-41C3-A360-59B24A291041}"/>
    <cellStyle name="style1533125134978" xfId="36422" xr:uid="{D782E91B-171D-405D-9167-C3CBEA84A8D7}"/>
    <cellStyle name="style1533125135081" xfId="36420" xr:uid="{F04641F0-A3F8-4FF8-B13B-9FA3C061DAB7}"/>
    <cellStyle name="style1533125135170" xfId="36419" xr:uid="{370FF4D9-BB20-45D9-B622-2F72815B9AF2}"/>
    <cellStyle name="style1533125135267" xfId="36413" xr:uid="{7A0A1786-A8AA-49BA-AAE9-F22A8A355DB0}"/>
    <cellStyle name="style1533125135356" xfId="36418" xr:uid="{1BC3CEBE-D62F-44EA-989B-5716AC80B7E7}"/>
    <cellStyle name="style1533125135443" xfId="36412" xr:uid="{0C0AE462-A08C-4C92-95E9-6F60929F4390}"/>
    <cellStyle name="style1533125135610" xfId="36407" xr:uid="{C7C79446-7AFD-4A86-861C-2AF5FC5C34A0}"/>
    <cellStyle name="style1533125135801" xfId="36406" xr:uid="{F3B7CCFB-2E97-457E-AF1E-A64AF63169EA}"/>
    <cellStyle name="style1533125135956" xfId="36417" xr:uid="{7D926B92-80F9-471F-AC7F-5A28EDEF991B}"/>
    <cellStyle name="style1533125136085" xfId="36415" xr:uid="{E6E4C206-03AE-41FF-9D1D-656B08E84D30}"/>
    <cellStyle name="style1533125136184" xfId="36416" xr:uid="{BC8BDF78-5557-43F6-8449-4C0834BB82B5}"/>
    <cellStyle name="style1533125136274" xfId="36414" xr:uid="{BEC2A328-BE49-4DE3-90CB-627D6459B0C9}"/>
    <cellStyle name="style1533125136365" xfId="36411" xr:uid="{3198114A-1091-4BA0-8F62-FE1080D517DB}"/>
    <cellStyle name="style1533125136453" xfId="36409" xr:uid="{608CD6A1-B884-4513-9007-C211A9FA6384}"/>
    <cellStyle name="style1533125136546" xfId="36410" xr:uid="{89F75E65-E94D-489C-A91C-4CE3BEA221B3}"/>
    <cellStyle name="style1533125136636" xfId="36408" xr:uid="{E4D79667-3704-4268-B494-F625316937F9}"/>
    <cellStyle name="style1533125136761" xfId="36405" xr:uid="{77B26CEA-43E6-4ED9-8555-2966F1D6D8A0}"/>
    <cellStyle name="style1533125136857" xfId="36403" xr:uid="{C1793AE9-AE70-4BA7-B265-7A8781D49EC2}"/>
    <cellStyle name="style1533125136946" xfId="36404" xr:uid="{2B532ECC-1CE6-4CDE-9D2B-613737940826}"/>
    <cellStyle name="style1533125137034" xfId="36402" xr:uid="{4603C98C-170D-4865-9C22-B97228AD3EAA}"/>
    <cellStyle name="style1533125188594" xfId="36401" xr:uid="{6D57F4BF-F561-4C3A-9F9B-69F2B18F6991}"/>
    <cellStyle name="style1533125188691" xfId="36400" xr:uid="{7194DF67-A645-4EC9-8813-0D1F51D8B235}"/>
    <cellStyle name="style1533125188780" xfId="36395" xr:uid="{85E35073-CC4B-4818-BEAE-8595D5670200}"/>
    <cellStyle name="style1533125188872" xfId="36394" xr:uid="{7AF549A1-4121-45B0-BA25-84F647544417}"/>
    <cellStyle name="style1533125189052" xfId="36397" xr:uid="{A3F1D1B8-A18A-48F3-B78C-E5713D5E2179}"/>
    <cellStyle name="style1533125189141" xfId="36398" xr:uid="{A4876DBA-F1E2-446D-89FF-FA041B335743}"/>
    <cellStyle name="style1533125189231" xfId="36399" xr:uid="{3D4C8320-831D-4EDC-AB3C-26BCE913ADE4}"/>
    <cellStyle name="style1533125189362" xfId="36396" xr:uid="{81B3D2A0-0C7B-4CD9-B65D-73F221F861B7}"/>
    <cellStyle name="style1533125189463" xfId="36393" xr:uid="{1DBE5F70-22F9-4444-80CB-02CE13482CEB}"/>
    <cellStyle name="style1533125189557" xfId="36391" xr:uid="{358A1B07-0D2C-4D9A-B0DE-F57B6AC3E8CE}"/>
    <cellStyle name="style1533125189660" xfId="36392" xr:uid="{1707A3F8-BB12-4B6D-B34B-BB14FA59438A}"/>
    <cellStyle name="style1533125189752" xfId="36390" xr:uid="{E979A093-E290-4219-8B7B-F3D58C3CBC17}"/>
    <cellStyle name="style1533125189849" xfId="36389" xr:uid="{7A42592C-85F5-49D8-8E59-5E8DD3AE79F8}"/>
    <cellStyle name="style1533125189947" xfId="36386" xr:uid="{A1192EDE-2D1D-4B95-968E-CD298CDB4705}"/>
    <cellStyle name="style1533125190036" xfId="36388" xr:uid="{3B82402E-6839-4FE7-852A-BC9EBF07A325}"/>
    <cellStyle name="style1533125190166" xfId="36385" xr:uid="{4433E325-E187-48D1-8737-94DFAF3F1B63}"/>
    <cellStyle name="style1533125190368" xfId="36383" xr:uid="{E2E15356-794D-4BCE-A389-50DD6A33C188}"/>
    <cellStyle name="style1533125190562" xfId="36382" xr:uid="{CCA24C24-B937-4464-BE21-721FA7732C02}"/>
    <cellStyle name="style1533125190723" xfId="36387" xr:uid="{C9E3055B-320F-4606-8D88-25195169BA6A}"/>
    <cellStyle name="style1533125191099" xfId="36384" xr:uid="{8C4C9F2E-9E51-4484-AADA-2650B1B4F8A6}"/>
    <cellStyle name="style1533125191471" xfId="36381" xr:uid="{7D04DA5B-53F8-4211-80D9-48508889AC40}"/>
    <cellStyle name="style1533125235787" xfId="36371" xr:uid="{10D285B1-28AB-4365-A9D0-9BC6DFB668C5}"/>
    <cellStyle name="style1533125235884" xfId="36370" xr:uid="{A32C5E58-2A55-467E-BABA-94D713686E1A}"/>
    <cellStyle name="style1533125235973" xfId="36365" xr:uid="{29E270B0-A2AC-4BC6-8764-68C34E1015BC}"/>
    <cellStyle name="style1533125236061" xfId="36364" xr:uid="{79B4F81A-0D7E-4F95-9080-309F3390410B}"/>
    <cellStyle name="style1533125236240" xfId="36367" xr:uid="{04C944B0-E101-49B3-8996-B07AC0BD9E49}"/>
    <cellStyle name="style1533125236332" xfId="36368" xr:uid="{59B3893C-78D9-48AD-9ECA-ABD53060CD23}"/>
    <cellStyle name="style1533125236420" xfId="36369" xr:uid="{67650CAE-8D04-4E3D-80CF-DEBBAD7D7131}"/>
    <cellStyle name="style1533125236514" xfId="36366" xr:uid="{D5643561-9F89-4A9A-BAE1-2B2AD6966ECA}"/>
    <cellStyle name="style1533125236604" xfId="36363" xr:uid="{22C29A4E-24F2-4799-B041-2AC788EA2759}"/>
    <cellStyle name="style1533125236693" xfId="36361" xr:uid="{A58BF66A-23D8-41AB-A539-C4A35F325C24}"/>
    <cellStyle name="style1533125236791" xfId="36362" xr:uid="{A65010A2-0E9F-4D95-A4AA-D68F7AC72BC0}"/>
    <cellStyle name="style1533125236895" xfId="36360" xr:uid="{2709B5AA-9F0D-4146-ACC7-3CA87A351DEB}"/>
    <cellStyle name="style1533125236983" xfId="36359" xr:uid="{6D93F271-F7BB-46D9-B52A-1492239DCA24}"/>
    <cellStyle name="style1533125237082" xfId="36353" xr:uid="{98551217-8986-4B99-88AD-1BFF7EC583FB}"/>
    <cellStyle name="style1533125237171" xfId="36358" xr:uid="{847CBF80-5DD4-4912-B6A9-5ECD97DB70F6}"/>
    <cellStyle name="style1533125237260" xfId="36352" xr:uid="{F62701F1-8A5F-4CB6-B912-DCAFE1E6776F}"/>
    <cellStyle name="style1533125237456" xfId="36347" xr:uid="{65F61CF0-2CA2-4B24-9532-B6C900030153}"/>
    <cellStyle name="style1533125237655" xfId="36346" xr:uid="{39642A8D-2C30-440C-AA96-6543BE8C1117}"/>
    <cellStyle name="style1533125237827" xfId="36380" xr:uid="{FF8AD20B-6D20-4441-9A73-DB5E064F48B4}"/>
    <cellStyle name="style1533125238192" xfId="36379" xr:uid="{32ABE825-5CFD-42D0-9BAE-6DACA95DFAB2}"/>
    <cellStyle name="style1533125238281" xfId="36377" xr:uid="{0675F863-74BA-42E1-B892-E2C5C6960B7C}"/>
    <cellStyle name="style1533125238370" xfId="36378" xr:uid="{9C6D42CC-8BF4-4EB5-A3C0-60B2E29E6161}"/>
    <cellStyle name="style1533125238459" xfId="36376" xr:uid="{0A197436-E00D-4A07-A051-506CD693A2F6}"/>
    <cellStyle name="style1533125238575" xfId="36375" xr:uid="{735EA980-D062-4BD5-866B-CDEC7488995B}"/>
    <cellStyle name="style1533125238664" xfId="36373" xr:uid="{3C6674B1-E21A-4059-AEA7-D25EFDFC3B8B}"/>
    <cellStyle name="style1533125238754" xfId="36374" xr:uid="{BED57891-43D8-43F1-B2E2-25F69369C3F8}"/>
    <cellStyle name="style1533125238850" xfId="36372" xr:uid="{5389EAAC-DE56-47B3-A0EB-E34F62CFE109}"/>
    <cellStyle name="style1533125238953" xfId="36357" xr:uid="{EC084713-F822-4DB0-891D-F371A0EBFAEB}"/>
    <cellStyle name="style1533125239028" xfId="36355" xr:uid="{761C5D8F-205D-4A02-9314-FBCD5B530032}"/>
    <cellStyle name="style1533125239108" xfId="36356" xr:uid="{18E44666-56F7-438F-B7DE-F4D1B2AEC8B7}"/>
    <cellStyle name="style1533125239184" xfId="36354" xr:uid="{3B865A15-F429-476A-923D-DAA4CE3CA3EB}"/>
    <cellStyle name="style1533125239261" xfId="36351" xr:uid="{DDA662C8-1DC9-4F42-B4DC-061402A2C2FA}"/>
    <cellStyle name="style1533125239343" xfId="36349" xr:uid="{1EA72E29-DB60-4871-93E6-AA541EF3FE76}"/>
    <cellStyle name="style1533125239418" xfId="36350" xr:uid="{38121B69-F810-4B9B-8FAA-5E8AADCCD764}"/>
    <cellStyle name="style1533125239494" xfId="36348" xr:uid="{03063C87-C7B1-4E67-BB9F-3C02BF8861EB}"/>
    <cellStyle name="style1533125239586" xfId="36345" xr:uid="{87730512-7426-401D-B54F-F94FB8D7226B}"/>
    <cellStyle name="style1533125239661" xfId="36343" xr:uid="{EFFAA36F-3BC8-4B99-807D-7729B44C1332}"/>
    <cellStyle name="style1533125239736" xfId="36344" xr:uid="{D961DB15-5B63-4E15-8B57-A14D087CDC53}"/>
    <cellStyle name="style1533125239815" xfId="36342" xr:uid="{C36E342A-DE22-4B18-AC13-BB9B1A84DF7F}"/>
    <cellStyle name="style1533125304241" xfId="36341" xr:uid="{63D2E182-5C17-4039-8488-C0D2820F3C67}"/>
    <cellStyle name="style1533125304517" xfId="36340" xr:uid="{DCB8E332-427B-4FE4-A832-9B842A4A81FD}"/>
    <cellStyle name="style1533125304647" xfId="36335" xr:uid="{01F696EF-F3A6-4B7A-B90F-F075F1827042}"/>
    <cellStyle name="style1533125304756" xfId="36334" xr:uid="{9A3D4D7F-44F7-4451-9C2F-0234F1BE330B}"/>
    <cellStyle name="style1533125304959" xfId="36337" xr:uid="{D3376305-A454-47C6-99F6-363B35372C57}"/>
    <cellStyle name="style1533125305048" xfId="36338" xr:uid="{F457837D-C88C-493E-9B0A-53D614F7F10C}"/>
    <cellStyle name="style1533125305136" xfId="36339" xr:uid="{BFDA0A95-E43A-4D74-A71B-F9B8A7C08553}"/>
    <cellStyle name="style1533125305234" xfId="36336" xr:uid="{FAEE4B18-41E7-4921-83F8-37C14C7BE32F}"/>
    <cellStyle name="style1533125305336" xfId="36333" xr:uid="{BA9B6D39-E3E9-4E64-96F8-F0616719A7C5}"/>
    <cellStyle name="style1533125305425" xfId="36331" xr:uid="{5B4A7233-08D2-4B07-9989-BA0189AF1735}"/>
    <cellStyle name="style1533125305518" xfId="36332" xr:uid="{8CB5D6B5-D729-4D98-B1F3-4EEEBD1A051F}"/>
    <cellStyle name="style1533125305611" xfId="36330" xr:uid="{DD13ED35-230A-43DB-A758-321893C5FB26}"/>
    <cellStyle name="style1533125305701" xfId="36329" xr:uid="{182B54E5-8F3C-4D09-A803-EE654FA83EA3}"/>
    <cellStyle name="style1533125305910" xfId="36327" xr:uid="{7209850D-1F45-4BAE-ABDE-0A28BB420386}"/>
    <cellStyle name="style1533125306102" xfId="36325" xr:uid="{940704F4-E90B-4C5C-92C1-9571D8DF80D2}"/>
    <cellStyle name="style1533125306252" xfId="36328" xr:uid="{BDA4F2CB-AEF1-4AD4-9738-E68C890E44EB}"/>
    <cellStyle name="style1533125306345" xfId="36326" xr:uid="{7689C414-6D5A-4679-BDB6-34A95F7496AE}"/>
    <cellStyle name="style1533125306435" xfId="36324" xr:uid="{A032B766-9C8C-4C2D-A860-2B42CBE5CE21}"/>
    <cellStyle name="style1533125306533" xfId="36323" xr:uid="{9B549E1A-5F84-4DFA-A6A8-67C23816922E}"/>
    <cellStyle name="style1536055432714" xfId="42449" xr:uid="{66C33311-0E62-4BDC-B464-DC0F16793FD9}"/>
    <cellStyle name="style1536055432714 2" xfId="43256" xr:uid="{B2DF6EAB-714E-40CB-B4AC-5F2D52006685}"/>
    <cellStyle name="style1536055432714 2 2" xfId="43854" xr:uid="{E41B0E8F-5F2B-4061-985E-845EF883A7AE}"/>
    <cellStyle name="style1536055432714 2 2 2" xfId="44452" xr:uid="{16845B53-5C6B-456E-9D4A-F016CCFD64F9}"/>
    <cellStyle name="style1536055432919" xfId="42450" xr:uid="{47941EB7-1F2E-44CD-A04B-1129D66A7CCC}"/>
    <cellStyle name="style1536055432919 2" xfId="43257" xr:uid="{0DC2D260-3011-464D-9F94-7D7D942D23B9}"/>
    <cellStyle name="style1536055432919 2 2" xfId="43855" xr:uid="{41694E17-6CE8-409B-A2D6-B9D506BF6308}"/>
    <cellStyle name="style1536055432919 2 2 2" xfId="44453" xr:uid="{C740CC73-FA00-43EC-B570-0AC562916B2C}"/>
    <cellStyle name="style1536055433112" xfId="42455" xr:uid="{A1C38BD9-1BBD-4E21-AA55-2EFC8137B26D}"/>
    <cellStyle name="style1536055433112 2" xfId="43262" xr:uid="{A0FE1CF3-6386-4745-953F-EE2EF546FB30}"/>
    <cellStyle name="style1536055433112 2 2" xfId="43860" xr:uid="{9C22A8AB-49C7-4507-8155-EF942FED5B5C}"/>
    <cellStyle name="style1536055433112 2 2 2" xfId="44458" xr:uid="{07FFD2F1-63F8-471E-A524-58A3FE8B6F8C}"/>
    <cellStyle name="style1536055433289" xfId="42456" xr:uid="{7E6C94F0-A5B1-48B0-83E7-334A1711D6A4}"/>
    <cellStyle name="style1536055433289 2" xfId="43263" xr:uid="{A92D78BF-376F-40D1-9E93-AC1AE8A50B9D}"/>
    <cellStyle name="style1536055433289 2 2" xfId="43861" xr:uid="{A16163C7-2482-43D1-9206-9B08AA1F07D8}"/>
    <cellStyle name="style1536055433289 2 2 2" xfId="44459" xr:uid="{1AEBF272-6C2C-48CC-BC4E-86F9D13F3059}"/>
    <cellStyle name="style1536055433551" xfId="42452" xr:uid="{FEAE1BFC-86A2-46B0-BFE2-842D8832C4C7}"/>
    <cellStyle name="style1536055433551 2" xfId="43259" xr:uid="{0E19B961-4DDD-44DC-BB54-635B535AD674}"/>
    <cellStyle name="style1536055433551 2 2" xfId="43857" xr:uid="{9E9ED9DA-7FD8-47A9-AE89-688957C6F3A2}"/>
    <cellStyle name="style1536055433551 2 2 2" xfId="44455" xr:uid="{08F1513A-7506-45C8-985E-5C3BB390200B}"/>
    <cellStyle name="style1536055433673" xfId="42453" xr:uid="{48621C8B-6635-4F18-ADB1-43D667E82FF3}"/>
    <cellStyle name="style1536055433673 2" xfId="43260" xr:uid="{DE7FDCAD-6BC6-492B-878C-AB0667AE715D}"/>
    <cellStyle name="style1536055433673 2 2" xfId="43858" xr:uid="{B7DFA700-5D84-4C72-9017-B27E1FE8F121}"/>
    <cellStyle name="style1536055433673 2 2 2" xfId="44456" xr:uid="{548F4769-5B33-4841-8946-F71B44F35705}"/>
    <cellStyle name="style1536055433851" xfId="42451" xr:uid="{52623216-6B67-4160-97A3-76F7AD6A0BC3}"/>
    <cellStyle name="style1536055433851 2" xfId="43258" xr:uid="{04FA980B-C37F-4A13-9CEF-5D2C1A319DE0}"/>
    <cellStyle name="style1536055433851 2 2" xfId="43856" xr:uid="{535238F7-1945-4CB1-A509-C32FB829C5D5}"/>
    <cellStyle name="style1536055433851 2 2 2" xfId="44454" xr:uid="{8102914A-992F-470C-A0A8-D0089E69CF5B}"/>
    <cellStyle name="style1536055433982" xfId="42454" xr:uid="{BF2C7FFB-8FA6-46AD-ADC7-67794B0EAC87}"/>
    <cellStyle name="style1536055433982 2" xfId="43261" xr:uid="{BA326401-B5B5-4B9B-A4E3-A80AF0880B52}"/>
    <cellStyle name="style1536055433982 2 2" xfId="43859" xr:uid="{5DAD472F-8E38-461F-9E9B-0BF992D04A2A}"/>
    <cellStyle name="style1536055433982 2 2 2" xfId="44457" xr:uid="{70D64DC9-474C-4F6C-B44F-DA346685AF33}"/>
    <cellStyle name="style1536055434104" xfId="42457" xr:uid="{01311668-1E89-4F4A-852E-738A5E1CCB6C}"/>
    <cellStyle name="style1536055434104 2" xfId="43264" xr:uid="{3044A64B-6C4E-42B5-824E-07CC31E84FF8}"/>
    <cellStyle name="style1536055434104 2 2" xfId="43862" xr:uid="{331726FE-A17B-461C-9E3B-AF5938C94692}"/>
    <cellStyle name="style1536055434104 2 2 2" xfId="44460" xr:uid="{26FC4680-1CA5-4B19-9BC5-F1627D93C016}"/>
    <cellStyle name="style1536055434223" xfId="42458" xr:uid="{FB4C7E40-32F3-4C64-BF8C-E1AA6DCE4B43}"/>
    <cellStyle name="style1536055434223 2" xfId="43265" xr:uid="{0D5EC3DA-952D-4AD8-93B5-B278CB600E95}"/>
    <cellStyle name="style1536055434223 2 2" xfId="43863" xr:uid="{96814A11-A5E4-4BC6-B369-66FAECCDE801}"/>
    <cellStyle name="style1536055434223 2 2 2" xfId="44461" xr:uid="{3FE11912-0997-497A-B550-D530D02F632B}"/>
    <cellStyle name="style1536055434345" xfId="42459" xr:uid="{6E4ED246-E543-4350-A597-0E656DEAA5D3}"/>
    <cellStyle name="style1536055434345 2" xfId="43266" xr:uid="{EC1D3878-238F-4AF6-81A9-590D9F361CCC}"/>
    <cellStyle name="style1536055434345 2 2" xfId="43864" xr:uid="{B47C31F3-6CA3-41D5-8CC6-EC6D3733BFFB}"/>
    <cellStyle name="style1536055434345 2 2 2" xfId="44462" xr:uid="{176C4A21-6733-4207-8D85-691B15A94916}"/>
    <cellStyle name="style1536055434475" xfId="42460" xr:uid="{48C23401-7E90-46AF-9432-DC0F13B410CD}"/>
    <cellStyle name="style1536055434475 2" xfId="43267" xr:uid="{467C81E5-C9B3-4211-BCAE-2143DE7E3793}"/>
    <cellStyle name="style1536055434475 2 2" xfId="43865" xr:uid="{1BE064D1-DD0A-475D-930D-EB93F80BAC7A}"/>
    <cellStyle name="style1536055434475 2 2 2" xfId="44463" xr:uid="{671D886F-7E98-44DC-BF22-58C312CB92ED}"/>
    <cellStyle name="style1536055434595" xfId="42461" xr:uid="{2CC5A054-DEE5-4FB7-BF6B-5ED9213CB826}"/>
    <cellStyle name="style1536055434595 2" xfId="43268" xr:uid="{4680AE97-B12A-4D6A-A2F5-9E29D8A45211}"/>
    <cellStyle name="style1536055434595 2 2" xfId="43866" xr:uid="{49F0A8DC-C254-4E8D-B5BF-D5D4023842BD}"/>
    <cellStyle name="style1536055434595 2 2 2" xfId="44464" xr:uid="{3E5ACCE2-ABD8-4B5C-BF1A-054CD14A96F3}"/>
    <cellStyle name="style1536055434732" xfId="42467" xr:uid="{3C557536-25AD-4197-9315-60D2B099AF0F}"/>
    <cellStyle name="style1536055434732 2" xfId="43274" xr:uid="{47F9007B-D887-4FA5-9864-137111BE461A}"/>
    <cellStyle name="style1536055434732 2 2" xfId="43872" xr:uid="{4D8163C9-FA63-425A-AC2C-BBF6F21840EC}"/>
    <cellStyle name="style1536055434732 2 2 2" xfId="44470" xr:uid="{E582C9A2-DA61-4692-9B74-284518821D78}"/>
    <cellStyle name="style1536055434872" xfId="42462" xr:uid="{BE2C0563-809C-4D24-97AA-3109123DE0A5}"/>
    <cellStyle name="style1536055434872 2" xfId="43269" xr:uid="{F37372E4-9570-47C0-8DC8-BC339BC55ADB}"/>
    <cellStyle name="style1536055434872 2 2" xfId="43867" xr:uid="{07C1E152-6C58-4E24-809C-B8F13AFCA7B6}"/>
    <cellStyle name="style1536055434872 2 2 2" xfId="44465" xr:uid="{ED6B8423-C9EC-423B-81EB-F6504CE83170}"/>
    <cellStyle name="style1536055435020" xfId="42468" xr:uid="{50EB68C0-1DE7-42F3-9B22-B1BA932D224F}"/>
    <cellStyle name="style1536055435020 2" xfId="43275" xr:uid="{2F11D0F3-38BE-4765-A961-4247FE26BDF7}"/>
    <cellStyle name="style1536055435020 2 2" xfId="43873" xr:uid="{EF923A3A-67EE-43B8-AB56-D08D00552FC0}"/>
    <cellStyle name="style1536055435020 2 2 2" xfId="44471" xr:uid="{02AF8F04-36DC-46B0-9E4B-730F4E9E5227}"/>
    <cellStyle name="style1536055435152" xfId="42473" xr:uid="{00C3CC4C-F683-4537-8933-106EFEC336A8}"/>
    <cellStyle name="style1536055435152 2" xfId="43280" xr:uid="{4FA861FF-4144-4532-B60E-13549E7FD33F}"/>
    <cellStyle name="style1536055435152 2 2" xfId="43878" xr:uid="{A27C21CF-FEBD-4D88-AEFF-F62F21DF0284}"/>
    <cellStyle name="style1536055435152 2 2 2" xfId="44476" xr:uid="{FFE155FD-4ACE-4B93-9E87-D234D2BD0191}"/>
    <cellStyle name="style1536055435273" xfId="42474" xr:uid="{F8DB4632-6F2B-4998-A585-C62DCFA5E41F}"/>
    <cellStyle name="style1536055435273 2" xfId="43281" xr:uid="{60B1B9B8-79C7-4972-938E-6A5FC7F4BF22}"/>
    <cellStyle name="style1536055435273 2 2" xfId="43879" xr:uid="{CA0FB556-81D3-4920-AF91-84F33CDF2174}"/>
    <cellStyle name="style1536055435273 2 2 2" xfId="44477" xr:uid="{BDF64F5C-2C32-4C53-A5FC-46E21D58C077}"/>
    <cellStyle name="style1536055435402" xfId="42463" xr:uid="{B8679C62-A917-4C6C-AD40-46B0D5FB8ECB}"/>
    <cellStyle name="style1536055435402 2" xfId="43270" xr:uid="{98CD264C-D1C9-415C-A9A4-B1BA00FC2C89}"/>
    <cellStyle name="style1536055435402 2 2" xfId="43868" xr:uid="{892679DA-4CD1-477A-AE72-DD43DB713813}"/>
    <cellStyle name="style1536055435402 2 2 2" xfId="44466" xr:uid="{5F58222C-A1C9-4703-A442-4768A4197941}"/>
    <cellStyle name="style1536055435523" xfId="42464" xr:uid="{56196365-976E-42D4-8E14-A9BA8787CB10}"/>
    <cellStyle name="style1536055435523 2" xfId="43271" xr:uid="{9D063EE2-192F-47FB-B150-AC14031C2891}"/>
    <cellStyle name="style1536055435523 2 2" xfId="43869" xr:uid="{1C7726B8-49C1-4116-BA67-87A3FE77AF94}"/>
    <cellStyle name="style1536055435523 2 2 2" xfId="44467" xr:uid="{62127749-041A-4773-AD59-A576449DC852}"/>
    <cellStyle name="style1536055435644" xfId="42465" xr:uid="{380FC7F8-3622-496D-B6FD-7445234263DB}"/>
    <cellStyle name="style1536055435644 2" xfId="43272" xr:uid="{314BD8AD-3ADB-44D1-8665-CA1D6AC2A6F5}"/>
    <cellStyle name="style1536055435644 2 2" xfId="43870" xr:uid="{31805A85-A9F9-4802-8FEB-D0726CD727FB}"/>
    <cellStyle name="style1536055435644 2 2 2" xfId="44468" xr:uid="{336440C3-79E5-4C86-8090-E4F98EF1B6D3}"/>
    <cellStyle name="style1536055435766" xfId="42466" xr:uid="{5CC3D567-0ACD-43EC-B8CC-822E2B80F229}"/>
    <cellStyle name="style1536055435766 2" xfId="43273" xr:uid="{6B20D884-0F3D-40BB-BFEA-7EC1278BBFFE}"/>
    <cellStyle name="style1536055435766 2 2" xfId="43871" xr:uid="{0E5900A8-7397-4E46-BC42-EB279C2AB25C}"/>
    <cellStyle name="style1536055435766 2 2 2" xfId="44469" xr:uid="{35E91EB6-62A5-4529-9331-EB17F719708D}"/>
    <cellStyle name="style1536055435892" xfId="42469" xr:uid="{4EBE2D85-F6B8-49C5-9122-89EFFFE8AD17}"/>
    <cellStyle name="style1536055435892 2" xfId="43276" xr:uid="{446467E7-E04B-4F0C-A360-9ABCE5C8A200}"/>
    <cellStyle name="style1536055435892 2 2" xfId="43874" xr:uid="{D4D68F70-A858-4B40-AAE2-9A30A84772EB}"/>
    <cellStyle name="style1536055435892 2 2 2" xfId="44472" xr:uid="{2C5FE2D7-FF14-4E5E-92D1-982FE6AE3911}"/>
    <cellStyle name="style1536055436014" xfId="42470" xr:uid="{8F7534D3-A3B1-41B7-85DC-B277B13ED39E}"/>
    <cellStyle name="style1536055436014 2" xfId="43277" xr:uid="{C2B89324-7EE2-4CCB-BB18-0B1CB4509F5C}"/>
    <cellStyle name="style1536055436014 2 2" xfId="43875" xr:uid="{8470F705-ECFD-45FD-ABD6-9A5ADB4D514E}"/>
    <cellStyle name="style1536055436014 2 2 2" xfId="44473" xr:uid="{A4BB615A-D03D-4613-A3DF-0056107B96E2}"/>
    <cellStyle name="style1536055436139" xfId="42471" xr:uid="{952CAF50-F8E8-42FF-A660-55F0B9CD1DFA}"/>
    <cellStyle name="style1536055436139 2" xfId="43278" xr:uid="{A4E2A3A3-3F4A-4C64-9C82-7C500A628466}"/>
    <cellStyle name="style1536055436139 2 2" xfId="43876" xr:uid="{9D6F3C08-A31C-4C16-AAD1-5CF5257DAF1D}"/>
    <cellStyle name="style1536055436139 2 2 2" xfId="44474" xr:uid="{ED8818F1-81D5-4072-B03D-C6D4D92FE29D}"/>
    <cellStyle name="style1536055436260" xfId="42472" xr:uid="{A4CA344F-7F2D-4244-AC24-BDB69123AD44}"/>
    <cellStyle name="style1536055436260 2" xfId="43279" xr:uid="{56BF1531-A1D4-4A61-8C58-E49E888FCBDB}"/>
    <cellStyle name="style1536055436260 2 2" xfId="43877" xr:uid="{8826F8C5-F833-4ECD-8806-95B191F9A373}"/>
    <cellStyle name="style1536055436260 2 2 2" xfId="44475" xr:uid="{13496FC4-2020-4C8F-BD3F-CC0963F50030}"/>
    <cellStyle name="style1536055436404" xfId="42475" xr:uid="{9E8AC92B-FEE8-4E93-A3A2-E62C563DD2F4}"/>
    <cellStyle name="style1536055436404 2" xfId="43282" xr:uid="{D54641AE-5C80-4067-9C7F-CC8CCB3AD259}"/>
    <cellStyle name="style1536055436404 2 2" xfId="43880" xr:uid="{D47EDFFE-7A36-4AF5-86AE-1D30914E4892}"/>
    <cellStyle name="style1536055436404 2 2 2" xfId="44478" xr:uid="{73C589AF-8F79-4108-986A-DBFEDBA87646}"/>
    <cellStyle name="style1536055436523" xfId="42476" xr:uid="{2CA2075A-C645-4DE8-B2AF-70CCB6483E3B}"/>
    <cellStyle name="style1536055436523 2" xfId="43283" xr:uid="{AB04515D-5578-4702-808D-9031191615F0}"/>
    <cellStyle name="style1536055436523 2 2" xfId="43881" xr:uid="{D86A27FF-E5BC-405B-997D-04DCDE9374A8}"/>
    <cellStyle name="style1536055436523 2 2 2" xfId="44479" xr:uid="{8CF73C4F-1ECC-4FFC-8952-C30F8EB87DBF}"/>
    <cellStyle name="style1536055436656" xfId="42477" xr:uid="{B7458642-7022-4B25-A316-9AFC24F8AA97}"/>
    <cellStyle name="style1536055436656 2" xfId="43284" xr:uid="{C36CB328-7BDD-4926-A3D2-D6DE34EA1683}"/>
    <cellStyle name="style1536055436656 2 2" xfId="43882" xr:uid="{89E63DC7-B51C-48F4-A2BC-0574C902F953}"/>
    <cellStyle name="style1536055436656 2 2 2" xfId="44480" xr:uid="{8B66145D-4EBE-42ED-BEAF-273E7270C25E}"/>
    <cellStyle name="style1536055436778" xfId="42478" xr:uid="{6FE5A5A3-E294-45CE-981A-880D5A654542}"/>
    <cellStyle name="style1536055436778 2" xfId="43285" xr:uid="{DDCF0E7E-C730-4312-B6D9-DABCB8B893C7}"/>
    <cellStyle name="style1536055436778 2 2" xfId="43883" xr:uid="{96D10A79-04EB-41CE-903C-44BCFFEA5E80}"/>
    <cellStyle name="style1536055436778 2 2 2" xfId="44481" xr:uid="{610D43D6-379A-4E9F-A977-987F8D35920E}"/>
    <cellStyle name="style1536055438956" xfId="42479" xr:uid="{FD906C9B-EE93-4C1A-923D-BA748ECDD478}"/>
    <cellStyle name="style1536055438956 2" xfId="43286" xr:uid="{80FE7792-F6AA-4A10-991D-B176DCD90B02}"/>
    <cellStyle name="style1536055438956 2 2" xfId="43884" xr:uid="{D0418CAD-93F6-436D-BB06-9D39072B4077}"/>
    <cellStyle name="style1536055438956 2 2 2" xfId="44482" xr:uid="{3F93C2C4-ECD0-4757-902C-09A2D18E074B}"/>
    <cellStyle name="style1536055439087" xfId="42480" xr:uid="{0DE9170B-99ED-41E5-B7A2-68E4FE4B65B7}"/>
    <cellStyle name="style1536055439087 2" xfId="43287" xr:uid="{AC8C6428-9679-4406-A009-5BCEE698F573}"/>
    <cellStyle name="style1536055439087 2 2" xfId="43885" xr:uid="{DF718A50-A402-463D-B583-09CE788A2AC0}"/>
    <cellStyle name="style1536055439087 2 2 2" xfId="44483" xr:uid="{A68A378D-95E0-4445-B8AF-5269B7488E26}"/>
    <cellStyle name="style1536055439193" xfId="42485" xr:uid="{B6B3E368-04BB-419B-88AC-0E6EC777C69C}"/>
    <cellStyle name="style1536055439193 2" xfId="43292" xr:uid="{547DE720-5E82-490F-B5C7-8BCAA75E1A23}"/>
    <cellStyle name="style1536055439193 2 2" xfId="43890" xr:uid="{3C721A31-C324-4606-BC5E-3D9C5E9C3418}"/>
    <cellStyle name="style1536055439193 2 2 2" xfId="44488" xr:uid="{2B328190-D319-46E9-B119-F232145B0637}"/>
    <cellStyle name="style1536055439299" xfId="42486" xr:uid="{A6460206-F188-4C48-B829-D45A5BA59D56}"/>
    <cellStyle name="style1536055439299 2" xfId="43293" xr:uid="{6F31EB80-0D6C-40D1-AF6C-8FD70DF3FCA6}"/>
    <cellStyle name="style1536055439299 2 2" xfId="43891" xr:uid="{4D9E033B-5A75-409A-98E4-54A71B71FC39}"/>
    <cellStyle name="style1536055439299 2 2 2" xfId="44489" xr:uid="{9F92FA7C-C6A3-4D24-A7A0-9F2C702FF62E}"/>
    <cellStyle name="style1536055439513" xfId="42482" xr:uid="{654541FB-C3A9-401B-9D3F-ACEFED2B3D67}"/>
    <cellStyle name="style1536055439513 2" xfId="43289" xr:uid="{E6669204-D67D-4DED-903A-9046985E99FE}"/>
    <cellStyle name="style1536055439513 2 2" xfId="43887" xr:uid="{DE76F313-B9C6-4415-966B-3ACE0824F1BD}"/>
    <cellStyle name="style1536055439513 2 2 2" xfId="44485" xr:uid="{F64095F5-3351-4A3F-AA14-6DD80CBA3DE0}"/>
    <cellStyle name="style1536055439620" xfId="42483" xr:uid="{D0863FF9-8C0D-4593-9476-0B6967CAE281}"/>
    <cellStyle name="style1536055439620 2" xfId="43290" xr:uid="{7E98AD37-1BF6-40F2-93DA-5A9EE6DB866B}"/>
    <cellStyle name="style1536055439620 2 2" xfId="43888" xr:uid="{51224BBC-6A82-429B-8BD0-63FB4D96AAF6}"/>
    <cellStyle name="style1536055439620 2 2 2" xfId="44486" xr:uid="{129A0334-0432-45A5-ACE0-7A6E3AAF7531}"/>
    <cellStyle name="style1536055439760" xfId="42481" xr:uid="{ED6B329F-9201-4751-AD2B-88F56B75A25B}"/>
    <cellStyle name="style1536055439760 2" xfId="43288" xr:uid="{20AACC7B-EF70-4BAA-9270-49D43D10C3D0}"/>
    <cellStyle name="style1536055439760 2 2" xfId="43886" xr:uid="{DA7233A2-7F3F-4533-AEF5-1AB1ABE31979}"/>
    <cellStyle name="style1536055439760 2 2 2" xfId="44484" xr:uid="{42D45932-FB8E-4962-B47D-DF227D62CED4}"/>
    <cellStyle name="style1536055439871" xfId="42484" xr:uid="{F796C9CE-73D8-45BC-A548-88F44B51F50F}"/>
    <cellStyle name="style1536055439871 2" xfId="43291" xr:uid="{E8464DB5-D817-434A-BE1E-1391FEE307E3}"/>
    <cellStyle name="style1536055439871 2 2" xfId="43889" xr:uid="{295F13DE-EEA2-495B-81CF-88A4A7C8312D}"/>
    <cellStyle name="style1536055439871 2 2 2" xfId="44487" xr:uid="{CA8A2589-5699-4383-81A6-08352A947A90}"/>
    <cellStyle name="style1536055439978" xfId="42487" xr:uid="{34A02095-0952-4C31-8D36-D74A16B1DD0F}"/>
    <cellStyle name="style1536055439978 2" xfId="43294" xr:uid="{96B07594-7607-47E2-8911-443157565078}"/>
    <cellStyle name="style1536055439978 2 2" xfId="43892" xr:uid="{88B2C1B9-5AE8-4C87-8576-0F2AF4C5C599}"/>
    <cellStyle name="style1536055439978 2 2 2" xfId="44490" xr:uid="{B25145AB-D53D-4AAC-9348-E11DADBBD6B9}"/>
    <cellStyle name="style1536055440093" xfId="42488" xr:uid="{BF166B18-B91B-46DA-88A3-9C952D6D1CE7}"/>
    <cellStyle name="style1536055440093 2" xfId="43295" xr:uid="{188385AA-7645-434C-B61C-85FB3788B322}"/>
    <cellStyle name="style1536055440093 2 2" xfId="43893" xr:uid="{189D819A-0AD7-43E9-9922-822CD0B3FE32}"/>
    <cellStyle name="style1536055440093 2 2 2" xfId="44491" xr:uid="{E63D9CEA-5084-4EEC-B0B8-5A4BA0FA6E73}"/>
    <cellStyle name="style1536055440200" xfId="42489" xr:uid="{87C36D07-38A9-4D24-8201-8C53E22CA776}"/>
    <cellStyle name="style1536055440200 2" xfId="43296" xr:uid="{094F6CB2-8A67-4A2B-A685-E64C9BC1D446}"/>
    <cellStyle name="style1536055440200 2 2" xfId="43894" xr:uid="{EBEF3C1F-F13D-45E2-AB8B-E9898EB94111}"/>
    <cellStyle name="style1536055440200 2 2 2" xfId="44492" xr:uid="{9F61C503-8237-41A7-9794-8717C4C1C8F3}"/>
    <cellStyle name="style1536055440312" xfId="42490" xr:uid="{120D8C7F-4C86-44EB-AF2F-24B5CE9777B7}"/>
    <cellStyle name="style1536055440312 2" xfId="43297" xr:uid="{1422F656-B090-435A-8C0B-5F49A27F2C1F}"/>
    <cellStyle name="style1536055440312 2 2" xfId="43895" xr:uid="{98E8FA0C-B01D-4C7A-BF84-74B948A7BDCA}"/>
    <cellStyle name="style1536055440312 2 2 2" xfId="44493" xr:uid="{710D307E-086F-452F-B61E-5C43A8981430}"/>
    <cellStyle name="style1536055440423" xfId="42491" xr:uid="{61429159-201C-412D-BB34-4EC0A1140530}"/>
    <cellStyle name="style1536055440423 2" xfId="43298" xr:uid="{3F5460EE-DD15-4BF5-B16F-65199F5695C0}"/>
    <cellStyle name="style1536055440423 2 2" xfId="43896" xr:uid="{9807F431-A953-4EDF-B680-BE9065F3E4FF}"/>
    <cellStyle name="style1536055440423 2 2 2" xfId="44494" xr:uid="{F08C874A-084C-4DC6-B632-37C1EF09DAC2}"/>
    <cellStyle name="style1536055440538" xfId="42497" xr:uid="{F5A0E7DF-2FF8-4ED7-8074-1B91856FBD1C}"/>
    <cellStyle name="style1536055440538 2" xfId="43304" xr:uid="{672A818B-22FE-49B5-9BCD-943A17F62ED0}"/>
    <cellStyle name="style1536055440538 2 2" xfId="43902" xr:uid="{E7759B97-BBC6-4315-A77D-A9571C1AEADA}"/>
    <cellStyle name="style1536055440538 2 2 2" xfId="44500" xr:uid="{1C9B31FC-6740-4B4D-AF6B-19C3FFA1D53E}"/>
    <cellStyle name="style1536055440645" xfId="42492" xr:uid="{48325D6F-1437-4F85-A953-4F27DB0141CA}"/>
    <cellStyle name="style1536055440645 2" xfId="43299" xr:uid="{D04C96B3-9B27-496F-8629-2C800A4C8AED}"/>
    <cellStyle name="style1536055440645 2 2" xfId="43897" xr:uid="{4BB684A2-DE25-4D7D-95A9-E8E47A27B0D3}"/>
    <cellStyle name="style1536055440645 2 2 2" xfId="44495" xr:uid="{3656FDD7-E5C4-404B-9B9F-E2848736F4F1}"/>
    <cellStyle name="style1536055440754" xfId="42498" xr:uid="{3A6E8ADF-3A1F-4A09-B873-D578D0B6C691}"/>
    <cellStyle name="style1536055440754 2" xfId="43305" xr:uid="{FB24B873-841B-41F3-8C08-354D3748A21B}"/>
    <cellStyle name="style1536055440754 2 2" xfId="43903" xr:uid="{E22A583E-9B3A-4B4D-9CFC-05D388F09E51}"/>
    <cellStyle name="style1536055440754 2 2 2" xfId="44501" xr:uid="{99118D70-D92D-45AC-B6E8-7500FF8CB359}"/>
    <cellStyle name="style1536055440876" xfId="42503" xr:uid="{E5534B99-F4E8-4A24-93E6-CF3EAECC204D}"/>
    <cellStyle name="style1536055440876 2" xfId="43310" xr:uid="{A8CC8DC9-1636-4BA4-90EF-9485CA2D1BB4}"/>
    <cellStyle name="style1536055440876 2 2" xfId="43908" xr:uid="{FBF36958-7E83-4F87-B0E4-9A8673D22942}"/>
    <cellStyle name="style1536055440876 2 2 2" xfId="44506" xr:uid="{68281342-F29A-4D60-856F-18E812153022}"/>
    <cellStyle name="style1536055440981" xfId="42504" xr:uid="{367A0E76-8A9B-47A8-A41B-9F42CBB2C122}"/>
    <cellStyle name="style1536055440981 2" xfId="43311" xr:uid="{99931F2C-94C5-43A7-9C90-D859792E9917}"/>
    <cellStyle name="style1536055440981 2 2" xfId="43909" xr:uid="{34DD5BBB-7B74-4565-8141-59CD12338AE3}"/>
    <cellStyle name="style1536055440981 2 2 2" xfId="44507" xr:uid="{8B0A0E4B-90D5-4B2E-9571-80A86004DACC}"/>
    <cellStyle name="style1536055441102" xfId="42493" xr:uid="{9A1E5039-9B8E-4C46-ACDC-16383F0746CA}"/>
    <cellStyle name="style1536055441102 2" xfId="43300" xr:uid="{1DFF7711-E854-460F-9DBE-12934BD7FA86}"/>
    <cellStyle name="style1536055441102 2 2" xfId="43898" xr:uid="{FA4F6608-9C59-4AD7-8DC2-D6A03189EBDD}"/>
    <cellStyle name="style1536055441102 2 2 2" xfId="44496" xr:uid="{2246FB03-8AFE-46A5-951A-42B57FF37238}"/>
    <cellStyle name="style1536055441210" xfId="42494" xr:uid="{873904A6-21C2-46E3-A298-4E2FFD595A31}"/>
    <cellStyle name="style1536055441210 2" xfId="43301" xr:uid="{916B4467-6C0C-45CE-80BE-7DB6053A423B}"/>
    <cellStyle name="style1536055441210 2 2" xfId="43899" xr:uid="{0B984768-AE44-4D48-9CB3-592706AB1E1A}"/>
    <cellStyle name="style1536055441210 2 2 2" xfId="44497" xr:uid="{540FF3BF-3E14-4266-A154-F839C28C374D}"/>
    <cellStyle name="style1536055441317" xfId="42495" xr:uid="{9EBBB072-571C-4050-9438-C625EE2591DB}"/>
    <cellStyle name="style1536055441317 2" xfId="43302" xr:uid="{84D7A762-9199-45AB-9ACE-1EABBAB6018D}"/>
    <cellStyle name="style1536055441317 2 2" xfId="43900" xr:uid="{A79D8C07-429B-4041-9F04-2850803CA5F0}"/>
    <cellStyle name="style1536055441317 2 2 2" xfId="44498" xr:uid="{B70A0CBC-8C91-4AA8-AFCF-E83FAF733FBA}"/>
    <cellStyle name="style1536055441427" xfId="42496" xr:uid="{B9A853DB-E857-470B-B381-B774CDCBD20D}"/>
    <cellStyle name="style1536055441427 2" xfId="43303" xr:uid="{0CE69676-76B9-40EC-B1A5-6DD0E999FD6C}"/>
    <cellStyle name="style1536055441427 2 2" xfId="43901" xr:uid="{BDA84C08-35D6-4079-9A8D-28A270CA6D8F}"/>
    <cellStyle name="style1536055441427 2 2 2" xfId="44499" xr:uid="{96379B50-546E-4E5F-94CD-9B6298C6F9A5}"/>
    <cellStyle name="style1536055441533" xfId="42499" xr:uid="{D382B21B-EB6C-4F84-8222-DB7726B27914}"/>
    <cellStyle name="style1536055441533 2" xfId="43306" xr:uid="{1A36A9DE-6A9C-4857-BA6E-BBB6E5128175}"/>
    <cellStyle name="style1536055441533 2 2" xfId="43904" xr:uid="{1916D918-D10E-4BE1-9391-81A281254CB1}"/>
    <cellStyle name="style1536055441533 2 2 2" xfId="44502" xr:uid="{5139291D-45D6-4FB6-995E-8579240EE4B5}"/>
    <cellStyle name="style1536055441699" xfId="42500" xr:uid="{690ED305-0528-4609-BB67-1875C9AD0F3D}"/>
    <cellStyle name="style1536055441699 2" xfId="43307" xr:uid="{D2986A3E-3C81-4ABA-BB59-0A812120EFB0}"/>
    <cellStyle name="style1536055441699 2 2" xfId="43905" xr:uid="{A9AC8154-8118-4489-8C66-F56A04C6BCA4}"/>
    <cellStyle name="style1536055441699 2 2 2" xfId="44503" xr:uid="{F4D3C427-AAE8-4F3B-AE7F-B45AAF4DC445}"/>
    <cellStyle name="style1536055441823" xfId="42501" xr:uid="{7D811CE8-FAC3-4E97-B98D-62F39D26C56E}"/>
    <cellStyle name="style1536055441823 2" xfId="43308" xr:uid="{58B76CD9-CD0F-4A8E-929D-769059908870}"/>
    <cellStyle name="style1536055441823 2 2" xfId="43906" xr:uid="{9E5BFDCF-533C-432A-9847-B8850DF68C28}"/>
    <cellStyle name="style1536055441823 2 2 2" xfId="44504" xr:uid="{4BBA86BE-1E64-42B6-8CB6-53C891616FD4}"/>
    <cellStyle name="style1536055441933" xfId="42502" xr:uid="{37B7787E-ACCD-4774-A841-F070F3CFEF87}"/>
    <cellStyle name="style1536055441933 2" xfId="43309" xr:uid="{48694B90-C352-4B81-AEFF-E6386FEEEBD3}"/>
    <cellStyle name="style1536055441933 2 2" xfId="43907" xr:uid="{068E3F4E-2739-430E-8A8C-D2E97688FBF6}"/>
    <cellStyle name="style1536055441933 2 2 2" xfId="44505" xr:uid="{9E14E8ED-7F30-4F1D-AE63-206BBCBE43EC}"/>
    <cellStyle name="style1536055442095" xfId="42505" xr:uid="{A34B53F9-0E3E-4D38-8FEC-7A66DB967674}"/>
    <cellStyle name="style1536055442095 2" xfId="43312" xr:uid="{8987C9A9-8E06-4B41-9D0E-61B5F2764D54}"/>
    <cellStyle name="style1536055442095 2 2" xfId="43910" xr:uid="{3A95688A-FFDA-444F-A037-0A78C71C75B6}"/>
    <cellStyle name="style1536055442095 2 2 2" xfId="44508" xr:uid="{F1D1E994-5915-4668-845F-81DE0892951B}"/>
    <cellStyle name="style1536055444731" xfId="42506" xr:uid="{132F9E7F-7A71-4F33-BC30-C2FC84BD97BC}"/>
    <cellStyle name="style1536055444731 2" xfId="43313" xr:uid="{E446A305-DFE4-436E-9F21-D5A5DFCE4877}"/>
    <cellStyle name="style1536055444731 2 2" xfId="43911" xr:uid="{F1A4524A-473D-452B-847A-F08986233623}"/>
    <cellStyle name="style1536055444731 2 2 2" xfId="44509" xr:uid="{B136DB65-EDA1-4195-AD91-72CE738AD60F}"/>
    <cellStyle name="style1536055444863" xfId="42507" xr:uid="{ECE8D788-89CC-4896-9063-26A4AAFD2F73}"/>
    <cellStyle name="style1536055444863 2" xfId="43314" xr:uid="{22FCF8BB-8EC3-4A04-98AB-E2ED7E171915}"/>
    <cellStyle name="style1536055444863 2 2" xfId="43912" xr:uid="{F2DE6184-2B36-47FC-B83F-3AF835C65F14}"/>
    <cellStyle name="style1536055444863 2 2 2" xfId="44510" xr:uid="{407FE65B-4E7D-4CC8-B5EA-913A91CC9A89}"/>
    <cellStyle name="style1536055444970" xfId="42512" xr:uid="{E53D0DD1-0093-41A8-B1FA-9E1B306CEBD7}"/>
    <cellStyle name="style1536055444970 2" xfId="43319" xr:uid="{8EDE1D52-51BD-4039-B273-5A79CC5F7A1A}"/>
    <cellStyle name="style1536055444970 2 2" xfId="43917" xr:uid="{93436484-FE54-48E9-ADB8-C9CDA320A9F7}"/>
    <cellStyle name="style1536055444970 2 2 2" xfId="44515" xr:uid="{6C1801D9-68F3-4C0E-BFB1-3085F318E8CB}"/>
    <cellStyle name="style1536055445075" xfId="42513" xr:uid="{3C885A80-2F1A-40F4-BD79-1C6E00C34C8B}"/>
    <cellStyle name="style1536055445075 2" xfId="43320" xr:uid="{3FC48A94-46CD-49A8-A37A-F2C94F959F5C}"/>
    <cellStyle name="style1536055445075 2 2" xfId="43918" xr:uid="{CBA9B60E-9BAA-414F-A14B-641045A07D45}"/>
    <cellStyle name="style1536055445075 2 2 2" xfId="44516" xr:uid="{066AB2DC-A2F5-4AB1-B3EB-2A168287F73C}"/>
    <cellStyle name="style1536055445287" xfId="42509" xr:uid="{510B748A-8BE8-4E45-8DF6-3F2664D9BFA9}"/>
    <cellStyle name="style1536055445287 2" xfId="43316" xr:uid="{BC3E8A56-A047-41A4-B839-8AD0C61BBAEC}"/>
    <cellStyle name="style1536055445287 2 2" xfId="43914" xr:uid="{CEC9028F-1AFA-4B2E-B7AD-F6214AEAA672}"/>
    <cellStyle name="style1536055445287 2 2 2" xfId="44512" xr:uid="{03341CAE-D08E-458D-9182-14847B155458}"/>
    <cellStyle name="style1536055445399" xfId="42510" xr:uid="{68A69FB9-3442-4407-8E2D-43E69242596A}"/>
    <cellStyle name="style1536055445399 2" xfId="43317" xr:uid="{7C60B37D-FAF3-4F64-B7B4-FFA7B2EDA3C1}"/>
    <cellStyle name="style1536055445399 2 2" xfId="43915" xr:uid="{D7C31E89-F949-41CA-9FAE-F9C5FF046CE1}"/>
    <cellStyle name="style1536055445399 2 2 2" xfId="44513" xr:uid="{4A60BEF6-7AF1-432B-B05E-EA9165911352}"/>
    <cellStyle name="style1536055445506" xfId="42508" xr:uid="{134B5BDA-7DCB-4283-884B-894A98250495}"/>
    <cellStyle name="style1536055445506 2" xfId="43315" xr:uid="{0C3A3F05-E56D-42F1-BC1A-E7BD8F01AEBE}"/>
    <cellStyle name="style1536055445506 2 2" xfId="43913" xr:uid="{2EA94897-6BF8-43A1-9452-4A13003E15CA}"/>
    <cellStyle name="style1536055445506 2 2 2" xfId="44511" xr:uid="{FFDE598B-E729-4DFF-A633-59C5B505CD88}"/>
    <cellStyle name="style1536055445615" xfId="42511" xr:uid="{90A9590D-F86C-40C3-8711-F613F6ED51C2}"/>
    <cellStyle name="style1536055445615 2" xfId="43318" xr:uid="{CC7960A6-DCD8-4F1F-974D-AEEE73D0790E}"/>
    <cellStyle name="style1536055445615 2 2" xfId="43916" xr:uid="{912EC961-6021-40AC-A676-BAE6868D0DC1}"/>
    <cellStyle name="style1536055445615 2 2 2" xfId="44514" xr:uid="{28A07700-CE12-40B4-AB22-9536E368B31B}"/>
    <cellStyle name="style1536055445724" xfId="42514" xr:uid="{A1E8A320-17D4-4922-B4F2-71B52CA34FF1}"/>
    <cellStyle name="style1536055445724 2" xfId="43321" xr:uid="{145912F1-6ECD-46CC-8B3A-27F24A6C9300}"/>
    <cellStyle name="style1536055445724 2 2" xfId="43919" xr:uid="{0577FE40-7BB5-432B-B482-CF64CCD3FEB1}"/>
    <cellStyle name="style1536055445724 2 2 2" xfId="44517" xr:uid="{119E7D59-CE74-42A6-A264-6B500FD74B48}"/>
    <cellStyle name="style1536055445834" xfId="42515" xr:uid="{A0AF94DE-741C-4932-B016-85C1DAC6AA2B}"/>
    <cellStyle name="style1536055445834 2" xfId="43322" xr:uid="{40437271-4163-41BD-86A6-C642C4DA6A63}"/>
    <cellStyle name="style1536055445834 2 2" xfId="43920" xr:uid="{66C38F73-E92E-40B8-ACE2-FC2F2ECB683E}"/>
    <cellStyle name="style1536055445834 2 2 2" xfId="44518" xr:uid="{09AA70C3-5CF1-4E5E-B9E0-A294CDE8F31C}"/>
    <cellStyle name="style1536055445944" xfId="42516" xr:uid="{19AA5BB3-9384-47D5-8633-32A16DCB0FFC}"/>
    <cellStyle name="style1536055445944 2" xfId="43323" xr:uid="{D1E4ED2E-BFD3-4095-8581-66FB0B6ADAB0}"/>
    <cellStyle name="style1536055445944 2 2" xfId="43921" xr:uid="{0920447B-A1A5-4EAF-BE3D-B82810E32E33}"/>
    <cellStyle name="style1536055445944 2 2 2" xfId="44519" xr:uid="{295DA4B3-5D6C-4617-BD1D-DDFFB0A606FF}"/>
    <cellStyle name="style1536055446058" xfId="42517" xr:uid="{93827BE2-A1DD-4DA7-B159-137CD5624A6D}"/>
    <cellStyle name="style1536055446058 2" xfId="43324" xr:uid="{11391CD4-552D-4A7D-8331-3F87E911060B}"/>
    <cellStyle name="style1536055446058 2 2" xfId="43922" xr:uid="{9ADAA618-69CE-4409-AEA9-751BE73D10F3}"/>
    <cellStyle name="style1536055446058 2 2 2" xfId="44520" xr:uid="{42BD7CAE-615F-48E7-8FB7-04C63DF41D9A}"/>
    <cellStyle name="style1536055446177" xfId="42518" xr:uid="{D41C4AB6-1B8E-413A-A3ED-A10726BB699F}"/>
    <cellStyle name="style1536055446177 2" xfId="43325" xr:uid="{E4AA668F-A49C-4691-B1FB-CF857D2883A7}"/>
    <cellStyle name="style1536055446177 2 2" xfId="43923" xr:uid="{CAA2ACCE-A45D-4112-B10C-C41B5F732203}"/>
    <cellStyle name="style1536055446177 2 2 2" xfId="44521" xr:uid="{8AECFEF2-F0A8-46AC-86EF-6B23A18784C0}"/>
    <cellStyle name="style1536055446310" xfId="42524" xr:uid="{78DF2677-56EE-424A-849A-2AB5F48EDCC4}"/>
    <cellStyle name="style1536055446310 2" xfId="43331" xr:uid="{107C4CA4-C22C-40DA-B45C-5D648502BD92}"/>
    <cellStyle name="style1536055446310 2 2" xfId="43929" xr:uid="{BB396E71-2C28-4C76-B522-DA6168BA494F}"/>
    <cellStyle name="style1536055446310 2 2 2" xfId="44527" xr:uid="{A72784D5-795A-4649-B8A5-9A2CA809793C}"/>
    <cellStyle name="style1536055446423" xfId="42519" xr:uid="{5B403498-4624-428E-B521-67AB751229E4}"/>
    <cellStyle name="style1536055446423 2" xfId="43326" xr:uid="{F7668F42-6A41-4A91-AA70-C51B6C1EA461}"/>
    <cellStyle name="style1536055446423 2 2" xfId="43924" xr:uid="{921C5393-5A61-4A33-AF01-85AA53BB5A43}"/>
    <cellStyle name="style1536055446423 2 2 2" xfId="44522" xr:uid="{D2F85522-A18C-4E92-87AE-A0413BAA29A2}"/>
    <cellStyle name="style1536055446531" xfId="42525" xr:uid="{E53310F5-D780-4A1C-9F38-6C7648B153FE}"/>
    <cellStyle name="style1536055446531 2" xfId="43332" xr:uid="{54BE3583-9EF9-4A0A-B4A8-1FFFF587BAE5}"/>
    <cellStyle name="style1536055446531 2 2" xfId="43930" xr:uid="{168D55F6-92B8-4789-94E2-2316E3E44257}"/>
    <cellStyle name="style1536055446531 2 2 2" xfId="44528" xr:uid="{B936A091-A707-43CC-AF2F-86F28539B94A}"/>
    <cellStyle name="style1536055446653" xfId="42530" xr:uid="{2FFB59AC-7EA8-46B6-8BBF-E2FBF88AB0B4}"/>
    <cellStyle name="style1536055446653 2" xfId="43337" xr:uid="{F85C5F45-7A86-4951-8AB8-21EBC92CD989}"/>
    <cellStyle name="style1536055446653 2 2" xfId="43935" xr:uid="{2618A602-47B3-43AE-8E32-F38614BD6132}"/>
    <cellStyle name="style1536055446653 2 2 2" xfId="44533" xr:uid="{B6E6A2C3-60BD-4217-862A-3A932145A3FE}"/>
    <cellStyle name="style1536055446773" xfId="42531" xr:uid="{C92369F7-D877-41D8-BD73-6FF210D0DB1C}"/>
    <cellStyle name="style1536055446773 2" xfId="43338" xr:uid="{2DE3BC18-2F37-48D8-BB66-79AFEF5783D7}"/>
    <cellStyle name="style1536055446773 2 2" xfId="43936" xr:uid="{2EBF782D-D1C7-4B91-8CBF-6FD8768323F1}"/>
    <cellStyle name="style1536055446773 2 2 2" xfId="44534" xr:uid="{BA20946D-0DA2-448C-A9B9-69DFEFCA6178}"/>
    <cellStyle name="style1536055446884" xfId="42520" xr:uid="{2BCADDCB-AE5C-4604-951D-6995E2DC6904}"/>
    <cellStyle name="style1536055446884 2" xfId="43327" xr:uid="{5265F421-C7B1-445A-9853-B9330056FF1D}"/>
    <cellStyle name="style1536055446884 2 2" xfId="43925" xr:uid="{820A446B-0B6B-44F7-AF73-54CB9F1DC0C1}"/>
    <cellStyle name="style1536055446884 2 2 2" xfId="44523" xr:uid="{CA5D403D-3E11-4C33-814B-C09B1DB8619E}"/>
    <cellStyle name="style1536055446993" xfId="42521" xr:uid="{9B96BF8B-378C-463F-A49C-E25CBF4AFAC4}"/>
    <cellStyle name="style1536055446993 2" xfId="43328" xr:uid="{9623E459-AAE8-4EA8-9EB6-3CA06A4B92A2}"/>
    <cellStyle name="style1536055446993 2 2" xfId="43926" xr:uid="{B4679D3D-5F8F-40D6-A8C5-D90FCF4C50A9}"/>
    <cellStyle name="style1536055446993 2 2 2" xfId="44524" xr:uid="{19F4290C-45A4-40A2-A2F4-C3148AC7C601}"/>
    <cellStyle name="style1536055447101" xfId="42522" xr:uid="{057DE243-29B0-48A8-BBBD-4FC86EFA9D3D}"/>
    <cellStyle name="style1536055447101 2" xfId="43329" xr:uid="{3A640A07-198F-406E-A0AF-ACC99509C5DE}"/>
    <cellStyle name="style1536055447101 2 2" xfId="43927" xr:uid="{E8F21322-90BA-4D35-BBDB-A1CB6D71034B}"/>
    <cellStyle name="style1536055447101 2 2 2" xfId="44525" xr:uid="{1CEF7E94-EA83-4540-84E0-614077D9CEF5}"/>
    <cellStyle name="style1536055447212" xfId="42523" xr:uid="{9391B8BA-35B2-419F-ACD5-E92D8A6C5A94}"/>
    <cellStyle name="style1536055447212 2" xfId="43330" xr:uid="{EE0A76C5-B9AD-4B47-9AD8-DC1637B38290}"/>
    <cellStyle name="style1536055447212 2 2" xfId="43928" xr:uid="{932DDCC9-9746-4774-9AE9-558A9A86144C}"/>
    <cellStyle name="style1536055447212 2 2 2" xfId="44526" xr:uid="{7F4EF042-A0AE-4139-A015-0FDFF9360FB7}"/>
    <cellStyle name="style1536055447387" xfId="42526" xr:uid="{EE8FB1A0-D643-4544-ADCE-AE23EC42B8D1}"/>
    <cellStyle name="style1536055447387 2" xfId="43333" xr:uid="{4A73D576-6BC4-4FC9-8C0E-ACA19A96AC68}"/>
    <cellStyle name="style1536055447387 2 2" xfId="43931" xr:uid="{6C509E3B-60C1-4E36-B401-1CD13C5EA353}"/>
    <cellStyle name="style1536055447387 2 2 2" xfId="44529" xr:uid="{BC6A25CF-7F81-4545-845A-8968BE4761BB}"/>
    <cellStyle name="style1536055447518" xfId="42527" xr:uid="{81B262E7-22CF-476B-B0A3-81111368B7C5}"/>
    <cellStyle name="style1536055447518 2" xfId="43334" xr:uid="{F7C6E599-FA26-4330-ADA2-26A81B8BAD5D}"/>
    <cellStyle name="style1536055447518 2 2" xfId="43932" xr:uid="{D7DCDEA5-7036-42FA-A1C9-6BF1DD3DCD9C}"/>
    <cellStyle name="style1536055447518 2 2 2" xfId="44530" xr:uid="{B6337EA5-BE03-4FE2-88BB-28EFB8292E1D}"/>
    <cellStyle name="style1536055447625" xfId="42528" xr:uid="{1ED72F69-EA66-49AC-8FF5-8498B7E58D8C}"/>
    <cellStyle name="style1536055447625 2" xfId="43335" xr:uid="{B08C6E4F-6E31-4393-8B74-1A8BCD9D0847}"/>
    <cellStyle name="style1536055447625 2 2" xfId="43933" xr:uid="{9BB55752-AE23-449D-8C30-2FC081977244}"/>
    <cellStyle name="style1536055447625 2 2 2" xfId="44531" xr:uid="{46520796-A608-4FB1-B5D3-840D86A83D89}"/>
    <cellStyle name="style1536055447735" xfId="42529" xr:uid="{F789821C-EE19-4975-BB66-3E4726114D45}"/>
    <cellStyle name="style1536055447735 2" xfId="43336" xr:uid="{8BE44D4F-2A53-4EB7-ACEF-2C3B81F946AF}"/>
    <cellStyle name="style1536055447735 2 2" xfId="43934" xr:uid="{B68A53B1-9E6D-482D-B8DF-80A11CD5A420}"/>
    <cellStyle name="style1536055447735 2 2 2" xfId="44532" xr:uid="{892D3D53-D644-4D0C-A74B-8F282361123E}"/>
    <cellStyle name="style1536055447999" xfId="42532" xr:uid="{1298ACD3-65F0-4F88-8A6C-F511E968864C}"/>
    <cellStyle name="style1536055447999 2" xfId="43339" xr:uid="{A58AD997-91CC-4E46-A99C-D4B8336C6E16}"/>
    <cellStyle name="style1536055447999 2 2" xfId="43937" xr:uid="{A6E75430-6F77-4D4E-92A0-8A463738F451}"/>
    <cellStyle name="style1536055447999 2 2 2" xfId="44535" xr:uid="{4A94934E-21DB-4CDF-861B-DDD2D8A40CD0}"/>
    <cellStyle name="style1536055448122" xfId="42533" xr:uid="{D7E45BF4-FD91-4789-B781-2B0837D74D46}"/>
    <cellStyle name="style1536055448122 2" xfId="43340" xr:uid="{202D5003-B6F5-409A-9C37-5AD52953B089}"/>
    <cellStyle name="style1536055448122 2 2" xfId="43938" xr:uid="{979FC77E-B16E-4176-B353-EDF434B8058A}"/>
    <cellStyle name="style1536055448122 2 2 2" xfId="44536" xr:uid="{7F13D8F8-D541-4D1F-A4A8-D99118243053}"/>
    <cellStyle name="style1536055448230" xfId="42534" xr:uid="{552F6B28-E4EC-484F-88EE-6486B587A4AF}"/>
    <cellStyle name="style1536055448230 2" xfId="43341" xr:uid="{092B41E5-77E3-4A57-8FC1-7B716F0BA504}"/>
    <cellStyle name="style1536055448230 2 2" xfId="43939" xr:uid="{4427BF30-F2D4-45D7-9CF1-7AC1B920D0B6}"/>
    <cellStyle name="style1536055448230 2 2 2" xfId="44537" xr:uid="{6282699A-B175-482F-86D6-63EE806319A1}"/>
    <cellStyle name="style1536055448337" xfId="42535" xr:uid="{4C54A80F-18BF-4A63-99C5-7F55D28D3FAD}"/>
    <cellStyle name="style1536055448337 2" xfId="43342" xr:uid="{B7048C20-996B-4F0D-B25B-8128C8DF10F8}"/>
    <cellStyle name="style1536055448337 2 2" xfId="43940" xr:uid="{BB2AE2ED-BDF4-4A2E-9D24-C41DAC8DFB17}"/>
    <cellStyle name="style1536055448337 2 2 2" xfId="44538" xr:uid="{B69773A8-ABD5-4A69-BB39-6BA9FAB45EC7}"/>
    <cellStyle name="style1536077006471" xfId="42398" xr:uid="{BDD8432E-616F-449F-BAB5-0C2D3757536D}"/>
    <cellStyle name="style1536077006471 2" xfId="42953" xr:uid="{888DD9DB-322D-44DF-B723-2C7B8EDCD820}"/>
    <cellStyle name="style1536077006471 2 2" xfId="43803" xr:uid="{6E520093-4373-4D95-B884-85102E7153DC}"/>
    <cellStyle name="style1536077006471 2 2 2" xfId="44401" xr:uid="{D073D92A-382A-4D8E-BCCC-4D7D023901B0}"/>
    <cellStyle name="style1536077006750" xfId="42401" xr:uid="{9D459C34-1660-43E2-9472-CCDFA02932D2}"/>
    <cellStyle name="style1536077006750 2" xfId="42956" xr:uid="{B4A1401D-BCC4-46E9-9866-F53077C3C0F4}"/>
    <cellStyle name="style1536077006750 2 2" xfId="43806" xr:uid="{C204F888-92E4-4F67-9EB7-6D9605A9A5DD}"/>
    <cellStyle name="style1536077006750 2 2 2" xfId="44404" xr:uid="{2CE25D5C-66AE-40AA-BD2C-F14809979660}"/>
    <cellStyle name="style1536077007379" xfId="42404" xr:uid="{9DAD22D8-7CBB-4DFF-87D7-65E16BE70AB9}"/>
    <cellStyle name="style1536077007379 2" xfId="42959" xr:uid="{2D3E7229-A061-42B3-83E9-0F551ACCF347}"/>
    <cellStyle name="style1536077007379 2 2" xfId="43809" xr:uid="{3EB5D28F-2A09-4518-BEF1-3E38A6D4B979}"/>
    <cellStyle name="style1536077007379 2 2 2" xfId="44407" xr:uid="{844D0810-7E18-45B5-8E40-EDA375FB8245}"/>
    <cellStyle name="style1536077007479" xfId="42407" xr:uid="{48A40AD5-F398-4EFE-A647-D7A6C1F46E2A}"/>
    <cellStyle name="style1536077007479 2" xfId="42962" xr:uid="{EC6CAAA3-60FC-4955-B169-3BB6886A4728}"/>
    <cellStyle name="style1536077007479 2 2" xfId="43812" xr:uid="{CD18E0B0-4265-4674-B19C-BDAE645A18B1}"/>
    <cellStyle name="style1536077007479 2 2 2" xfId="44410" xr:uid="{A96C0951-61D2-4F2A-B532-D0D792CEFF52}"/>
    <cellStyle name="style1536077007605" xfId="42413" xr:uid="{A46C15E8-51A7-4CF4-B3AE-4B93D40ACA67}"/>
    <cellStyle name="style1536077007605 2" xfId="42968" xr:uid="{7324D1A8-0514-41A9-A557-B8A532FD2463}"/>
    <cellStyle name="style1536077007605 2 2" xfId="43818" xr:uid="{DE42B73A-DCB4-454A-B0AC-404ABECE6795}"/>
    <cellStyle name="style1536077007605 2 2 2" xfId="44416" xr:uid="{DF0A658E-D973-4DAD-8F52-1ED0C6BAE3AD}"/>
    <cellStyle name="style1536077007870" xfId="42415" xr:uid="{DEA2531F-E629-4A32-BC2B-882D7777CEF1}"/>
    <cellStyle name="style1536077007870 2" xfId="42970" xr:uid="{DC4D9762-BC89-4FC4-8E88-4CAAC3ADA801}"/>
    <cellStyle name="style1536077007870 2 2" xfId="43820" xr:uid="{5AF4E1B1-1112-4993-AB64-E95F476D0ED1}"/>
    <cellStyle name="style1536077007870 2 2 2" xfId="44418" xr:uid="{65CA72C7-6419-49BF-AD78-B2BE80434F5E}"/>
    <cellStyle name="style1536077008296" xfId="42435" xr:uid="{E140A3C2-FE43-4F4F-95A2-9DD73380C9D0}"/>
    <cellStyle name="style1536077008296 2" xfId="42990" xr:uid="{6BF6FBDC-14C1-4271-BD15-3605A0447E09}"/>
    <cellStyle name="style1536077008296 2 2" xfId="43840" xr:uid="{D932041A-E8B7-43ED-927D-D1BAF625C3F6}"/>
    <cellStyle name="style1536077008296 2 2 2" xfId="44438" xr:uid="{A77C9250-81F1-46A1-8F28-698EB13050CC}"/>
    <cellStyle name="style1536077008426" xfId="42436" xr:uid="{33BD73F4-87E4-4242-BA30-BEEDC6669C7D}"/>
    <cellStyle name="style1536077008426 2" xfId="42991" xr:uid="{BEEC6261-DABD-48B9-A7F1-624FEBF3CE7C}"/>
    <cellStyle name="style1536077008426 2 2" xfId="43841" xr:uid="{4DD9628A-997D-42DA-8BC1-F54C38382874}"/>
    <cellStyle name="style1536077008426 2 2 2" xfId="44439" xr:uid="{3C071D99-BB38-4F9E-94BA-4FDA2E5830B9}"/>
    <cellStyle name="style1536077008551" xfId="42434" xr:uid="{11A791A6-BEA3-4BFB-99CC-FC564E666B1F}"/>
    <cellStyle name="style1536077008551 2" xfId="42989" xr:uid="{A5A8B8A8-8731-4360-9D5F-9B8E44132E5E}"/>
    <cellStyle name="style1536077008551 2 2" xfId="43839" xr:uid="{AD5CBF63-A3CF-4BD5-B81F-70E4CF1811CC}"/>
    <cellStyle name="style1536077008551 2 2 2" xfId="44437" xr:uid="{AE671DD2-4285-4DD1-8290-CACABC582CC7}"/>
    <cellStyle name="style1536077008678" xfId="42437" xr:uid="{3F7342A9-7216-4FB7-9560-2F2CE1403EE3}"/>
    <cellStyle name="style1536077008678 2" xfId="42992" xr:uid="{761D7206-9F2C-4833-95DD-97A18440807F}"/>
    <cellStyle name="style1536077008678 2 2" xfId="43842" xr:uid="{D9C72D3A-5D39-4E0D-988C-EAA17E86AFB3}"/>
    <cellStyle name="style1536077008678 2 2 2" xfId="44440" xr:uid="{D4D50B8B-A51B-4B75-87B7-3CF5BD561E1D}"/>
    <cellStyle name="style1536077008815" xfId="42438" xr:uid="{34958EFD-A6D0-42DA-B83C-72B776224F27}"/>
    <cellStyle name="style1536077008815 2" xfId="42993" xr:uid="{27555307-E98E-49ED-8BEA-E5785F4CC2AD}"/>
    <cellStyle name="style1536077008815 2 2" xfId="43843" xr:uid="{7DF2ED47-2335-40AA-AB08-587FEDBE17DE}"/>
    <cellStyle name="style1536077008815 2 2 2" xfId="44441" xr:uid="{AFCF1597-8520-49EE-9264-CC598CE3C845}"/>
    <cellStyle name="style1536077008946" xfId="42439" xr:uid="{95CF97CD-BD09-4763-B26B-2E8D5C1034CF}"/>
    <cellStyle name="style1536077008946 2" xfId="42994" xr:uid="{19EA7989-F701-47D3-9254-4C3D6A6AFE40}"/>
    <cellStyle name="style1536077008946 2 2" xfId="43844" xr:uid="{FF688990-6C8A-42A6-8444-FF8E2FD076C2}"/>
    <cellStyle name="style1536077008946 2 2 2" xfId="44442" xr:uid="{0A5A460E-85CF-4DD5-9ED2-56374E29CD67}"/>
    <cellStyle name="style1536077009351" xfId="42440" xr:uid="{15787A3D-C0DB-4EA9-A0D2-164F3C195EA1}"/>
    <cellStyle name="style1536077009351 2" xfId="42995" xr:uid="{B2C04D11-010A-46C0-A18B-465C80610207}"/>
    <cellStyle name="style1536077009351 2 2" xfId="43845" xr:uid="{8D402DA5-FD1B-412D-BA4F-B7877323F6FE}"/>
    <cellStyle name="style1536077009351 2 2 2" xfId="44443" xr:uid="{11BE368E-E7C0-4666-AE3C-81E895E83CD4}"/>
    <cellStyle name="style1536077009481" xfId="42441" xr:uid="{D7D75194-C278-4105-954C-9824A914F5E1}"/>
    <cellStyle name="style1536077009481 2" xfId="42996" xr:uid="{88744782-F07C-44B9-A53D-036C3DC6EB51}"/>
    <cellStyle name="style1536077009481 2 2" xfId="43846" xr:uid="{FFF205D2-BAC5-4B6B-A576-7D450AA0050E}"/>
    <cellStyle name="style1536077009481 2 2 2" xfId="44444" xr:uid="{C10716E5-96EA-4079-8400-F2ACA1274A4C}"/>
    <cellStyle name="style1536077009611" xfId="42442" xr:uid="{A23847FF-733C-4C7A-980A-CC5338EBBD3E}"/>
    <cellStyle name="style1536077009611 2" xfId="42997" xr:uid="{EA975698-4A35-41BC-8F14-5DE787324805}"/>
    <cellStyle name="style1536077009611 2 2" xfId="43847" xr:uid="{40957EC2-7CF2-4DEE-BBFA-033005754F4D}"/>
    <cellStyle name="style1536077009611 2 2 2" xfId="44445" xr:uid="{B350E518-ADF8-406C-807B-695FA8D2E827}"/>
    <cellStyle name="style1536077009828" xfId="42447" xr:uid="{F2813FDF-04E9-4820-8ED9-56C1F3C331E9}"/>
    <cellStyle name="style1536077009828 2" xfId="43002" xr:uid="{6EFB797C-2689-4DE9-A6BE-FB243F39FA1A}"/>
    <cellStyle name="style1536077009828 2 2" xfId="43852" xr:uid="{9D3F5155-9ACD-4F0C-A8EB-7EB06A11670C}"/>
    <cellStyle name="style1536077009828 2 2 2" xfId="44450" xr:uid="{E0D4298B-F437-4376-8AFD-F368EE8DEF9E}"/>
    <cellStyle name="style1536077009924" xfId="42448" xr:uid="{21CDA818-9E3D-410A-BC23-3362C77650F6}"/>
    <cellStyle name="style1536077009924 2" xfId="43003" xr:uid="{3E5F2B11-2BFB-4046-8068-6F4A75255E3B}"/>
    <cellStyle name="style1536077009924 2 2" xfId="43853" xr:uid="{91132819-D9D0-4FB5-9CBB-4A1F875391F5}"/>
    <cellStyle name="style1536077009924 2 2 2" xfId="44451" xr:uid="{023C6AAD-1AEB-4B7F-85D6-18FAFE3EF3F0}"/>
    <cellStyle name="style1536077012571" xfId="42399" xr:uid="{00ACC624-41B9-4048-91D4-0BF67D5B7811}"/>
    <cellStyle name="style1536077012571 2" xfId="42954" xr:uid="{26B45E4E-5888-43CE-B920-84D614D22433}"/>
    <cellStyle name="style1536077012571 2 2" xfId="43804" xr:uid="{ADD8D757-9AE6-4726-BB90-EA2D114BA09E}"/>
    <cellStyle name="style1536077012571 2 2 2" xfId="44402" xr:uid="{E304470C-42C2-42F1-9F23-B75A8097FB69}"/>
    <cellStyle name="style1536077012822" xfId="42402" xr:uid="{4F0387AC-742B-442E-A3EF-549E160BE327}"/>
    <cellStyle name="style1536077012822 2" xfId="42957" xr:uid="{0B423234-972C-4574-AADC-04C30461A529}"/>
    <cellStyle name="style1536077012822 2 2" xfId="43807" xr:uid="{738A91BC-2E33-42E3-8EAD-DBF7B95A94C1}"/>
    <cellStyle name="style1536077012822 2 2 2" xfId="44405" xr:uid="{6D0597B2-BA8F-450B-85EF-07A6D7DBD701}"/>
    <cellStyle name="style1536077013291" xfId="42405" xr:uid="{F934C39B-0C0B-473B-9EE6-724B4289E35A}"/>
    <cellStyle name="style1536077013291 2" xfId="42960" xr:uid="{33F24301-7945-401B-A776-260A1C05B3ED}"/>
    <cellStyle name="style1536077013291 2 2" xfId="43810" xr:uid="{D6B3FC95-A4CA-41D0-BBAE-7DE387B777E7}"/>
    <cellStyle name="style1536077013291 2 2 2" xfId="44408" xr:uid="{6A2B745D-791A-45A5-A078-E0E203AD4940}"/>
    <cellStyle name="style1536077013388" xfId="42408" xr:uid="{4714D4F5-295A-4749-8D71-A99EE34CD7C7}"/>
    <cellStyle name="style1536077013388 2" xfId="42963" xr:uid="{D1FD9FEF-B28F-4B99-B66E-AFABD70E8E3C}"/>
    <cellStyle name="style1536077013388 2 2" xfId="43813" xr:uid="{33E96ADF-C959-4825-95BB-992FD4672ADF}"/>
    <cellStyle name="style1536077013388 2 2 2" xfId="44411" xr:uid="{1308F5F3-DCED-4183-8C4C-D77A1163FF35}"/>
    <cellStyle name="style1536077013504" xfId="42410" xr:uid="{7974625F-B0EA-4933-B368-F7E0C30E4E84}"/>
    <cellStyle name="style1536077013504 2" xfId="42965" xr:uid="{EB4FDE7D-391E-4C66-933C-56C5E788F7DB}"/>
    <cellStyle name="style1536077013504 2 2" xfId="43815" xr:uid="{4B1AEE09-4231-468B-887C-0F4255A02471}"/>
    <cellStyle name="style1536077013504 2 2 2" xfId="44413" xr:uid="{CDE5762A-9F88-4363-A2C9-EF3CE7279313}"/>
    <cellStyle name="style1536077013720" xfId="42412" xr:uid="{27BAA60F-988F-4B92-AF28-E36F6870A1C8}"/>
    <cellStyle name="style1536077013720 2" xfId="42967" xr:uid="{D9E95627-EABB-4270-8700-2B16321B2087}"/>
    <cellStyle name="style1536077013720 2 2" xfId="43817" xr:uid="{920F9A77-751B-45D3-A4AD-723327818216}"/>
    <cellStyle name="style1536077013720 2 2 2" xfId="44415" xr:uid="{3EEC5E9C-EB11-40EF-B523-59D7E2EB3156}"/>
    <cellStyle name="style1536077014103" xfId="42417" xr:uid="{188DC430-DAC7-4923-BA97-315237CE5EC5}"/>
    <cellStyle name="style1536077014103 2" xfId="42972" xr:uid="{D772EBCA-178C-443B-BED6-517F8996B991}"/>
    <cellStyle name="style1536077014103 2 2" xfId="43822" xr:uid="{2E9BE226-494D-450C-9B4C-BD183BC8CEF8}"/>
    <cellStyle name="style1536077014103 2 2 2" xfId="44420" xr:uid="{1D261A59-2339-407E-B58C-1FF29CBD886A}"/>
    <cellStyle name="style1536077014223" xfId="42418" xr:uid="{63899AD6-C354-475D-8CA1-D3825EF105AD}"/>
    <cellStyle name="style1536077014223 2" xfId="42973" xr:uid="{01B11B5E-9C01-47CE-8A43-10A9DCD1377A}"/>
    <cellStyle name="style1536077014223 2 2" xfId="43823" xr:uid="{D4074EBA-3805-4586-9F10-DC2C20EE641B}"/>
    <cellStyle name="style1536077014223 2 2 2" xfId="44421" xr:uid="{A3230BAC-1382-4758-B7CB-4905D150929C}"/>
    <cellStyle name="style1536077014340" xfId="42416" xr:uid="{8DE614A9-937F-4020-8BB1-8440DBA13146}"/>
    <cellStyle name="style1536077014340 2" xfId="42971" xr:uid="{77A2EBAF-1FC3-42BF-A5EC-B58B6FA09623}"/>
    <cellStyle name="style1536077014340 2 2" xfId="43821" xr:uid="{9CBE6E08-1076-4707-97C6-D405599377C1}"/>
    <cellStyle name="style1536077014340 2 2 2" xfId="44419" xr:uid="{9FF0EF68-8FF1-46C7-9AE8-CDA2FF251653}"/>
    <cellStyle name="style1536077014453" xfId="42419" xr:uid="{49B1B006-7E9D-44B5-8839-076099BD63E9}"/>
    <cellStyle name="style1536077014453 2" xfId="42974" xr:uid="{1076FAE8-72EB-4E00-8325-DC236F11C8F8}"/>
    <cellStyle name="style1536077014453 2 2" xfId="43824" xr:uid="{0D38E469-F59E-49D8-B430-51E387AA86A1}"/>
    <cellStyle name="style1536077014453 2 2 2" xfId="44422" xr:uid="{F82BA583-E3BA-4C6A-9BE8-BF5CBC4351C3}"/>
    <cellStyle name="style1536077014611" xfId="42420" xr:uid="{43A95EF7-CC35-431F-8CBA-A6ABB6AEE824}"/>
    <cellStyle name="style1536077014611 2" xfId="42975" xr:uid="{AAA3B76F-0D66-4FB6-96A5-C8A3141EDDB1}"/>
    <cellStyle name="style1536077014611 2 2" xfId="43825" xr:uid="{1DAAD77C-02BE-4B80-B560-E1232C4A7BAC}"/>
    <cellStyle name="style1536077014611 2 2 2" xfId="44423" xr:uid="{0B34C909-F215-4D10-AA91-691F72A00C75}"/>
    <cellStyle name="style1536077014786" xfId="42421" xr:uid="{25356A93-7744-4C00-AF8E-BC162D3D28DF}"/>
    <cellStyle name="style1536077014786 2" xfId="42976" xr:uid="{DA7A09F3-8F29-466A-8923-AABBB561B372}"/>
    <cellStyle name="style1536077014786 2 2" xfId="43826" xr:uid="{27C011E7-1DF7-439E-B694-FAFDF08D301C}"/>
    <cellStyle name="style1536077014786 2 2 2" xfId="44424" xr:uid="{A008EAA3-ADB3-4FB0-919F-131FBA3C2AE0}"/>
    <cellStyle name="style1536077015202" xfId="42422" xr:uid="{0A0076A1-B8EF-4030-BD34-8862415E3153}"/>
    <cellStyle name="style1536077015202 2" xfId="42977" xr:uid="{5D91D5BD-91ED-46E1-9A02-573305ECC9A1}"/>
    <cellStyle name="style1536077015202 2 2" xfId="43827" xr:uid="{5D698ED7-F0D9-4D2A-8C0E-92DCD8DC5094}"/>
    <cellStyle name="style1536077015202 2 2 2" xfId="44425" xr:uid="{D8D54644-2A2B-4860-938A-A9B733C3E5FE}"/>
    <cellStyle name="style1536077015315" xfId="42423" xr:uid="{51A93D9E-EBA4-49D6-9B3B-47F66E598FB7}"/>
    <cellStyle name="style1536077015315 2" xfId="42978" xr:uid="{FD87003B-192F-474B-855A-BBF462056D12}"/>
    <cellStyle name="style1536077015315 2 2" xfId="43828" xr:uid="{629F7106-3361-49FD-8BA2-9F5550C35757}"/>
    <cellStyle name="style1536077015315 2 2 2" xfId="44426" xr:uid="{6CB5B5B6-E4A4-4351-BED8-DECC0DBE4FE6}"/>
    <cellStyle name="style1536077015428" xfId="42424" xr:uid="{54C570EE-E86F-4066-801D-44CFBE1C9DF7}"/>
    <cellStyle name="style1536077015428 2" xfId="42979" xr:uid="{0CBE4144-FD04-43B4-A84A-F8ABEE8BBEDD}"/>
    <cellStyle name="style1536077015428 2 2" xfId="43829" xr:uid="{2C824B75-C01E-41F7-B586-D849A6551F54}"/>
    <cellStyle name="style1536077015428 2 2 2" xfId="44427" xr:uid="{7413B13D-A621-458E-9BD0-7911D02FFF10}"/>
    <cellStyle name="style1536077015595" xfId="42443" xr:uid="{453B7F25-A8D0-4AC1-B2F0-9DBD7624C2A8}"/>
    <cellStyle name="style1536077015595 2" xfId="42998" xr:uid="{636DF9CC-54E6-4004-A07C-C877BEF722B9}"/>
    <cellStyle name="style1536077015595 2 2" xfId="43848" xr:uid="{46B70B1F-1429-4579-AFBB-539D78AF1563}"/>
    <cellStyle name="style1536077015595 2 2 2" xfId="44446" xr:uid="{B9F7484C-CAFC-4711-BCD0-90BA1FD66718}"/>
    <cellStyle name="style1536077015724" xfId="42444" xr:uid="{D3E034BF-BD84-4557-8D14-7E8358FAD26A}"/>
    <cellStyle name="style1536077015724 2" xfId="42999" xr:uid="{E2823295-A1E8-48E8-89EC-6392E0B72944}"/>
    <cellStyle name="style1536077015724 2 2" xfId="43849" xr:uid="{C4EB3DF2-0983-42DA-B1AD-B121C0EEE2CF}"/>
    <cellStyle name="style1536077015724 2 2 2" xfId="44447" xr:uid="{4D971E48-CE45-432B-AF2A-C1F4AC945C24}"/>
    <cellStyle name="style1536077019195" xfId="42400" xr:uid="{A87E809B-6C59-4C93-8088-4923D13F9106}"/>
    <cellStyle name="style1536077019195 2" xfId="42955" xr:uid="{BADC546F-D1E0-43EE-ADC6-3D990502CE65}"/>
    <cellStyle name="style1536077019195 2 2" xfId="43805" xr:uid="{1B1A406D-AADB-4A5A-BCB0-110AC5660A2A}"/>
    <cellStyle name="style1536077019195 2 2 2" xfId="44403" xr:uid="{794EC648-E1CB-4710-9149-636A422BC7C9}"/>
    <cellStyle name="style1536077019416" xfId="42403" xr:uid="{12A88560-5E4C-46C7-8542-3FEC8F527980}"/>
    <cellStyle name="style1536077019416 2" xfId="42958" xr:uid="{220D0DDC-B119-47D2-8744-8AD7D882BAAE}"/>
    <cellStyle name="style1536077019416 2 2" xfId="43808" xr:uid="{15CCE5D2-D14E-48A5-BE10-4AE365768D71}"/>
    <cellStyle name="style1536077019416 2 2 2" xfId="44406" xr:uid="{FFEA0288-FFA1-4CB1-95FF-E2B75ACA8300}"/>
    <cellStyle name="style1536077019931" xfId="42406" xr:uid="{22C82CC3-FA22-4FD8-AA46-EC01CB29512F}"/>
    <cellStyle name="style1536077019931 2" xfId="42961" xr:uid="{D91634EB-EA57-47B8-8C03-58D77144E6C4}"/>
    <cellStyle name="style1536077019931 2 2" xfId="43811" xr:uid="{CB271E2C-2D96-4F8C-81F2-BA36F66BE848}"/>
    <cellStyle name="style1536077019931 2 2 2" xfId="44409" xr:uid="{4C1DEE38-8B60-4A63-99D8-A6B6E4FCE7B8}"/>
    <cellStyle name="style1536077020026" xfId="42409" xr:uid="{3A2CA6D6-AD22-4871-8F3E-A9951D4F378E}"/>
    <cellStyle name="style1536077020026 2" xfId="42964" xr:uid="{95D772AB-2D98-4F71-9167-F075E8BBD36F}"/>
    <cellStyle name="style1536077020026 2 2" xfId="43814" xr:uid="{23DBB6CC-1385-44A1-AA9C-F96FCC07A1A5}"/>
    <cellStyle name="style1536077020026 2 2 2" xfId="44412" xr:uid="{BB7501CF-26CC-4ECC-8DAF-50A85DB7F98E}"/>
    <cellStyle name="style1536077020247" xfId="42411" xr:uid="{599CB34F-39C4-430D-A793-3263A3B9696A}"/>
    <cellStyle name="style1536077020247 2" xfId="42966" xr:uid="{3FE8BB64-FFB1-4FF7-8613-6D81CE2810AA}"/>
    <cellStyle name="style1536077020247 2 2" xfId="43816" xr:uid="{3C2AE524-5737-4802-89F6-F198AE5C4729}"/>
    <cellStyle name="style1536077020247 2 2 2" xfId="44414" xr:uid="{5551E117-684A-4FE6-A002-2F270AF97FBC}"/>
    <cellStyle name="style1536077020493" xfId="42414" xr:uid="{62B82713-8B42-4D9A-83F7-C5C32D66429A}"/>
    <cellStyle name="style1536077020493 2" xfId="42969" xr:uid="{C663AA77-F453-4E68-9F1F-7F6009048A1B}"/>
    <cellStyle name="style1536077020493 2 2" xfId="43819" xr:uid="{893C93C1-91D1-464F-916F-DB9934D7C54B}"/>
    <cellStyle name="style1536077020493 2 2 2" xfId="44417" xr:uid="{463BD6B3-B42C-44B9-A67C-7A928BC36986}"/>
    <cellStyle name="style1536077020892" xfId="42426" xr:uid="{A958B94D-A9FF-4F36-99EE-52586C69F7D2}"/>
    <cellStyle name="style1536077020892 2" xfId="42981" xr:uid="{7A627F24-CDEE-4251-8089-D7F7B9EB4E8E}"/>
    <cellStyle name="style1536077020892 2 2" xfId="43831" xr:uid="{F2899F02-9A7E-4459-BB0B-4C0E95F94288}"/>
    <cellStyle name="style1536077020892 2 2 2" xfId="44429" xr:uid="{FEC7F25F-4A32-4A3F-9252-81A2753B6CA7}"/>
    <cellStyle name="style1536077021003" xfId="42427" xr:uid="{7A0913A5-81AA-48E4-972A-A6677821D706}"/>
    <cellStyle name="style1536077021003 2" xfId="42982" xr:uid="{95D51913-E27D-4CFB-B603-5F031E3E647E}"/>
    <cellStyle name="style1536077021003 2 2" xfId="43832" xr:uid="{F908E6E6-2608-4FA4-B729-3138891370F7}"/>
    <cellStyle name="style1536077021003 2 2 2" xfId="44430" xr:uid="{7F37FBBB-E09F-4A24-8B9D-72C2E685FAFD}"/>
    <cellStyle name="style1536077021115" xfId="42425" xr:uid="{AC35AE51-ECDC-42B9-897E-8295E29B9E2D}"/>
    <cellStyle name="style1536077021115 2" xfId="42980" xr:uid="{ACD3DCF0-D4FE-43C2-8C74-8166253E823E}"/>
    <cellStyle name="style1536077021115 2 2" xfId="43830" xr:uid="{BF21EF03-584D-4BD5-9469-065E9D584ED3}"/>
    <cellStyle name="style1536077021115 2 2 2" xfId="44428" xr:uid="{BB3A5AF7-FD2C-4EAE-A70E-EA34168632AB}"/>
    <cellStyle name="style1536077021228" xfId="42428" xr:uid="{C44E7C24-8F46-479E-A35A-14C98611A5EF}"/>
    <cellStyle name="style1536077021228 2" xfId="42983" xr:uid="{27E74987-FA72-4866-80E8-C51C55DD58E6}"/>
    <cellStyle name="style1536077021228 2 2" xfId="43833" xr:uid="{9ABECE9D-BE60-4A67-95A0-E6748107BE8F}"/>
    <cellStyle name="style1536077021228 2 2 2" xfId="44431" xr:uid="{1F2BA37F-4735-4456-9C9F-53EF9BE35ADF}"/>
    <cellStyle name="style1536077021340" xfId="42429" xr:uid="{ADED2598-2239-4D74-8191-8541B2F0C970}"/>
    <cellStyle name="style1536077021340 2" xfId="42984" xr:uid="{0A7A8A97-893B-4B1D-8394-0011D4956FB1}"/>
    <cellStyle name="style1536077021340 2 2" xfId="43834" xr:uid="{BF3CA53E-E795-4473-9FAD-323FB849CAAB}"/>
    <cellStyle name="style1536077021340 2 2 2" xfId="44432" xr:uid="{46D7F409-D503-4BED-ADE3-05C8B4CDFC6C}"/>
    <cellStyle name="style1536077021467" xfId="42430" xr:uid="{20285253-2EFA-4C78-869E-0FE11FA4305C}"/>
    <cellStyle name="style1536077021467 2" xfId="42985" xr:uid="{C1004355-9156-4CC0-AD92-294EF5B6940A}"/>
    <cellStyle name="style1536077021467 2 2" xfId="43835" xr:uid="{2D20B0F6-C9E5-4221-96E1-49574F58F21B}"/>
    <cellStyle name="style1536077021467 2 2 2" xfId="44433" xr:uid="{E22BF4CD-6CFA-4624-8C92-BED1301A7058}"/>
    <cellStyle name="style1536077021795" xfId="42431" xr:uid="{A52F2ABB-1085-41D1-B9CA-6A195846B60D}"/>
    <cellStyle name="style1536077021795 2" xfId="42986" xr:uid="{C2023584-D4C2-4768-813F-CD5933A80776}"/>
    <cellStyle name="style1536077021795 2 2" xfId="43836" xr:uid="{0AF1583B-034C-45B9-8B74-9432291CEAE9}"/>
    <cellStyle name="style1536077021795 2 2 2" xfId="44434" xr:uid="{CD0931A4-0D0A-4AE0-AF1C-BE01CF6F92C0}"/>
    <cellStyle name="style1536077021905" xfId="42432" xr:uid="{1A2926EC-9427-4C23-991C-C3E733C88344}"/>
    <cellStyle name="style1536077021905 2" xfId="42987" xr:uid="{D39C6ED0-11BD-44DB-9984-0D12283CAA00}"/>
    <cellStyle name="style1536077021905 2 2" xfId="43837" xr:uid="{09C55D49-5447-43A0-B652-B1E9C73C9480}"/>
    <cellStyle name="style1536077021905 2 2 2" xfId="44435" xr:uid="{22AE9762-2E04-49A1-A46C-3EDE5EC451F3}"/>
    <cellStyle name="style1536077022021" xfId="42433" xr:uid="{C376F727-80E7-4669-A77F-DA274814A165}"/>
    <cellStyle name="style1536077022021 2" xfId="42988" xr:uid="{77792B8D-51A5-4EE8-B2E8-08D3BB8B2AC1}"/>
    <cellStyle name="style1536077022021 2 2" xfId="43838" xr:uid="{173B93C4-BCD6-4923-AF73-C32BF3F5FB9D}"/>
    <cellStyle name="style1536077022021 2 2 2" xfId="44436" xr:uid="{6BB6399A-3A94-4A8E-A88C-74428F32CECE}"/>
    <cellStyle name="style1536077022196" xfId="42445" xr:uid="{7B434127-64C5-48E0-96BE-3799E4FACDBD}"/>
    <cellStyle name="style1536077022196 2" xfId="43000" xr:uid="{5FF52CB2-EFE1-405E-82E4-F4613CAB7F41}"/>
    <cellStyle name="style1536077022196 2 2" xfId="43850" xr:uid="{F923BFD4-ADEA-404C-A03A-2790768E7110}"/>
    <cellStyle name="style1536077022196 2 2 2" xfId="44448" xr:uid="{31DA03D9-4353-463C-A0C7-B393AFC669AC}"/>
    <cellStyle name="style1536077022291" xfId="42446" xr:uid="{7100CFF7-8576-45F9-94D4-7894AC4BECC1}"/>
    <cellStyle name="style1536077022291 2" xfId="43001" xr:uid="{6822CCE4-05FC-4DC9-8B57-693559808F46}"/>
    <cellStyle name="style1536077022291 2 2" xfId="43851" xr:uid="{BA865683-EC2A-43B9-A96D-3B52F0E21916}"/>
    <cellStyle name="style1536077022291 2 2 2" xfId="44449" xr:uid="{0764ABAE-4763-4B68-80BD-1E43C034C195}"/>
    <cellStyle name="style1536077071956" xfId="42190" xr:uid="{5559E406-55EA-4FDC-8DFB-AEEA6D5A6BF1}"/>
    <cellStyle name="style1536077071956 2" xfId="42745" xr:uid="{447DF632-278F-43B2-B850-A47F186F9A45}"/>
    <cellStyle name="style1536077071956 2 2" xfId="43595" xr:uid="{0FC03760-404C-47FA-9961-E76171B0934F}"/>
    <cellStyle name="style1536077071956 2 2 2" xfId="44193" xr:uid="{C8790420-7506-4E79-BB8A-91D35A24AFFD}"/>
    <cellStyle name="style1536077072072" xfId="42191" xr:uid="{F989FE42-E576-4BBE-B057-EE871F90C55C}"/>
    <cellStyle name="style1536077072072 2" xfId="42746" xr:uid="{5E73D968-F25D-4BFB-BB87-F539F057FBD7}"/>
    <cellStyle name="style1536077072072 2 2" xfId="43596" xr:uid="{3CC8D215-DBE2-4E0C-AEFD-C8989DC2A389}"/>
    <cellStyle name="style1536077072072 2 2 2" xfId="44194" xr:uid="{923ABA42-7DD2-4B63-92AB-E965B5FE5067}"/>
    <cellStyle name="style1536077072178" xfId="42196" xr:uid="{32780075-50A8-4BB8-B378-758F0D97380A}"/>
    <cellStyle name="style1536077072178 2" xfId="42751" xr:uid="{9C013506-96BC-44F0-9F2B-3A93368900DE}"/>
    <cellStyle name="style1536077072178 2 2" xfId="43601" xr:uid="{21DF3D0B-0B0A-4ED6-BA24-E6283F779314}"/>
    <cellStyle name="style1536077072178 2 2 2" xfId="44199" xr:uid="{816E3BAA-6851-4BA6-BB1A-720257FEE97F}"/>
    <cellStyle name="style1536077072298" xfId="42197" xr:uid="{42B50D50-126B-41DC-8072-05C23C73F20F}"/>
    <cellStyle name="style1536077072298 2" xfId="42752" xr:uid="{4BC38FAB-11D6-401C-B5C2-0FB3402693F6}"/>
    <cellStyle name="style1536077072298 2 2" xfId="43602" xr:uid="{18E9AB08-72F8-4EB1-B2C7-001CFE37827D}"/>
    <cellStyle name="style1536077072298 2 2 2" xfId="44200" xr:uid="{F36258AD-FAFC-4C1F-AC88-0B08B03EF37B}"/>
    <cellStyle name="style1536077072521" xfId="42193" xr:uid="{2AF39939-B660-40B4-808A-84D3012DA98B}"/>
    <cellStyle name="style1536077072521 2" xfId="42748" xr:uid="{A3FD00E7-5406-4933-9549-8EAA00614B41}"/>
    <cellStyle name="style1536077072521 2 2" xfId="43598" xr:uid="{0ECB484A-745B-4058-B691-1F12305110CC}"/>
    <cellStyle name="style1536077072521 2 2 2" xfId="44196" xr:uid="{F39B7B2E-1DC1-40B6-97DE-1AEAA27C76BF}"/>
    <cellStyle name="style1536077072628" xfId="42194" xr:uid="{89EC2BB0-BF0C-4A3F-BFD0-19F07C634210}"/>
    <cellStyle name="style1536077072628 2" xfId="42749" xr:uid="{11B6D782-6945-4477-A9BF-9FC2659AA77E}"/>
    <cellStyle name="style1536077072628 2 2" xfId="43599" xr:uid="{7FC0F3F5-6E9E-4C60-A1A4-A98217DCFF72}"/>
    <cellStyle name="style1536077072628 2 2 2" xfId="44197" xr:uid="{C30665C9-7364-490C-BCD6-98B11D84DB88}"/>
    <cellStyle name="style1536077072751" xfId="42192" xr:uid="{24EAD4C1-78BB-448A-ABDD-907D6F48B0B5}"/>
    <cellStyle name="style1536077072751 2" xfId="42747" xr:uid="{28F86FC3-BE13-4480-A085-8F5679F4ED79}"/>
    <cellStyle name="style1536077072751 2 2" xfId="43597" xr:uid="{DCF00CA0-B5A8-4480-83A4-84B56420668B}"/>
    <cellStyle name="style1536077072751 2 2 2" xfId="44195" xr:uid="{F3080F9F-1517-477B-849C-55A2EE24569D}"/>
    <cellStyle name="style1536077072865" xfId="42195" xr:uid="{AB79C3D4-2A45-47DD-8E1D-F2708999E23D}"/>
    <cellStyle name="style1536077072865 2" xfId="42750" xr:uid="{1F4F711B-598A-48E6-AEE3-FF5DFD5F8551}"/>
    <cellStyle name="style1536077072865 2 2" xfId="43600" xr:uid="{A154A684-DCA1-419D-B75F-8BC05910E8B7}"/>
    <cellStyle name="style1536077072865 2 2 2" xfId="44198" xr:uid="{849D20FF-98B0-4A79-AB48-761F0FCB8B9D}"/>
    <cellStyle name="style1536077072985" xfId="42198" xr:uid="{FD798578-A476-457E-9A95-690D17F831ED}"/>
    <cellStyle name="style1536077072985 2" xfId="42753" xr:uid="{35B050C2-7277-4625-9EAD-5F952BC3F538}"/>
    <cellStyle name="style1536077072985 2 2" xfId="43603" xr:uid="{0823CE14-1574-469C-A5A0-3CF166F06D22}"/>
    <cellStyle name="style1536077072985 2 2 2" xfId="44201" xr:uid="{73AD5FEF-5D29-4F3E-B46E-1DB5145BDFE8}"/>
    <cellStyle name="style1536077073099" xfId="42199" xr:uid="{2A7DDAA1-8910-4814-BCB4-C3BCDAA11733}"/>
    <cellStyle name="style1536077073099 2" xfId="42754" xr:uid="{264596E3-5934-457A-A159-0E1BC94A7B62}"/>
    <cellStyle name="style1536077073099 2 2" xfId="43604" xr:uid="{870E4A6F-B029-4459-ADA1-C3D25843F884}"/>
    <cellStyle name="style1536077073099 2 2 2" xfId="44202" xr:uid="{BC7340E4-40C3-4013-BB0D-07017496F8D9}"/>
    <cellStyle name="style1536077073203" xfId="42200" xr:uid="{86850D2F-5564-4DFE-B3D3-09C85BCABB8E}"/>
    <cellStyle name="style1536077073203 2" xfId="42755" xr:uid="{F4DC52F7-5CE5-4390-859E-2A1D77BD30E1}"/>
    <cellStyle name="style1536077073203 2 2" xfId="43605" xr:uid="{81C84197-6D4E-4425-872C-87653CC00F2C}"/>
    <cellStyle name="style1536077073203 2 2 2" xfId="44203" xr:uid="{68D512D3-D88B-41EE-BDB1-BF9795F011D4}"/>
    <cellStyle name="style1536077073331" xfId="42201" xr:uid="{33669CA6-12DF-4D7F-8CD5-963CF414B457}"/>
    <cellStyle name="style1536077073331 2" xfId="42756" xr:uid="{28C81F5E-0959-46C0-9AC9-05745CA0E9D6}"/>
    <cellStyle name="style1536077073331 2 2" xfId="43606" xr:uid="{82815FFC-02B0-488D-A93C-08D35CA36D29}"/>
    <cellStyle name="style1536077073331 2 2 2" xfId="44204" xr:uid="{1B58F6CA-CB19-4B98-B027-B2F8144FAC1D}"/>
    <cellStyle name="style1536077073433" xfId="42202" xr:uid="{A5A2048D-6692-47DA-9E7F-5C1AEAA818EC}"/>
    <cellStyle name="style1536077073433 2" xfId="42757" xr:uid="{E590B867-3A17-46F4-AA60-4E460AEDB30D}"/>
    <cellStyle name="style1536077073433 2 2" xfId="43607" xr:uid="{84D00816-48F1-4330-8D07-C55875645A11}"/>
    <cellStyle name="style1536077073433 2 2 2" xfId="44205" xr:uid="{8720398A-3C6F-4856-9C33-498299CAE840}"/>
    <cellStyle name="style1536077073656" xfId="42208" xr:uid="{90DE4159-9406-48F5-B003-9C60C2C2AC6E}"/>
    <cellStyle name="style1536077073656 2" xfId="42763" xr:uid="{5CD1DB71-4A2B-4FBF-A76B-931A67A4AA67}"/>
    <cellStyle name="style1536077073656 2 2" xfId="43613" xr:uid="{17F5B4C9-FCBC-4983-B9FF-550413C814E3}"/>
    <cellStyle name="style1536077073656 2 2 2" xfId="44211" xr:uid="{3495C82C-6FA6-4C34-A13A-EA44807E3AD4}"/>
    <cellStyle name="style1536077073804" xfId="42203" xr:uid="{11281872-11C8-403E-92C5-4C5835B128AD}"/>
    <cellStyle name="style1536077073804 2" xfId="42758" xr:uid="{D7F46BE0-4BCA-4357-89E7-B82201370FD8}"/>
    <cellStyle name="style1536077073804 2 2" xfId="43608" xr:uid="{AB6051C2-E91D-4D4C-B570-B1187E2B80D1}"/>
    <cellStyle name="style1536077073804 2 2 2" xfId="44206" xr:uid="{BB214567-82CB-4F41-85E6-E62E614C8D9F}"/>
    <cellStyle name="style1536077073954" xfId="42209" xr:uid="{14CF61E1-C121-453E-988A-E7CC3B2BBBC3}"/>
    <cellStyle name="style1536077073954 2" xfId="42764" xr:uid="{214D7CDC-B164-48E9-A1FA-F8DD1C24336D}"/>
    <cellStyle name="style1536077073954 2 2" xfId="43614" xr:uid="{7EA91037-8B96-4EC8-AC5D-A7BAA44E7527}"/>
    <cellStyle name="style1536077073954 2 2 2" xfId="44212" xr:uid="{9D748AE8-4183-4539-8B18-5B7F94DF91E9}"/>
    <cellStyle name="style1536077074074" xfId="42214" xr:uid="{033DB91F-11CF-49FA-8337-86C262E667AF}"/>
    <cellStyle name="style1536077074074 2" xfId="42769" xr:uid="{C2444BA7-6A6B-42E1-A287-2FFEB4FE7499}"/>
    <cellStyle name="style1536077074074 2 2" xfId="43619" xr:uid="{77B2D404-F905-4BCE-A909-39D825FDE69F}"/>
    <cellStyle name="style1536077074074 2 2 2" xfId="44217" xr:uid="{91EF6B57-178B-4905-9253-D883DA5F6924}"/>
    <cellStyle name="style1536077074194" xfId="42215" xr:uid="{CDF6F99E-86D6-42FC-8C62-63CBB05E1595}"/>
    <cellStyle name="style1536077074194 2" xfId="42770" xr:uid="{CFF003C3-3265-40D1-A97B-F8D4F21149A9}"/>
    <cellStyle name="style1536077074194 2 2" xfId="43620" xr:uid="{80E4CA2F-35C3-4C6A-96BB-8B75E78B6746}"/>
    <cellStyle name="style1536077074194 2 2 2" xfId="44218" xr:uid="{99ADE8C2-CCE0-41D1-932A-288112281B55}"/>
    <cellStyle name="style1536077074313" xfId="42204" xr:uid="{22C7C4BF-9ED9-4069-960E-2FDB95E254BC}"/>
    <cellStyle name="style1536077074313 2" xfId="42759" xr:uid="{B99C8AAB-F46B-45CA-9F6E-79C631601734}"/>
    <cellStyle name="style1536077074313 2 2" xfId="43609" xr:uid="{A9852AC8-7E61-46FA-839A-F476638567D6}"/>
    <cellStyle name="style1536077074313 2 2 2" xfId="44207" xr:uid="{972708E4-839F-4FD3-B702-775CC2AE38E0}"/>
    <cellStyle name="style1536077074431" xfId="42205" xr:uid="{6AA64E5F-9B33-4799-92A3-D508A5004076}"/>
    <cellStyle name="style1536077074431 2" xfId="42760" xr:uid="{DD4D5BD1-BF5A-41E3-9DF3-F0A8C49E2620}"/>
    <cellStyle name="style1536077074431 2 2" xfId="43610" xr:uid="{90ABB8B4-0913-46F5-A521-13BFC0ECA969}"/>
    <cellStyle name="style1536077074431 2 2 2" xfId="44208" xr:uid="{CC99696D-6EC1-4FF0-B1E5-463B5E35E497}"/>
    <cellStyle name="style1536077074550" xfId="42206" xr:uid="{2FC80AFF-259E-4267-9585-92CA1B7B8A60}"/>
    <cellStyle name="style1536077074550 2" xfId="42761" xr:uid="{52716428-2FB4-41BC-8B3F-FE7990BC6DEE}"/>
    <cellStyle name="style1536077074550 2 2" xfId="43611" xr:uid="{AB47ACC9-4F30-44BA-8413-FCFA4D80B6D6}"/>
    <cellStyle name="style1536077074550 2 2 2" xfId="44209" xr:uid="{688CC116-A967-4382-9646-B4EE68487254}"/>
    <cellStyle name="style1536077074672" xfId="42207" xr:uid="{E401EB1A-68DD-42D6-B15A-6018DA39192D}"/>
    <cellStyle name="style1536077074672 2" xfId="42762" xr:uid="{C6AFA04F-F7B8-484B-83A6-8188E4A8CF11}"/>
    <cellStyle name="style1536077074672 2 2" xfId="43612" xr:uid="{88EDB4E7-C7DB-4CBB-A0FB-0179824D21B0}"/>
    <cellStyle name="style1536077074672 2 2 2" xfId="44210" xr:uid="{268813EE-2FAC-4A68-B7BF-6A2BFD4C917D}"/>
    <cellStyle name="style1536077074798" xfId="42210" xr:uid="{B3BA046B-4395-499E-9E67-B66395307055}"/>
    <cellStyle name="style1536077074798 2" xfId="42765" xr:uid="{FC57AEB4-4DC9-46B9-9F22-5F091F0D4B95}"/>
    <cellStyle name="style1536077074798 2 2" xfId="43615" xr:uid="{831B96EA-5704-435D-B211-705A9514A5D2}"/>
    <cellStyle name="style1536077074798 2 2 2" xfId="44213" xr:uid="{D1BF1CE4-2A64-4F64-88E1-741F6DEEDB78}"/>
    <cellStyle name="style1536077074918" xfId="42211" xr:uid="{2126CA4F-DCB3-4D6E-B373-8D1C4A996961}"/>
    <cellStyle name="style1536077074918 2" xfId="42766" xr:uid="{82F25EDF-E52D-4E4B-8E71-CA89D6E8AC68}"/>
    <cellStyle name="style1536077074918 2 2" xfId="43616" xr:uid="{50D2088E-5758-428B-A338-8D48882DF885}"/>
    <cellStyle name="style1536077074918 2 2 2" xfId="44214" xr:uid="{FC2608D3-AEA0-42A7-90D3-C2B5D5FAA704}"/>
    <cellStyle name="style1536077075040" xfId="42212" xr:uid="{C3A16823-A814-463A-8E2A-2A610D6E5970}"/>
    <cellStyle name="style1536077075040 2" xfId="42767" xr:uid="{ED5808AA-E740-4030-A9DC-8EECDA77ECE6}"/>
    <cellStyle name="style1536077075040 2 2" xfId="43617" xr:uid="{7CCFEB0F-68B4-4BF3-B5D6-F5E9D55B4551}"/>
    <cellStyle name="style1536077075040 2 2 2" xfId="44215" xr:uid="{E25CD315-FDB9-42BB-8D55-94BAD4F42AFB}"/>
    <cellStyle name="style1536077075161" xfId="42213" xr:uid="{29572417-37A6-4D85-A4DD-A26179CF13A3}"/>
    <cellStyle name="style1536077075161 2" xfId="42768" xr:uid="{A5E59D98-3A15-4503-98E3-27DBDB8EBA22}"/>
    <cellStyle name="style1536077075161 2 2" xfId="43618" xr:uid="{D9E53E32-20B9-49F1-840D-DDE24FCF2321}"/>
    <cellStyle name="style1536077075161 2 2 2" xfId="44216" xr:uid="{8CB3B22E-273C-4E3B-AB65-74AED930421B}"/>
    <cellStyle name="style1536077075300" xfId="42216" xr:uid="{C7881522-3786-461D-AFA0-4AA2DF5F3FF8}"/>
    <cellStyle name="style1536077075300 2" xfId="42771" xr:uid="{C98AFB0A-3A47-402C-9478-E2C55FA75C02}"/>
    <cellStyle name="style1536077075300 2 2" xfId="43621" xr:uid="{C568F20C-59D2-4917-A88F-D08B77A321F4}"/>
    <cellStyle name="style1536077075300 2 2 2" xfId="44219" xr:uid="{EA7DA331-54DC-482E-9CE6-C0BC38563404}"/>
    <cellStyle name="style1536077075418" xfId="42217" xr:uid="{29FA664F-1E9F-4D43-ADE1-6875940A89EF}"/>
    <cellStyle name="style1536077075418 2" xfId="42772" xr:uid="{35E0C763-4C9D-4EDE-BE0E-41505661B3D0}"/>
    <cellStyle name="style1536077075418 2 2" xfId="43622" xr:uid="{DD29EC06-ED17-4F09-A630-982CC6AF3969}"/>
    <cellStyle name="style1536077075418 2 2 2" xfId="44220" xr:uid="{05F1A2C0-A91A-4B7A-85D5-7948C4DAF943}"/>
    <cellStyle name="style1536077075536" xfId="42218" xr:uid="{2EB51607-C142-472F-A3E8-908A2261A96B}"/>
    <cellStyle name="style1536077075536 2" xfId="42773" xr:uid="{D7B80723-B80A-4B6F-8243-C22C1B32F2EF}"/>
    <cellStyle name="style1536077075536 2 2" xfId="43623" xr:uid="{5A106762-82E2-4870-BC03-F5CA8FD3F283}"/>
    <cellStyle name="style1536077075536 2 2 2" xfId="44221" xr:uid="{3929B19E-18C5-4BEC-A49A-B335AE8CE412}"/>
    <cellStyle name="style1536077075704" xfId="42219" xr:uid="{08035B7D-888A-43F0-B3A6-439DD42CE107}"/>
    <cellStyle name="style1536077075704 2" xfId="42774" xr:uid="{E819703D-2EF8-49FB-B741-CD99A8AF36A8}"/>
    <cellStyle name="style1536077075704 2 2" xfId="43624" xr:uid="{82099C10-37D4-4B8A-B119-F3E2824F6B0A}"/>
    <cellStyle name="style1536077075704 2 2 2" xfId="44222" xr:uid="{1120CE23-81F2-4312-A230-B86408734C59}"/>
    <cellStyle name="style1536077078309" xfId="42220" xr:uid="{168AA813-FE51-41ED-8CE9-DB9D144C4E25}"/>
    <cellStyle name="style1536077078309 2" xfId="42775" xr:uid="{52E9ACB0-905D-4F90-B51B-7341D657705E}"/>
    <cellStyle name="style1536077078309 2 2" xfId="43625" xr:uid="{7B4FFE8D-8611-4A56-A820-63D54D89D0C5}"/>
    <cellStyle name="style1536077078309 2 2 2" xfId="44223" xr:uid="{C32A1791-147F-40A6-A77A-1EB7CAB9D578}"/>
    <cellStyle name="style1536077078425" xfId="42221" xr:uid="{654525CD-DE86-4C15-8849-D33D0F65D257}"/>
    <cellStyle name="style1536077078425 2" xfId="42776" xr:uid="{AD8B7AA9-C7FE-477F-9075-81D5B6B97514}"/>
    <cellStyle name="style1536077078425 2 2" xfId="43626" xr:uid="{0FA72DC8-5AC5-4870-90F7-88F010EFD69B}"/>
    <cellStyle name="style1536077078425 2 2 2" xfId="44224" xr:uid="{FAA23DF3-EE65-4299-9318-EFDC5C1AB1D0}"/>
    <cellStyle name="style1536077078528" xfId="42226" xr:uid="{2CF3A78B-305B-49AB-B9BC-6DDF27E5E61A}"/>
    <cellStyle name="style1536077078528 2" xfId="42781" xr:uid="{2D59A2F0-E1E8-494D-9ED9-F9C0A12FA738}"/>
    <cellStyle name="style1536077078528 2 2" xfId="43631" xr:uid="{7580FB71-5307-476B-9CAB-C038E20ADED4}"/>
    <cellStyle name="style1536077078528 2 2 2" xfId="44229" xr:uid="{675ADD5B-7D6F-42AD-9722-C49A7F44ACE0}"/>
    <cellStyle name="style1536077078632" xfId="42227" xr:uid="{390AE2C5-73E0-4A70-89D9-C122C8032E65}"/>
    <cellStyle name="style1536077078632 2" xfId="42782" xr:uid="{D5596C3C-87F6-4840-9F5E-7EF4F571B2E5}"/>
    <cellStyle name="style1536077078632 2 2" xfId="43632" xr:uid="{1B3B60E5-1D4A-4739-AE6D-19C1FA0AA3D0}"/>
    <cellStyle name="style1536077078632 2 2 2" xfId="44230" xr:uid="{084D57E6-E2DE-4F8B-BB81-90C2C2D5A454}"/>
    <cellStyle name="style1536077078847" xfId="42223" xr:uid="{965B2B26-C55C-4BF4-8573-A8DF5F1C8BA3}"/>
    <cellStyle name="style1536077078847 2" xfId="42778" xr:uid="{FA6719C3-2EF9-44F2-95B8-F39DA964FBDC}"/>
    <cellStyle name="style1536077078847 2 2" xfId="43628" xr:uid="{63292F4E-1EFC-4AB0-B731-A00380DF1CC7}"/>
    <cellStyle name="style1536077078847 2 2 2" xfId="44226" xr:uid="{FFBAAAB6-6AA0-48DA-BCDF-E394396554C2}"/>
    <cellStyle name="style1536077078954" xfId="42224" xr:uid="{33CB7089-55EB-4559-AD37-BDA167A9ED69}"/>
    <cellStyle name="style1536077078954 2" xfId="42779" xr:uid="{1AB534F7-F3AA-4A5E-9269-0F1149CD4BF7}"/>
    <cellStyle name="style1536077078954 2 2" xfId="43629" xr:uid="{A3FCB155-A95A-4840-B1B6-3F64B33EA32F}"/>
    <cellStyle name="style1536077078954 2 2 2" xfId="44227" xr:uid="{67E6BC71-8C58-488A-A8A8-2C47A2D3ECFA}"/>
    <cellStyle name="style1536077079061" xfId="42222" xr:uid="{4286ACA3-A361-4AB8-B16E-16A8A687EC8F}"/>
    <cellStyle name="style1536077079061 2" xfId="42777" xr:uid="{6EFB65BA-8B6D-4BB6-95AD-4B1AE4A7E3ED}"/>
    <cellStyle name="style1536077079061 2 2" xfId="43627" xr:uid="{B245CF2B-6B19-4124-BB4A-EE62823BF866}"/>
    <cellStyle name="style1536077079061 2 2 2" xfId="44225" xr:uid="{9801D6E7-CE7E-4EE4-889D-3E26B1382252}"/>
    <cellStyle name="style1536077079167" xfId="42225" xr:uid="{CA89AF2D-56BF-43B5-9E8A-799234053764}"/>
    <cellStyle name="style1536077079167 2" xfId="42780" xr:uid="{FC5CB7D6-C681-4618-BDC0-1040E34DD856}"/>
    <cellStyle name="style1536077079167 2 2" xfId="43630" xr:uid="{32D7DBEE-DAA3-477A-B8F1-5AAB9F68E905}"/>
    <cellStyle name="style1536077079167 2 2 2" xfId="44228" xr:uid="{D7F4F425-76EE-44A6-A8DB-E46F2D3B4AFF}"/>
    <cellStyle name="style1536077079272" xfId="42228" xr:uid="{9B4C46A3-EE9A-4FAA-A2CD-85C87A40ACDC}"/>
    <cellStyle name="style1536077079272 2" xfId="42783" xr:uid="{88697246-A600-4344-9190-631A857DA83C}"/>
    <cellStyle name="style1536077079272 2 2" xfId="43633" xr:uid="{6EDED55A-3401-4CA9-9D5E-45BEDE248928}"/>
    <cellStyle name="style1536077079272 2 2 2" xfId="44231" xr:uid="{7559ABAA-EAF0-4C9E-959C-16010F71D2F5}"/>
    <cellStyle name="style1536077079377" xfId="42229" xr:uid="{D1C90FE0-26A2-4B81-A3AB-52BCDD692385}"/>
    <cellStyle name="style1536077079377 2" xfId="42784" xr:uid="{DDB2E1B2-5271-4ECF-AAB2-9C9291630096}"/>
    <cellStyle name="style1536077079377 2 2" xfId="43634" xr:uid="{4F5ADC2F-42E2-42BF-81F5-F2D8B635B3CE}"/>
    <cellStyle name="style1536077079377 2 2 2" xfId="44232" xr:uid="{7ABB5E68-80F1-4B70-AB29-ADFF03D1C4E8}"/>
    <cellStyle name="style1536077079484" xfId="42230" xr:uid="{C5242291-98ED-48FC-9DA0-9AC880775E69}"/>
    <cellStyle name="style1536077079484 2" xfId="42785" xr:uid="{B6059FE6-5DA1-4B77-A772-BFE3F7D09135}"/>
    <cellStyle name="style1536077079484 2 2" xfId="43635" xr:uid="{D2F7828A-82A5-4239-BFF0-1874BBB224D9}"/>
    <cellStyle name="style1536077079484 2 2 2" xfId="44233" xr:uid="{0203DCB0-BE67-469E-A6FC-01F3109CBA6F}"/>
    <cellStyle name="style1536077079592" xfId="42231" xr:uid="{59ED27B7-5D34-4DD4-AF0F-16F928A27CAB}"/>
    <cellStyle name="style1536077079592 2" xfId="42786" xr:uid="{911EF1C9-5C5B-476F-9469-555333AF47CE}"/>
    <cellStyle name="style1536077079592 2 2" xfId="43636" xr:uid="{73A75B1C-8829-4119-8F0D-C8DE60564536}"/>
    <cellStyle name="style1536077079592 2 2 2" xfId="44234" xr:uid="{B321E97C-A9F6-4F3C-B507-E7A72E974083}"/>
    <cellStyle name="style1536077079698" xfId="42232" xr:uid="{4B21FE08-0F4A-4A9E-A493-8617F05BA636}"/>
    <cellStyle name="style1536077079698 2" xfId="42787" xr:uid="{84ABEBC6-B0BF-428C-9E3E-75797EDF416D}"/>
    <cellStyle name="style1536077079698 2 2" xfId="43637" xr:uid="{1F499C94-E82E-4EA4-9027-A3E4BB654F43}"/>
    <cellStyle name="style1536077079698 2 2 2" xfId="44235" xr:uid="{1C7F6DA0-1B3A-4F15-8BF7-FDD77A18242D}"/>
    <cellStyle name="style1536077079816" xfId="42238" xr:uid="{4F575A64-8E0A-48A4-8E01-8A543AF09E04}"/>
    <cellStyle name="style1536077079816 2" xfId="42793" xr:uid="{E7689B32-A908-4DC7-8A0B-BF5DE6C98227}"/>
    <cellStyle name="style1536077079816 2 2" xfId="43643" xr:uid="{60159E06-C4D0-4FF0-9C79-A9900743616F}"/>
    <cellStyle name="style1536077079816 2 2 2" xfId="44241" xr:uid="{F633E5D5-281A-4BA7-9202-3D80115C413D}"/>
    <cellStyle name="style1536077079921" xfId="42233" xr:uid="{94DD5EE5-41C0-4CA7-8397-DE7C6B61D8C9}"/>
    <cellStyle name="style1536077079921 2" xfId="42788" xr:uid="{AE82F97D-F678-4C91-A82C-29D30543537F}"/>
    <cellStyle name="style1536077079921 2 2" xfId="43638" xr:uid="{0B9C5DD9-07EA-42D0-91B3-A8F0728F2AEE}"/>
    <cellStyle name="style1536077079921 2 2 2" xfId="44236" xr:uid="{97AC4073-A61E-44C0-B1C3-FC81B42C5ABC}"/>
    <cellStyle name="style1536077080027" xfId="42239" xr:uid="{F4A9B307-5C00-4EBF-97B9-33C273C77A32}"/>
    <cellStyle name="style1536077080027 2" xfId="42794" xr:uid="{29F0097D-20C6-4CD6-BF08-80F070D6DE21}"/>
    <cellStyle name="style1536077080027 2 2" xfId="43644" xr:uid="{FA9D9A6A-5028-4AD5-AB99-E71BCA48CBC3}"/>
    <cellStyle name="style1536077080027 2 2 2" xfId="44242" xr:uid="{586053D0-8531-40C7-9858-B2267C8F6198}"/>
    <cellStyle name="style1536077080147" xfId="42244" xr:uid="{4C56CE97-DC8A-477B-A232-7721DA0DBE90}"/>
    <cellStyle name="style1536077080147 2" xfId="42799" xr:uid="{99082015-5034-4293-B8F4-770D386161D5}"/>
    <cellStyle name="style1536077080147 2 2" xfId="43649" xr:uid="{2E161D96-F4F2-4A52-9EAC-AA969C1CE72B}"/>
    <cellStyle name="style1536077080147 2 2 2" xfId="44247" xr:uid="{35A016B3-B857-4B3E-99C0-786D6529ADB7}"/>
    <cellStyle name="style1536077080254" xfId="42245" xr:uid="{F03B450D-875B-4C14-84F0-350B77EF263B}"/>
    <cellStyle name="style1536077080254 2" xfId="42800" xr:uid="{9C397541-F994-4008-B154-6A4AD36F4DED}"/>
    <cellStyle name="style1536077080254 2 2" xfId="43650" xr:uid="{71C110AC-12D8-4A11-83DB-8230659C8949}"/>
    <cellStyle name="style1536077080254 2 2 2" xfId="44248" xr:uid="{814810B9-9033-4364-9321-DE14941A1471}"/>
    <cellStyle name="style1536077080362" xfId="42234" xr:uid="{F29A907D-47BA-47B1-9873-F487CCC17618}"/>
    <cellStyle name="style1536077080362 2" xfId="42789" xr:uid="{067D2EDA-EAC6-4031-BCDD-FDDD74390CD0}"/>
    <cellStyle name="style1536077080362 2 2" xfId="43639" xr:uid="{98414885-A88E-47A1-9343-F93874CDBBE9}"/>
    <cellStyle name="style1536077080362 2 2 2" xfId="44237" xr:uid="{B1648263-7B26-49BB-AADD-1F2B2F109D4E}"/>
    <cellStyle name="style1536077080465" xfId="42235" xr:uid="{8D086964-94FD-4239-ABA2-39C3D4AC76AA}"/>
    <cellStyle name="style1536077080465 2" xfId="42790" xr:uid="{A708DA8A-8BE2-48AB-8D18-C927524C786E}"/>
    <cellStyle name="style1536077080465 2 2" xfId="43640" xr:uid="{0C0982EB-3E4D-4F4C-A707-B1427D2FC2A2}"/>
    <cellStyle name="style1536077080465 2 2 2" xfId="44238" xr:uid="{D278A1EF-8B12-4D71-9B42-CA5E9978B0D8}"/>
    <cellStyle name="style1536077080574" xfId="42236" xr:uid="{63A1F9CC-5BE9-4AC5-881C-FF3C77CD52A4}"/>
    <cellStyle name="style1536077080574 2" xfId="42791" xr:uid="{40F47E62-D827-4047-98D0-8A5AE5B238DF}"/>
    <cellStyle name="style1536077080574 2 2" xfId="43641" xr:uid="{C880E18B-8B38-4E51-8D3D-238198833423}"/>
    <cellStyle name="style1536077080574 2 2 2" xfId="44239" xr:uid="{59485F74-7857-40CD-BACA-33D1373BBBE9}"/>
    <cellStyle name="style1536077080800" xfId="42237" xr:uid="{2C8D09F0-7AC4-43C4-B3CA-B84C9F25F489}"/>
    <cellStyle name="style1536077080800 2" xfId="42792" xr:uid="{BD2E538A-4990-45F3-8095-EF172AA1CA43}"/>
    <cellStyle name="style1536077080800 2 2" xfId="43642" xr:uid="{567DB306-F0AC-4D62-B9E5-C8121F8E2620}"/>
    <cellStyle name="style1536077080800 2 2 2" xfId="44240" xr:uid="{CD8DC74E-2E2C-4CC9-80A6-40A448B78A38}"/>
    <cellStyle name="style1536077080908" xfId="42240" xr:uid="{14910934-26CB-4A12-8E3E-F9D5E9FADE90}"/>
    <cellStyle name="style1536077080908 2" xfId="42795" xr:uid="{B0C8E0CA-91EC-463D-8CAB-3B94ED1DAAA0}"/>
    <cellStyle name="style1536077080908 2 2" xfId="43645" xr:uid="{A37AC801-C93B-48E2-98D3-B4D49BC94BE4}"/>
    <cellStyle name="style1536077080908 2 2 2" xfId="44243" xr:uid="{8A749E69-CC15-4899-BE7B-03A4CD216B0A}"/>
    <cellStyle name="style1536077081014" xfId="42241" xr:uid="{36A0639B-E099-4812-80C3-6F868C0DA73D}"/>
    <cellStyle name="style1536077081014 2" xfId="42796" xr:uid="{1ADDA71B-2418-4ABC-8044-77F57C9ED30A}"/>
    <cellStyle name="style1536077081014 2 2" xfId="43646" xr:uid="{F4BE14C5-28ED-46FF-B066-9438215E7D8C}"/>
    <cellStyle name="style1536077081014 2 2 2" xfId="44244" xr:uid="{ED4B3276-A4D9-4B99-92A4-E84301E972FF}"/>
    <cellStyle name="style1536077081120" xfId="42242" xr:uid="{28C62E07-981D-4D25-BFFD-FB179C6D0F07}"/>
    <cellStyle name="style1536077081120 2" xfId="42797" xr:uid="{751BB186-9E66-4B6B-B232-DF554756BE97}"/>
    <cellStyle name="style1536077081120 2 2" xfId="43647" xr:uid="{28BCF893-8873-4CBC-8998-1AC6D9F5C85F}"/>
    <cellStyle name="style1536077081120 2 2 2" xfId="44245" xr:uid="{8E5E17EB-4D76-4E94-A4BB-6882DA3E24E7}"/>
    <cellStyle name="style1536077081226" xfId="42243" xr:uid="{BD516BB6-CAEC-4E36-8DC1-C3DAF348C2D9}"/>
    <cellStyle name="style1536077081226 2" xfId="42798" xr:uid="{1C5C2CB4-A9C6-49EF-A628-7CEA222AAC90}"/>
    <cellStyle name="style1536077081226 2 2" xfId="43648" xr:uid="{294E0F4C-E113-43CF-BAB3-2B0E000BFB18}"/>
    <cellStyle name="style1536077081226 2 2 2" xfId="44246" xr:uid="{ACAD7090-7454-45E6-85B2-08228F58083B}"/>
    <cellStyle name="style1536077081387" xfId="42246" xr:uid="{0CF0EC43-B870-4863-8F99-E11D6FEB0B71}"/>
    <cellStyle name="style1536077081387 2" xfId="42801" xr:uid="{A341366F-5910-479C-8F1C-39E9C7D9C330}"/>
    <cellStyle name="style1536077081387 2 2" xfId="43651" xr:uid="{189EAAA1-6DB8-497E-B30A-2924D24FEBE2}"/>
    <cellStyle name="style1536077081387 2 2 2" xfId="44249" xr:uid="{3DB87921-BE64-46B7-9328-30B543D5EEF5}"/>
    <cellStyle name="style1536077084559" xfId="42247" xr:uid="{5CD5E535-F53A-47C0-9253-DA7EDB0B6802}"/>
    <cellStyle name="style1536077084559 2" xfId="42802" xr:uid="{0F7D7943-9E04-4CC6-B313-CD2498A417C2}"/>
    <cellStyle name="style1536077084559 2 2" xfId="43652" xr:uid="{84264E9C-09A2-430E-90C6-2C26A2C5ACAD}"/>
    <cellStyle name="style1536077084559 2 2 2" xfId="44250" xr:uid="{6A5AEE96-70A3-453F-8613-C68F74B4A5F8}"/>
    <cellStyle name="style1536077084671" xfId="42248" xr:uid="{B4F16FB1-D0CB-4A2A-83A3-C266760E3BCB}"/>
    <cellStyle name="style1536077084671 2" xfId="42803" xr:uid="{2FB65AF9-6F13-4960-87E0-3E105E5BE9A3}"/>
    <cellStyle name="style1536077084671 2 2" xfId="43653" xr:uid="{CC7B2D5F-1955-4E9F-8F79-3CD1C6071186}"/>
    <cellStyle name="style1536077084671 2 2 2" xfId="44251" xr:uid="{F2CA8686-784D-41F2-A797-BB88880191BB}"/>
    <cellStyle name="style1536077084778" xfId="42253" xr:uid="{0DF16789-DF8E-4F39-B061-30BB7CAFA1A0}"/>
    <cellStyle name="style1536077084778 2" xfId="42808" xr:uid="{35200645-63D7-41E7-905B-65E6B2F51C33}"/>
    <cellStyle name="style1536077084778 2 2" xfId="43658" xr:uid="{C84FBEBA-8BEE-4F5C-A81B-FE6FF1BC950F}"/>
    <cellStyle name="style1536077084778 2 2 2" xfId="44256" xr:uid="{10262DF6-D19A-4FC9-8F38-4C65F28FF56E}"/>
    <cellStyle name="style1536077084883" xfId="42254" xr:uid="{CE53A0AB-4E86-4158-A52D-B9C9E7A9B139}"/>
    <cellStyle name="style1536077084883 2" xfId="42809" xr:uid="{3BF8E0E8-4E88-4274-A354-54CFBC9442EB}"/>
    <cellStyle name="style1536077084883 2 2" xfId="43659" xr:uid="{47B5862B-E7FA-462E-8DF3-84586241F6D1}"/>
    <cellStyle name="style1536077084883 2 2 2" xfId="44257" xr:uid="{07D2D29C-31F3-467A-AA34-7E0B9C157400}"/>
    <cellStyle name="style1536077085103" xfId="42250" xr:uid="{479ED24B-9323-4F3C-9FFD-8B80C7415CFF}"/>
    <cellStyle name="style1536077085103 2" xfId="42805" xr:uid="{28FD534B-9DE6-4CCD-9493-599476040BF5}"/>
    <cellStyle name="style1536077085103 2 2" xfId="43655" xr:uid="{33C6288A-D2A2-4DE2-90B2-EBFE6DE5FA91}"/>
    <cellStyle name="style1536077085103 2 2 2" xfId="44253" xr:uid="{1F496A11-DC41-4280-BE92-7B73639B66D8}"/>
    <cellStyle name="style1536077085206" xfId="42251" xr:uid="{EA74649D-9A11-40F6-AC2B-7FD1C132813E}"/>
    <cellStyle name="style1536077085206 2" xfId="42806" xr:uid="{9AEF6466-8B77-4EEE-B82B-11B57FAAFB6B}"/>
    <cellStyle name="style1536077085206 2 2" xfId="43656" xr:uid="{B8D1893C-2426-4041-99C3-41212C047CB7}"/>
    <cellStyle name="style1536077085206 2 2 2" xfId="44254" xr:uid="{F7A08FB0-52A4-4A7D-9255-0C4BAE9DA225}"/>
    <cellStyle name="style1536077085310" xfId="42249" xr:uid="{2E9F24C8-16D0-4272-8D59-ABCEB1F1F349}"/>
    <cellStyle name="style1536077085310 2" xfId="42804" xr:uid="{C02A5D1B-4758-4983-8C65-D6235AF13AD2}"/>
    <cellStyle name="style1536077085310 2 2" xfId="43654" xr:uid="{413C3937-F125-4E79-B8BA-A903A2DB2450}"/>
    <cellStyle name="style1536077085310 2 2 2" xfId="44252" xr:uid="{D0474799-40D9-4565-9E61-02479350E2D9}"/>
    <cellStyle name="style1536077085415" xfId="42252" xr:uid="{EDEF8785-68B9-4693-A631-45CDE69B0260}"/>
    <cellStyle name="style1536077085415 2" xfId="42807" xr:uid="{4D8E8F85-F987-4384-A54D-E6974FA1C2FE}"/>
    <cellStyle name="style1536077085415 2 2" xfId="43657" xr:uid="{43719FC1-E5EB-4A39-A326-02B825D23A3E}"/>
    <cellStyle name="style1536077085415 2 2 2" xfId="44255" xr:uid="{2D5B5087-7310-403A-8B64-7930A3FAF536}"/>
    <cellStyle name="style1536077085532" xfId="42255" xr:uid="{07912078-CDA7-4061-96FB-55F700BE7337}"/>
    <cellStyle name="style1536077085532 2" xfId="42810" xr:uid="{D9D56D83-C39D-4778-A901-1F05836D2CE6}"/>
    <cellStyle name="style1536077085532 2 2" xfId="43660" xr:uid="{BECDF2CB-9AD1-4A9D-A120-7CD529258866}"/>
    <cellStyle name="style1536077085532 2 2 2" xfId="44258" xr:uid="{91209B6E-08BB-449D-ACE1-A9824976E94A}"/>
    <cellStyle name="style1536077085637" xfId="42256" xr:uid="{C531E54F-F362-46EC-BDEF-A8748223A94D}"/>
    <cellStyle name="style1536077085637 2" xfId="42811" xr:uid="{90068E7B-58ED-44D9-BB36-562F0C417C30}"/>
    <cellStyle name="style1536077085637 2 2" xfId="43661" xr:uid="{658EFEAD-D20E-4FDE-BAE6-C2F90F14E45B}"/>
    <cellStyle name="style1536077085637 2 2 2" xfId="44259" xr:uid="{609B4693-3F84-4A97-98B4-A0DFB9B4FE10}"/>
    <cellStyle name="style1536077085744" xfId="42257" xr:uid="{0C220C8A-EF92-48EE-8F3C-E577AD5C9E2D}"/>
    <cellStyle name="style1536077085744 2" xfId="42812" xr:uid="{F39A7405-EEC6-474E-A296-4291FC0FC3AF}"/>
    <cellStyle name="style1536077085744 2 2" xfId="43662" xr:uid="{ACA7ABEF-19C0-4845-9FBB-00C1A3F6808C}"/>
    <cellStyle name="style1536077085744 2 2 2" xfId="44260" xr:uid="{96D2FFFC-9172-4BB3-9EC8-DBEC9D29573B}"/>
    <cellStyle name="style1536077085857" xfId="42258" xr:uid="{BF13AAA4-1D14-4E28-B0DF-3CB526A526E7}"/>
    <cellStyle name="style1536077085857 2" xfId="42813" xr:uid="{2A3DF2E7-2D44-4EDE-9B59-963C7F21AF5D}"/>
    <cellStyle name="style1536077085857 2 2" xfId="43663" xr:uid="{2F1D8B18-33C5-44AB-A8E2-A10F326F9330}"/>
    <cellStyle name="style1536077085857 2 2 2" xfId="44261" xr:uid="{427EE789-0E32-47DE-A9A5-F6E59224CE87}"/>
    <cellStyle name="style1536077085962" xfId="42259" xr:uid="{87A6CE78-E898-4836-B095-4424E4C1A1A7}"/>
    <cellStyle name="style1536077085962 2" xfId="42814" xr:uid="{5F2E3B70-26E2-4BFC-B920-085837C2CE2E}"/>
    <cellStyle name="style1536077085962 2 2" xfId="43664" xr:uid="{8BF60AFA-94FC-4D94-BFCF-59C58C24358A}"/>
    <cellStyle name="style1536077085962 2 2 2" xfId="44262" xr:uid="{E8551DFE-30CE-43FF-A86D-79B393270558}"/>
    <cellStyle name="style1536077086178" xfId="42265" xr:uid="{B4FA1150-97DA-4632-A291-73CF4B540F8D}"/>
    <cellStyle name="style1536077086178 2" xfId="42820" xr:uid="{4AF3F045-D6BC-4960-8482-1B4DACB436AE}"/>
    <cellStyle name="style1536077086178 2 2" xfId="43670" xr:uid="{8E0B713C-7AC0-447E-984C-F6C25B47C70A}"/>
    <cellStyle name="style1536077086178 2 2 2" xfId="44268" xr:uid="{E418B7CF-D7F9-4A7F-8C4D-6399297731D8}"/>
    <cellStyle name="style1536077086344" xfId="42260" xr:uid="{9E03BDAF-27F3-4671-BDE7-72B05EB4ECF5}"/>
    <cellStyle name="style1536077086344 2" xfId="42815" xr:uid="{8891F9F3-7BFD-4E75-9D9B-BECA08F04A7B}"/>
    <cellStyle name="style1536077086344 2 2" xfId="43665" xr:uid="{E2C3E4E3-9C67-4623-9756-CEE77B9BBA06}"/>
    <cellStyle name="style1536077086344 2 2 2" xfId="44263" xr:uid="{ABE051F8-5DD3-49DA-BAAC-9922A0049E78}"/>
    <cellStyle name="style1536077086449" xfId="42266" xr:uid="{785DC950-94EA-44C5-80FA-E0417C7AFF66}"/>
    <cellStyle name="style1536077086449 2" xfId="42821" xr:uid="{ADBEC1C1-56A1-4FB6-B034-012EC5858262}"/>
    <cellStyle name="style1536077086449 2 2" xfId="43671" xr:uid="{5A400E8C-F4F7-45FE-8C0B-1EFBE7020604}"/>
    <cellStyle name="style1536077086449 2 2 2" xfId="44269" xr:uid="{D08603E0-604B-4F1C-BB94-BBF690FCBC02}"/>
    <cellStyle name="style1536077086567" xfId="42271" xr:uid="{A7E554DD-946A-43EE-8C60-81B5D98D6500}"/>
    <cellStyle name="style1536077086567 2" xfId="42826" xr:uid="{E9BAF6BD-8E5B-4B6C-BF46-E035EE8B6B00}"/>
    <cellStyle name="style1536077086567 2 2" xfId="43676" xr:uid="{D97F0E81-8072-414B-B03E-22E8EDBE10E7}"/>
    <cellStyle name="style1536077086567 2 2 2" xfId="44274" xr:uid="{5A0EFB58-1FB8-424C-8F87-EA291DA8F1E0}"/>
    <cellStyle name="style1536077086711" xfId="42272" xr:uid="{174229A9-ED81-460E-9768-AF0306C9D032}"/>
    <cellStyle name="style1536077086711 2" xfId="42827" xr:uid="{481DF567-F152-4E3B-A2A4-F6803FF732C9}"/>
    <cellStyle name="style1536077086711 2 2" xfId="43677" xr:uid="{F96F7626-6729-49CE-8E8D-4B6C9EEDFCA5}"/>
    <cellStyle name="style1536077086711 2 2 2" xfId="44275" xr:uid="{EBDD7568-D1C0-4914-BA6A-AAC043E9CA11}"/>
    <cellStyle name="style1536077086867" xfId="42261" xr:uid="{023F5138-C1A0-4B8F-8FA7-17F89A265902}"/>
    <cellStyle name="style1536077086867 2" xfId="42816" xr:uid="{E1F72416-B8D0-4D97-B562-04772DF9C461}"/>
    <cellStyle name="style1536077086867 2 2" xfId="43666" xr:uid="{F92B0E6B-3752-4B3D-87D1-6D9529FA63BC}"/>
    <cellStyle name="style1536077086867 2 2 2" xfId="44264" xr:uid="{195D78F3-1216-4B80-B3A8-27E8EF55D548}"/>
    <cellStyle name="style1536077086990" xfId="42262" xr:uid="{E0CAEF43-2426-427D-8184-1FFAB30F015E}"/>
    <cellStyle name="style1536077086990 2" xfId="42817" xr:uid="{62608D2F-88F7-42B4-AD36-D4AE71D798DB}"/>
    <cellStyle name="style1536077086990 2 2" xfId="43667" xr:uid="{2A083AD7-7D4B-40E7-B90B-7C143D8F55BF}"/>
    <cellStyle name="style1536077086990 2 2 2" xfId="44265" xr:uid="{F6384F55-5935-4859-874A-05BDDD889559}"/>
    <cellStyle name="style1536077087098" xfId="42263" xr:uid="{43704D0B-6182-455A-A49F-75D920D2F93A}"/>
    <cellStyle name="style1536077087098 2" xfId="42818" xr:uid="{1B1C33EF-07A0-4543-B395-EB0AD64B5647}"/>
    <cellStyle name="style1536077087098 2 2" xfId="43668" xr:uid="{6F2E8D7B-70FC-43AC-A655-674F52EF6E1C}"/>
    <cellStyle name="style1536077087098 2 2 2" xfId="44266" xr:uid="{6165AFA6-61FA-4BB1-ABAE-BB2CFB92F80E}"/>
    <cellStyle name="style1536077087207" xfId="42264" xr:uid="{24DB0E1C-52B4-4AC1-9C43-4751B51BBA7A}"/>
    <cellStyle name="style1536077087207 2" xfId="42819" xr:uid="{10EFA8F2-64FB-4543-9654-CE6C479A4EE0}"/>
    <cellStyle name="style1536077087207 2 2" xfId="43669" xr:uid="{339534B7-88E0-4DA7-B5E9-278A3F5C04F0}"/>
    <cellStyle name="style1536077087207 2 2 2" xfId="44267" xr:uid="{1A052365-7CE1-47DC-8788-8EBA6CEFC05C}"/>
    <cellStyle name="style1536077087313" xfId="42267" xr:uid="{B442D862-A8A5-480E-9714-057126E84BE5}"/>
    <cellStyle name="style1536077087313 2" xfId="42822" xr:uid="{593E7750-4D5C-4D5C-B718-F34AA7739EE9}"/>
    <cellStyle name="style1536077087313 2 2" xfId="43672" xr:uid="{2DDD935A-7836-4730-BF01-6CEB5A64FB44}"/>
    <cellStyle name="style1536077087313 2 2 2" xfId="44270" xr:uid="{4B928100-CDFD-4B33-AD36-C81136CD082F}"/>
    <cellStyle name="style1536077087420" xfId="42268" xr:uid="{EA833D5D-B4AE-482B-A756-AE16B8E3F0FE}"/>
    <cellStyle name="style1536077087420 2" xfId="42823" xr:uid="{8A896E41-8D43-42D0-9079-F0C04ADEF23A}"/>
    <cellStyle name="style1536077087420 2 2" xfId="43673" xr:uid="{997E3C63-1387-4AF2-AD5F-149438EBD1C8}"/>
    <cellStyle name="style1536077087420 2 2 2" xfId="44271" xr:uid="{1392251D-C200-4C2D-A107-7F63127C8925}"/>
    <cellStyle name="style1536077087530" xfId="42269" xr:uid="{C7A7DEA9-77FE-48BD-9DB5-185AC54E2FB1}"/>
    <cellStyle name="style1536077087530 2" xfId="42824" xr:uid="{CE4404AB-2147-4351-8FA7-76E6348BECB0}"/>
    <cellStyle name="style1536077087530 2 2" xfId="43674" xr:uid="{C3563B8D-1713-469A-B125-19FECF78D751}"/>
    <cellStyle name="style1536077087530 2 2 2" xfId="44272" xr:uid="{97CF7413-8DBC-468A-8A4E-BD8288A2B9A9}"/>
    <cellStyle name="style1536077087641" xfId="42270" xr:uid="{8ADB7441-D655-4446-96ED-46A1521E1EF1}"/>
    <cellStyle name="style1536077087641 2" xfId="42825" xr:uid="{9E336C14-D101-4DD8-B42E-BE5CC226944E}"/>
    <cellStyle name="style1536077087641 2 2" xfId="43675" xr:uid="{D6BAB481-551D-4C2F-913B-6712C6FA1617}"/>
    <cellStyle name="style1536077087641 2 2 2" xfId="44273" xr:uid="{5CEBB1B4-F10A-480A-A5C8-3F6E682523A8}"/>
    <cellStyle name="style1536077087845" xfId="42273" xr:uid="{F9734AB6-AE8F-4C8F-92F2-36E56F7283D2}"/>
    <cellStyle name="style1536077087845 2" xfId="42828" xr:uid="{70C60518-AF95-4300-973E-BC8132F2AECF}"/>
    <cellStyle name="style1536077087845 2 2" xfId="43678" xr:uid="{348589B3-C970-4937-8B91-617971DD7134}"/>
    <cellStyle name="style1536077087845 2 2 2" xfId="44276" xr:uid="{65652923-0CD2-448F-92AD-3A5CB6DC61E6}"/>
    <cellStyle name="style1536077087954" xfId="42274" xr:uid="{03737298-53C6-4BEB-A436-233337E0FF79}"/>
    <cellStyle name="style1536077087954 2" xfId="42829" xr:uid="{69BF5770-BC11-4536-879C-7A289268F3DE}"/>
    <cellStyle name="style1536077087954 2 2" xfId="43679" xr:uid="{1F8A7594-74D6-4246-8571-6BB53C467B4A}"/>
    <cellStyle name="style1536077087954 2 2 2" xfId="44277" xr:uid="{529AC7A5-4967-4994-AAF3-42E4717F11F8}"/>
    <cellStyle name="style1536077088079" xfId="42275" xr:uid="{CA8DF37A-9864-4A1C-96EE-1E706E9E1C2F}"/>
    <cellStyle name="style1536077088079 2" xfId="42830" xr:uid="{CD88FB62-88B1-41D4-8F9C-9AB0432CDE5B}"/>
    <cellStyle name="style1536077088079 2 2" xfId="43680" xr:uid="{E1F17E51-181F-494B-BA48-7017AAC944CB}"/>
    <cellStyle name="style1536077088079 2 2 2" xfId="44278" xr:uid="{715C2CF0-562C-4947-B868-C20046ECD83B}"/>
    <cellStyle name="style1536077088212" xfId="42276" xr:uid="{77FC36E8-D84C-4B44-81C4-9F9BB0050A2C}"/>
    <cellStyle name="style1536077088212 2" xfId="42831" xr:uid="{E87A6117-7A5E-4810-9105-37E31DACA59A}"/>
    <cellStyle name="style1536077088212 2 2" xfId="43681" xr:uid="{18814038-19EF-48D9-B1D4-24BD43F4A999}"/>
    <cellStyle name="style1536077088212 2 2 2" xfId="44279" xr:uid="{77B12F67-0871-4BBA-90E9-2B493CF77E20}"/>
    <cellStyle name="style1536077092164" xfId="42277" xr:uid="{8EAF5148-4657-4EB0-90B0-E05AA203461B}"/>
    <cellStyle name="style1536077092164 2" xfId="42832" xr:uid="{A644E56E-E5EB-420C-BCD5-980A8D9BDD7F}"/>
    <cellStyle name="style1536077092164 2 2" xfId="43682" xr:uid="{4B98ED08-E12F-478F-822F-804A4A04F4A1}"/>
    <cellStyle name="style1536077092164 2 2 2" xfId="44280" xr:uid="{CBD9A144-1062-4C01-A8D5-E20BD08C62F6}"/>
    <cellStyle name="style1536077092301" xfId="42278" xr:uid="{D29F41F9-B7A3-49E9-8A4C-1EE8305BE421}"/>
    <cellStyle name="style1536077092301 2" xfId="42833" xr:uid="{514BA3B1-7264-44D7-BA00-623B64A02065}"/>
    <cellStyle name="style1536077092301 2 2" xfId="43683" xr:uid="{A9931ED7-A948-4BE6-9E55-B2E3D6DEE2FF}"/>
    <cellStyle name="style1536077092301 2 2 2" xfId="44281" xr:uid="{9C83CD0D-06EE-4668-A265-60F6050027E6}"/>
    <cellStyle name="style1536077092436" xfId="42283" xr:uid="{6353BBE1-CB8B-42BC-ACF1-11F62299DC13}"/>
    <cellStyle name="style1536077092436 2" xfId="42838" xr:uid="{67EE03E0-7A94-49AD-BD3F-1BEDECC4D8A3}"/>
    <cellStyle name="style1536077092436 2 2" xfId="43688" xr:uid="{6FC1E5ED-E5F5-4DC6-B0AA-5201F8C31FBE}"/>
    <cellStyle name="style1536077092436 2 2 2" xfId="44286" xr:uid="{7A35758E-0409-44C1-BA68-483214D4A827}"/>
    <cellStyle name="style1536077092549" xfId="42284" xr:uid="{AEC4EFB0-EF02-4BF3-9665-701AD9717313}"/>
    <cellStyle name="style1536077092549 2" xfId="42839" xr:uid="{6C4F9E20-CE32-4389-BDCB-0D0FC20A2E1C}"/>
    <cellStyle name="style1536077092549 2 2" xfId="43689" xr:uid="{B92339B4-7538-4F35-AA9A-41F35AD4985E}"/>
    <cellStyle name="style1536077092549 2 2 2" xfId="44287" xr:uid="{2DCD6BD5-7539-47FD-BC86-99EBE66DFF5A}"/>
    <cellStyle name="style1536077092766" xfId="42280" xr:uid="{2B4AC035-2328-456A-9035-07EB611812E6}"/>
    <cellStyle name="style1536077092766 2" xfId="42835" xr:uid="{C025202D-F48C-4F11-9E2F-E8FDA58D1A3D}"/>
    <cellStyle name="style1536077092766 2 2" xfId="43685" xr:uid="{5E60FFEE-6C13-450E-B435-DF44B1CF7294}"/>
    <cellStyle name="style1536077092766 2 2 2" xfId="44283" xr:uid="{B3F85463-096C-4CC1-9498-BBE286CCD014}"/>
    <cellStyle name="style1536077092871" xfId="42281" xr:uid="{B37CCF31-2E33-40CC-B27C-9809B1B886D6}"/>
    <cellStyle name="style1536077092871 2" xfId="42836" xr:uid="{6F403870-11D2-4FED-AF1D-E6F0AF7D0E4C}"/>
    <cellStyle name="style1536077092871 2 2" xfId="43686" xr:uid="{2997DE1E-5B21-42CE-B648-F2459EE88885}"/>
    <cellStyle name="style1536077092871 2 2 2" xfId="44284" xr:uid="{06159D97-FD88-49B8-A61D-C8B72B09AAE3}"/>
    <cellStyle name="style1536077092976" xfId="42279" xr:uid="{66C0A5AF-34F4-49C9-81EB-20B97B77566B}"/>
    <cellStyle name="style1536077092976 2" xfId="42834" xr:uid="{3BCE310A-B8FC-442A-BC8E-878D401F1553}"/>
    <cellStyle name="style1536077092976 2 2" xfId="43684" xr:uid="{91C031AD-FAFC-418A-9473-AFFD72CF0B41}"/>
    <cellStyle name="style1536077092976 2 2 2" xfId="44282" xr:uid="{65FD28EB-7868-482D-B4E1-1D0406DC2818}"/>
    <cellStyle name="style1536077093086" xfId="42282" xr:uid="{B9F6AE3B-C4B0-4495-8295-279A75E16729}"/>
    <cellStyle name="style1536077093086 2" xfId="42837" xr:uid="{DF9E2E59-1071-4BE7-80F9-FD32862E65D3}"/>
    <cellStyle name="style1536077093086 2 2" xfId="43687" xr:uid="{25977740-2926-4188-9A08-4BBD828ADC48}"/>
    <cellStyle name="style1536077093086 2 2 2" xfId="44285" xr:uid="{5DCCAFCE-0564-438A-85EA-BBC2C255A7DF}"/>
    <cellStyle name="style1536077093207" xfId="42285" xr:uid="{2E3EE0F9-D6C4-4DD8-B416-D04568F6C0C9}"/>
    <cellStyle name="style1536077093207 2" xfId="42840" xr:uid="{3319A8E9-9ABA-427A-AF14-75A5A9DB49E4}"/>
    <cellStyle name="style1536077093207 2 2" xfId="43690" xr:uid="{892A7818-DE5D-480C-9037-FB07CF355B81}"/>
    <cellStyle name="style1536077093207 2 2 2" xfId="44288" xr:uid="{1BA4A217-3285-4FD6-A2BC-95DC5B2D7D6C}"/>
    <cellStyle name="style1536077093314" xfId="42286" xr:uid="{BE789D25-64F8-4552-8336-04F618B6A1A7}"/>
    <cellStyle name="style1536077093314 2" xfId="42841" xr:uid="{0D666FF7-4CA9-4FF5-82DA-507BD406327F}"/>
    <cellStyle name="style1536077093314 2 2" xfId="43691" xr:uid="{D0AF98A1-9B22-4CA8-BF7B-E2C385133FB5}"/>
    <cellStyle name="style1536077093314 2 2 2" xfId="44289" xr:uid="{0AE35516-5506-4450-96BD-48BCA6DCFDA2}"/>
    <cellStyle name="style1536077093419" xfId="42287" xr:uid="{1BBCB1B8-8E6F-40A9-BAFB-592522A0E6C4}"/>
    <cellStyle name="style1536077093419 2" xfId="42842" xr:uid="{C417CA7B-B71D-4EC6-B4C1-4A76F2F62580}"/>
    <cellStyle name="style1536077093419 2 2" xfId="43692" xr:uid="{2A3E82E8-8297-4707-9D87-F197D94CD879}"/>
    <cellStyle name="style1536077093419 2 2 2" xfId="44290" xr:uid="{48B0FD56-200E-4FB4-B1CC-1EB7C6D6286B}"/>
    <cellStyle name="style1536077093526" xfId="42288" xr:uid="{5DD24E79-37C0-47B5-ABF7-6B5448963522}"/>
    <cellStyle name="style1536077093526 2" xfId="42843" xr:uid="{CA4DD158-960B-48C7-8DC8-0023E0FDF8F0}"/>
    <cellStyle name="style1536077093526 2 2" xfId="43693" xr:uid="{A7BC6708-DE72-41A6-A2DF-22FA91DE34DC}"/>
    <cellStyle name="style1536077093526 2 2 2" xfId="44291" xr:uid="{C84BD17E-AC03-42B3-AA9D-C4447B1E3F72}"/>
    <cellStyle name="style1536077093631" xfId="42289" xr:uid="{2A511ECD-D477-4AB6-9194-E0F7CB4D8E44}"/>
    <cellStyle name="style1536077093631 2" xfId="42844" xr:uid="{1FD060CD-BC50-46BA-BB6F-67D38001E444}"/>
    <cellStyle name="style1536077093631 2 2" xfId="43694" xr:uid="{E4325662-4051-48C2-BAD2-29A9B6BE1568}"/>
    <cellStyle name="style1536077093631 2 2 2" xfId="44292" xr:uid="{D64A7D29-2462-4546-82C0-BA8B6437662C}"/>
    <cellStyle name="style1536077093846" xfId="42292" xr:uid="{3F3CBD61-63F7-4CC0-BF0E-DF2C8232AF2F}"/>
    <cellStyle name="style1536077093846 2" xfId="42847" xr:uid="{24B9985C-69D6-4A03-9325-3AB918E289FC}"/>
    <cellStyle name="style1536077093846 2 2" xfId="43697" xr:uid="{3FEC86B2-E54A-4A55-AB3C-36D411D23062}"/>
    <cellStyle name="style1536077093846 2 2 2" xfId="44295" xr:uid="{020F921A-A1F4-432F-9F30-8621082D1D88}"/>
    <cellStyle name="style1536077094001" xfId="42290" xr:uid="{49A0D3BE-3882-45A7-B167-ADC3664D4765}"/>
    <cellStyle name="style1536077094001 2" xfId="42845" xr:uid="{B0FFE4AB-E5D6-4761-8AE8-CD3C64EE84A9}"/>
    <cellStyle name="style1536077094001 2 2" xfId="43695" xr:uid="{AD6ED2B3-4755-4E8D-8D3C-56FFDD932C8F}"/>
    <cellStyle name="style1536077094001 2 2 2" xfId="44293" xr:uid="{FD240C8E-B37C-4018-8491-80F981817BE5}"/>
    <cellStyle name="style1536077094105" xfId="42293" xr:uid="{D23CE24D-007F-449A-B752-6921F0CEA341}"/>
    <cellStyle name="style1536077094105 2" xfId="42848" xr:uid="{BE522FC2-B5BC-4E0A-A2FD-83D4FDEFF647}"/>
    <cellStyle name="style1536077094105 2 2" xfId="43698" xr:uid="{32643098-535E-4418-98ED-4F616B50FCC3}"/>
    <cellStyle name="style1536077094105 2 2 2" xfId="44296" xr:uid="{A1C5586A-FE7F-40BA-98FB-1F75BE285B51}"/>
    <cellStyle name="style1536077094211" xfId="42298" xr:uid="{A04C1A54-B6A0-4C85-91D6-A5D5D4333401}"/>
    <cellStyle name="style1536077094211 2" xfId="42853" xr:uid="{4607C2FB-88C4-45A8-BE2D-2DF83BACC121}"/>
    <cellStyle name="style1536077094211 2 2" xfId="43703" xr:uid="{6446D860-0AD4-41B6-9F3A-72AD2DA66ABE}"/>
    <cellStyle name="style1536077094211 2 2 2" xfId="44301" xr:uid="{FA44A49F-F301-4C03-9F86-883B3D8E5092}"/>
    <cellStyle name="style1536077094319" xfId="42299" xr:uid="{385F22EA-4E7A-4B78-BB8A-5C9291ACAE58}"/>
    <cellStyle name="style1536077094319 2" xfId="42854" xr:uid="{FB1AC25B-80DB-40FB-B8FB-0038E8D99F56}"/>
    <cellStyle name="style1536077094319 2 2" xfId="43704" xr:uid="{C7336F44-3B0A-4810-8302-A4C1DFDA5BA2}"/>
    <cellStyle name="style1536077094319 2 2 2" xfId="44302" xr:uid="{415E9674-7D3E-4F27-8EEE-31DB70C5C3D8}"/>
    <cellStyle name="style1536077094424" xfId="42291" xr:uid="{AB0F14B7-ED40-4EEE-9727-931055BF0F51}"/>
    <cellStyle name="style1536077094424 2" xfId="42846" xr:uid="{4F0B137B-CB7B-492B-AFA5-B18FE180D7B3}"/>
    <cellStyle name="style1536077094424 2 2" xfId="43696" xr:uid="{217D4D3B-9719-4BAC-AE21-4EBF4BF469BB}"/>
    <cellStyle name="style1536077094424 2 2 2" xfId="44294" xr:uid="{093C3A66-D62D-4610-89B6-BAA23F679A2A}"/>
    <cellStyle name="style1536077094847" xfId="42294" xr:uid="{D4EC92CB-28F4-47F1-84C9-3839D87E3ACF}"/>
    <cellStyle name="style1536077094847 2" xfId="42849" xr:uid="{9EA0B142-E7E8-4D47-86E7-BAF69EC2C9C2}"/>
    <cellStyle name="style1536077094847 2 2" xfId="43699" xr:uid="{15FF33B4-7D5E-4649-A6F3-D63DA35C026C}"/>
    <cellStyle name="style1536077094847 2 2 2" xfId="44297" xr:uid="{B5065FB8-711C-43A8-8A4E-E9C3CB14EDA6}"/>
    <cellStyle name="style1536077094959" xfId="42295" xr:uid="{71F50412-4CA9-4BDC-827F-502809F252AF}"/>
    <cellStyle name="style1536077094959 2" xfId="42850" xr:uid="{C8B621ED-2403-4C81-ABF0-C620A96B26D0}"/>
    <cellStyle name="style1536077094959 2 2" xfId="43700" xr:uid="{6E402735-BDC8-4450-B930-22D061E2D194}"/>
    <cellStyle name="style1536077094959 2 2 2" xfId="44298" xr:uid="{99BC18A4-DD76-4F7B-B51E-50FDADF3EB52}"/>
    <cellStyle name="style1536077095064" xfId="42296" xr:uid="{AD6505E4-9697-4794-888A-D8D0C4C63CB9}"/>
    <cellStyle name="style1536077095064 2" xfId="42851" xr:uid="{43E1C7EE-A525-496F-86C2-55FC8ADACECD}"/>
    <cellStyle name="style1536077095064 2 2" xfId="43701" xr:uid="{D26629D4-789F-45BE-B7BE-8248C0C63951}"/>
    <cellStyle name="style1536077095064 2 2 2" xfId="44299" xr:uid="{D2569AE2-14BA-4FE4-A2D5-7E05DFEA325C}"/>
    <cellStyle name="style1536077095171" xfId="42297" xr:uid="{ED59D835-CE5D-4D07-A0BE-7A9E16E63C68}"/>
    <cellStyle name="style1536077095171 2" xfId="42852" xr:uid="{4706F831-1D4D-4403-B289-F84E1E32BA64}"/>
    <cellStyle name="style1536077095171 2 2" xfId="43702" xr:uid="{24931402-5F6A-45BB-9A12-C14518ABBEF8}"/>
    <cellStyle name="style1536077095171 2 2 2" xfId="44300" xr:uid="{3DC721AA-C9CD-4BE7-B123-2E5ED1ABA9D2}"/>
    <cellStyle name="style1536077095301" xfId="42300" xr:uid="{A39B03BB-ECE3-4817-A2FA-42EC10E25FD1}"/>
    <cellStyle name="style1536077095301 2" xfId="42855" xr:uid="{AC6A8788-3301-4B21-A917-EBD44FB824B9}"/>
    <cellStyle name="style1536077095301 2 2" xfId="43705" xr:uid="{B8193D86-C49C-4B7D-ACDF-E8B85275D6D5}"/>
    <cellStyle name="style1536077095301 2 2 2" xfId="44303" xr:uid="{A04D306B-8808-40BF-9D4D-B2143421F3F3}"/>
    <cellStyle name="style1536077095407" xfId="42301" xr:uid="{D1F51A2C-FBFC-4BBA-A6B3-DB195BCF2554}"/>
    <cellStyle name="style1536077095407 2" xfId="42856" xr:uid="{62C7E55D-C6BC-4FD9-9D9B-A5DE0F19210A}"/>
    <cellStyle name="style1536077095407 2 2" xfId="43706" xr:uid="{12A86F97-62F3-49AF-ABBA-F00F2788B973}"/>
    <cellStyle name="style1536077095407 2 2 2" xfId="44304" xr:uid="{8AD914F9-AB09-403B-BB0E-D1EA00C288FD}"/>
    <cellStyle name="style1536077095512" xfId="42302" xr:uid="{E77DCFF2-6D78-4F45-B91F-FA25818CB7B2}"/>
    <cellStyle name="style1536077095512 2" xfId="42857" xr:uid="{3229EE4E-7411-436D-A2E6-C296CE57AD4B}"/>
    <cellStyle name="style1536077095512 2 2" xfId="43707" xr:uid="{8B9F49D3-F4ED-47E4-9D26-B14F0D9A5BB6}"/>
    <cellStyle name="style1536077095512 2 2 2" xfId="44305" xr:uid="{B446CAE6-DAB0-4A35-834C-0EEA8595225D}"/>
    <cellStyle name="style1536077095619" xfId="42303" xr:uid="{124BE150-0C4C-4619-9FBF-723DD14FFD23}"/>
    <cellStyle name="style1536077095619 2" xfId="42858" xr:uid="{9E569C2C-130C-4EE2-B3E3-6328A99936F4}"/>
    <cellStyle name="style1536077095619 2 2" xfId="43708" xr:uid="{8D0CBFF7-D99C-4513-B0A4-E3E429B6F3FE}"/>
    <cellStyle name="style1536077095619 2 2 2" xfId="44306" xr:uid="{E972D640-081B-46CA-A3DF-C15CA006B64D}"/>
    <cellStyle name="style1536077098485" xfId="42304" xr:uid="{F3AAB532-E542-4C69-A728-70A06F7E8D21}"/>
    <cellStyle name="style1536077098485 2" xfId="42859" xr:uid="{B7C6AB2A-C43B-4CA1-8EAA-C28E514B3102}"/>
    <cellStyle name="style1536077098485 2 2" xfId="43709" xr:uid="{39071E64-22FF-447E-8499-85324B46D3D3}"/>
    <cellStyle name="style1536077098485 2 2 2" xfId="44307" xr:uid="{87F85EF3-3B0B-4FB7-B6A2-59CDAB9760C9}"/>
    <cellStyle name="style1536077098605" xfId="42305" xr:uid="{93DBBA0E-B84B-4082-8BA0-4556A9D21223}"/>
    <cellStyle name="style1536077098605 2" xfId="42860" xr:uid="{B7A26C62-40DF-4FC9-BF37-D93A28B324B9}"/>
    <cellStyle name="style1536077098605 2 2" xfId="43710" xr:uid="{D26E5485-E8D9-491B-86AF-6973A41674E9}"/>
    <cellStyle name="style1536077098605 2 2 2" xfId="44308" xr:uid="{86FBED49-15B0-4322-9C6C-B5BF93BE82FB}"/>
    <cellStyle name="style1536077098708" xfId="42310" xr:uid="{D7511670-FF28-484E-9942-84A8292CA49A}"/>
    <cellStyle name="style1536077098708 2" xfId="42865" xr:uid="{400A757E-AB47-4044-AAFD-85FEA0EA2DF6}"/>
    <cellStyle name="style1536077098708 2 2" xfId="43715" xr:uid="{16828622-0C70-4A2D-A7B0-D14D26D9B408}"/>
    <cellStyle name="style1536077098708 2 2 2" xfId="44313" xr:uid="{63D91B31-91A5-487B-8A23-C811EF23C536}"/>
    <cellStyle name="style1536077098962" xfId="42311" xr:uid="{D48CEE5C-6247-4E29-B053-AA6702F46B30}"/>
    <cellStyle name="style1536077098962 2" xfId="42866" xr:uid="{7F1F348D-CB9D-4B18-80A8-724A16D0989A}"/>
    <cellStyle name="style1536077098962 2 2" xfId="43716" xr:uid="{9C5ADE17-6E48-417F-96E6-0F4F7519143F}"/>
    <cellStyle name="style1536077098962 2 2 2" xfId="44314" xr:uid="{3D41B51E-0882-4C1B-9717-22F3056D8DB2}"/>
    <cellStyle name="style1536077099175" xfId="42307" xr:uid="{568648B5-DE8B-4A92-8E73-F1782C3D9223}"/>
    <cellStyle name="style1536077099175 2" xfId="42862" xr:uid="{617F4551-A17D-4696-8539-821DB85F4122}"/>
    <cellStyle name="style1536077099175 2 2" xfId="43712" xr:uid="{65A13483-996F-4296-8249-D695940C8B99}"/>
    <cellStyle name="style1536077099175 2 2 2" xfId="44310" xr:uid="{7A45396A-AF42-477D-B8C8-F93C563D6F84}"/>
    <cellStyle name="style1536077099281" xfId="42308" xr:uid="{7C8394F1-9702-4FAC-9D66-4827A50AA9D1}"/>
    <cellStyle name="style1536077099281 2" xfId="42863" xr:uid="{9EE157BB-EEDC-45B5-B83D-B60F75A4A5CF}"/>
    <cellStyle name="style1536077099281 2 2" xfId="43713" xr:uid="{E71CBA4B-CC6B-4DFC-BEB9-D8425F36CC77}"/>
    <cellStyle name="style1536077099281 2 2 2" xfId="44311" xr:uid="{1286A1CA-B3CE-4714-99EE-BD3F80B790F2}"/>
    <cellStyle name="style1536077099390" xfId="42306" xr:uid="{A043EFA6-B7B3-4DE2-BD6F-9D6BD56841A9}"/>
    <cellStyle name="style1536077099390 2" xfId="42861" xr:uid="{658A5179-0B47-4CE2-A8A7-5D69BFCC9A16}"/>
    <cellStyle name="style1536077099390 2 2" xfId="43711" xr:uid="{78D41019-1F3E-46EE-92CB-7367437B46D2}"/>
    <cellStyle name="style1536077099390 2 2 2" xfId="44309" xr:uid="{7CD56C82-4CBC-4E27-9B1E-A76AAD7EC1BB}"/>
    <cellStyle name="style1536077099498" xfId="42309" xr:uid="{B0EAD05C-E94D-4002-9316-6681165DCF7B}"/>
    <cellStyle name="style1536077099498 2" xfId="42864" xr:uid="{29621B2F-FFA7-40A6-B4C9-D076458345A3}"/>
    <cellStyle name="style1536077099498 2 2" xfId="43714" xr:uid="{3638EFCE-E0C0-4D8D-8CF9-0BAB1381F05F}"/>
    <cellStyle name="style1536077099498 2 2 2" xfId="44312" xr:uid="{28193C92-B6CB-4C75-B66D-9AD7BDA909AA}"/>
    <cellStyle name="style1536077099604" xfId="42312" xr:uid="{C61B897D-A482-41D4-9157-E7044BE3F7A1}"/>
    <cellStyle name="style1536077099604 2" xfId="42867" xr:uid="{29656D82-671E-47D3-8EB6-7EC6475E3EE1}"/>
    <cellStyle name="style1536077099604 2 2" xfId="43717" xr:uid="{001B506D-B427-405D-94DE-411C4FB45F24}"/>
    <cellStyle name="style1536077099604 2 2 2" xfId="44315" xr:uid="{C94C526B-BD96-4DF8-94D2-AE42DDE86340}"/>
    <cellStyle name="style1536077099709" xfId="42313" xr:uid="{5D272C2F-DAEB-4D11-BA3A-3EF0E73CB087}"/>
    <cellStyle name="style1536077099709 2" xfId="42868" xr:uid="{2BC93F92-E2D8-480D-9545-EC71844B6924}"/>
    <cellStyle name="style1536077099709 2 2" xfId="43718" xr:uid="{FB38CF7C-F4A9-4574-8DA7-89CE47B78AC7}"/>
    <cellStyle name="style1536077099709 2 2 2" xfId="44316" xr:uid="{DA989CDD-7EF8-4F48-92A4-FF2A3A9D82F4}"/>
    <cellStyle name="style1536077099819" xfId="42314" xr:uid="{6D0F91E4-B8F9-425B-B300-3D2B8A63AF26}"/>
    <cellStyle name="style1536077099819 2" xfId="42869" xr:uid="{1581FA54-898B-4500-A873-DD3B155EA17A}"/>
    <cellStyle name="style1536077099819 2 2" xfId="43719" xr:uid="{D1AF36EE-255B-4533-8DE4-4F530AC72C4F}"/>
    <cellStyle name="style1536077099819 2 2 2" xfId="44317" xr:uid="{94D42311-4291-48FD-8C8E-8D3E3FABE989}"/>
    <cellStyle name="style1536077099928" xfId="42315" xr:uid="{F0C2E6A9-8D1B-46F2-A237-9615E92F5A6A}"/>
    <cellStyle name="style1536077099928 2" xfId="42870" xr:uid="{7574E5E6-0AE3-4078-BBD7-EE2EFC93E4E8}"/>
    <cellStyle name="style1536077099928 2 2" xfId="43720" xr:uid="{C2E97D19-0B0E-49C5-8863-4225EFB9FC34}"/>
    <cellStyle name="style1536077099928 2 2 2" xfId="44318" xr:uid="{AF02066C-F35C-447C-991C-DDD7FF1E779C}"/>
    <cellStyle name="style1536077100050" xfId="42316" xr:uid="{5F46A2AA-20D1-46C1-A2F6-EE8BB99398EE}"/>
    <cellStyle name="style1536077100050 2" xfId="42871" xr:uid="{F2A948BB-D5D3-488D-A4A0-E2AFC3F0BF9D}"/>
    <cellStyle name="style1536077100050 2 2" xfId="43721" xr:uid="{8413B8BB-BD81-4215-B6CE-E0AFD6F501D0}"/>
    <cellStyle name="style1536077100050 2 2 2" xfId="44319" xr:uid="{B3336458-8E71-4289-9D19-8B3F5AE0DB04}"/>
    <cellStyle name="style1536077100195" xfId="42322" xr:uid="{163D3905-A1D9-4788-A60C-1D284C9BE2C8}"/>
    <cellStyle name="style1536077100195 2" xfId="42877" xr:uid="{DE4370B1-456E-42E2-AC07-191E933A9266}"/>
    <cellStyle name="style1536077100195 2 2" xfId="43727" xr:uid="{540B273C-07CB-4FA4-929D-1172C6459791}"/>
    <cellStyle name="style1536077100195 2 2 2" xfId="44325" xr:uid="{EC83BAAE-11D4-4145-AF08-9B1934A796C8}"/>
    <cellStyle name="style1536077100300" xfId="42317" xr:uid="{D6C86AF7-7074-430A-9AA6-C32EEB3A2342}"/>
    <cellStyle name="style1536077100300 2" xfId="42872" xr:uid="{0A163ABD-34CE-4508-8849-9C49C851D938}"/>
    <cellStyle name="style1536077100300 2 2" xfId="43722" xr:uid="{B2723711-62A2-4510-A9DF-038CF80D81E8}"/>
    <cellStyle name="style1536077100300 2 2 2" xfId="44320" xr:uid="{5FFCF975-D431-498A-9C34-3831D10F0690}"/>
    <cellStyle name="style1536077100404" xfId="42323" xr:uid="{70AD6F92-E910-4BA7-B2E5-38CD95C3B0C7}"/>
    <cellStyle name="style1536077100404 2" xfId="42878" xr:uid="{D99CA5A5-C650-44FE-95DF-D76F39DB3A32}"/>
    <cellStyle name="style1536077100404 2 2" xfId="43728" xr:uid="{F9A93D5F-CCE6-43A6-BF13-644E706753BF}"/>
    <cellStyle name="style1536077100404 2 2 2" xfId="44326" xr:uid="{35323C6A-C4E7-4262-BBF0-49196266EC83}"/>
    <cellStyle name="style1536077100515" xfId="42328" xr:uid="{284E0681-5872-4BDF-AA6B-EB8031FB2776}"/>
    <cellStyle name="style1536077100515 2" xfId="42883" xr:uid="{663FF4D6-1E2D-4B0A-A140-1427DD1C219F}"/>
    <cellStyle name="style1536077100515 2 2" xfId="43733" xr:uid="{F16DD19D-D974-4FE6-9A01-080E27D2618D}"/>
    <cellStyle name="style1536077100515 2 2 2" xfId="44331" xr:uid="{BD8002BC-0C1D-4411-AFD1-73510AD657A4}"/>
    <cellStyle name="style1536077100631" xfId="42342" xr:uid="{00F8E015-FCF8-4EA2-93B0-C11447692053}"/>
    <cellStyle name="style1536077100631 2" xfId="42897" xr:uid="{58B58CF6-A4E4-4ACF-BE88-E1DEBCD964DE}"/>
    <cellStyle name="style1536077100631 2 2" xfId="43747" xr:uid="{7867BE48-5876-42BD-B340-44C1D75EC57C}"/>
    <cellStyle name="style1536077100631 2 2 2" xfId="44345" xr:uid="{B7C7979A-552F-461F-8767-CE3409847B0F}"/>
    <cellStyle name="style1536077100840" xfId="42329" xr:uid="{7FFDA970-F8DB-4003-ABF4-E0DBF5D6A595}"/>
    <cellStyle name="style1536077100840 2" xfId="42884" xr:uid="{8B64B837-4941-4EA9-8AF0-30DC05AA6FD3}"/>
    <cellStyle name="style1536077100840 2 2" xfId="43734" xr:uid="{A8F280E3-D3DF-4B43-B6A1-7DEA05EF7A6A}"/>
    <cellStyle name="style1536077100840 2 2 2" xfId="44332" xr:uid="{8773CA78-6F69-422B-93BE-ACBA97A967D9}"/>
    <cellStyle name="style1536077100946" xfId="42318" xr:uid="{BB94EBFF-E551-4AED-915A-BC4CA6BE3019}"/>
    <cellStyle name="style1536077100946 2" xfId="42873" xr:uid="{E01BB78F-E9E4-4840-926C-461A60C8D0B1}"/>
    <cellStyle name="style1536077100946 2 2" xfId="43723" xr:uid="{83AB0652-57E9-4443-BA36-D88F51BDBF8D}"/>
    <cellStyle name="style1536077100946 2 2 2" xfId="44321" xr:uid="{86E6B143-6BC7-4993-A272-FBB9B32F3B22}"/>
    <cellStyle name="style1536077101051" xfId="42319" xr:uid="{53FAA5A4-435A-47AC-B706-91F1517045E9}"/>
    <cellStyle name="style1536077101051 2" xfId="42874" xr:uid="{AA15F543-74A7-4B00-9150-0BAA690995E4}"/>
    <cellStyle name="style1536077101051 2 2" xfId="43724" xr:uid="{F4C9344F-4445-418E-985F-45BA6D926F5E}"/>
    <cellStyle name="style1536077101051 2 2 2" xfId="44322" xr:uid="{DC6D0750-1EA3-41D9-BAC7-5230C0EB9789}"/>
    <cellStyle name="style1536077101160" xfId="42320" xr:uid="{600B0D64-887D-408F-BA67-33E26BC37117}"/>
    <cellStyle name="style1536077101160 2" xfId="42875" xr:uid="{BC78F027-5054-4593-A61E-867999A85082}"/>
    <cellStyle name="style1536077101160 2 2" xfId="43725" xr:uid="{7C9DB7D0-E9C1-44ED-98C0-734A5B5E47C3}"/>
    <cellStyle name="style1536077101160 2 2 2" xfId="44323" xr:uid="{F9C02A35-92BB-450B-9234-E9F1270310EB}"/>
    <cellStyle name="style1536077101269" xfId="42321" xr:uid="{997605E9-2D09-4093-9502-975B47A30439}"/>
    <cellStyle name="style1536077101269 2" xfId="42876" xr:uid="{33243DA9-C3C8-4543-B2A4-3F3B8AA5263A}"/>
    <cellStyle name="style1536077101269 2 2" xfId="43726" xr:uid="{8A9F7EDA-C6CF-4BCE-9249-D89B566AE8A1}"/>
    <cellStyle name="style1536077101269 2 2 2" xfId="44324" xr:uid="{A5A94C13-A148-43B4-9B34-D09D8013B90D}"/>
    <cellStyle name="style1536077101374" xfId="42324" xr:uid="{16F158FE-EAE1-4C69-9EF9-36C7AC3572F5}"/>
    <cellStyle name="style1536077101374 2" xfId="42879" xr:uid="{EA92EFBA-D4AF-4C53-9472-01FFEB8E0B3D}"/>
    <cellStyle name="style1536077101374 2 2" xfId="43729" xr:uid="{218F9973-9BE0-4E82-8BB2-C269217CB8EC}"/>
    <cellStyle name="style1536077101374 2 2 2" xfId="44327" xr:uid="{AAF31C77-7942-4DAD-A43E-5BF46FF5F8B0}"/>
    <cellStyle name="style1536077101480" xfId="42325" xr:uid="{CDB79315-AB10-47A5-83EC-3029822D6A2C}"/>
    <cellStyle name="style1536077101480 2" xfId="42880" xr:uid="{7D88E088-49DC-49D7-B90D-160FEF43BCBE}"/>
    <cellStyle name="style1536077101480 2 2" xfId="43730" xr:uid="{B4FEC75D-1053-4881-93E2-F25B97939FD1}"/>
    <cellStyle name="style1536077101480 2 2 2" xfId="44328" xr:uid="{C95A44A5-1DD3-4E5A-9AB7-6796786FA3CF}"/>
    <cellStyle name="style1536077101585" xfId="42326" xr:uid="{0D961973-E86F-4C07-9DD1-7D1CA7EAB43A}"/>
    <cellStyle name="style1536077101585 2" xfId="42881" xr:uid="{5A38EADE-9963-465E-A922-DC5466D063E9}"/>
    <cellStyle name="style1536077101585 2 2" xfId="43731" xr:uid="{2995FC6D-4B25-4BFF-AF6D-BB2EB42C6F60}"/>
    <cellStyle name="style1536077101585 2 2 2" xfId="44329" xr:uid="{89AB6EC3-9C0E-4B85-BEDD-63B26D239B4D}"/>
    <cellStyle name="style1536077101691" xfId="42327" xr:uid="{ED3C9FAA-AB9B-43CD-8A33-5D7DEAE43E06}"/>
    <cellStyle name="style1536077101691 2" xfId="42882" xr:uid="{EA501645-AE76-49D5-AE29-49D910C35D73}"/>
    <cellStyle name="style1536077101691 2 2" xfId="43732" xr:uid="{92446A3A-4C1D-4BE0-BFFE-7BD5071D709A}"/>
    <cellStyle name="style1536077101691 2 2 2" xfId="44330" xr:uid="{11D72316-F4AC-4C53-9232-5C370BD1488B}"/>
    <cellStyle name="style1536077101884" xfId="42330" xr:uid="{365DA74B-FD7B-4EF7-92FB-39DAA368A6EF}"/>
    <cellStyle name="style1536077101884 2" xfId="42885" xr:uid="{327D6C80-9FE2-4AAF-AE74-7FD322693A90}"/>
    <cellStyle name="style1536077101884 2 2" xfId="43735" xr:uid="{1BF645CF-721A-45C3-8CBA-769D2BA0A3C2}"/>
    <cellStyle name="style1536077101884 2 2 2" xfId="44333" xr:uid="{54D1C554-96F6-410E-93D9-A46CC408FA74}"/>
    <cellStyle name="style1536077101991" xfId="42331" xr:uid="{2D5D86DE-F99C-4334-9187-AAA81D459D96}"/>
    <cellStyle name="style1536077101991 2" xfId="42886" xr:uid="{EC184BBC-A312-4399-B894-029EF39C4034}"/>
    <cellStyle name="style1536077101991 2 2" xfId="43736" xr:uid="{841CFCF6-6ED2-407D-BA9D-E7F0A7CC42F7}"/>
    <cellStyle name="style1536077101991 2 2 2" xfId="44334" xr:uid="{71243ADE-B85B-444C-A980-28470E933AE7}"/>
    <cellStyle name="style1536077102094" xfId="42332" xr:uid="{FE5019BF-D61E-41C1-8209-F1C0CBD09319}"/>
    <cellStyle name="style1536077102094 2" xfId="42887" xr:uid="{14207CED-9980-482A-95C4-340EA973370B}"/>
    <cellStyle name="style1536077102094 2 2" xfId="43737" xr:uid="{5C982AE5-AE26-40AE-A668-F31173A1B7A4}"/>
    <cellStyle name="style1536077102094 2 2 2" xfId="44335" xr:uid="{9F2C5AF0-9954-46A1-B853-300531D572FF}"/>
    <cellStyle name="style1536077102200" xfId="42333" xr:uid="{2243E68C-E8BF-44E7-A50E-554E1B5082B0}"/>
    <cellStyle name="style1536077102200 2" xfId="42888" xr:uid="{977BA655-F2B9-4FBB-AE5F-F8D23F930C3E}"/>
    <cellStyle name="style1536077102200 2 2" xfId="43738" xr:uid="{B11B1144-3978-44AB-8740-53E80E26266E}"/>
    <cellStyle name="style1536077102200 2 2 2" xfId="44336" xr:uid="{726B6DE3-FDC1-4A98-A7FF-4B90E190D82C}"/>
    <cellStyle name="style1536077102357" xfId="42334" xr:uid="{F75B1DA6-F5B3-4ACC-B5DE-7B3EB404E4B3}"/>
    <cellStyle name="style1536077102357 2" xfId="42889" xr:uid="{7A7B3F78-8EE3-48D0-8750-AC697BA27859}"/>
    <cellStyle name="style1536077102357 2 2" xfId="43739" xr:uid="{3139CE16-03A5-4F6A-A664-2A8222B95FCB}"/>
    <cellStyle name="style1536077102357 2 2 2" xfId="44337" xr:uid="{5A30D292-5AAB-437E-9593-0E701E0374CF}"/>
    <cellStyle name="style1536077102447" xfId="42335" xr:uid="{B0D86107-785A-4B7F-9B63-90A46604DBE1}"/>
    <cellStyle name="style1536077102447 2" xfId="42890" xr:uid="{2AABF279-BCE3-4A5F-95CF-B70A7E03B031}"/>
    <cellStyle name="style1536077102447 2 2" xfId="43740" xr:uid="{FDF3877B-E95F-49E9-A70E-8DA18AA7DDDF}"/>
    <cellStyle name="style1536077102447 2 2 2" xfId="44338" xr:uid="{69108072-5F39-48D9-8CD2-9E2BB20E0045}"/>
    <cellStyle name="style1536077102539" xfId="42336" xr:uid="{15B8B961-E394-4ED0-949C-DBEE4F252CB6}"/>
    <cellStyle name="style1536077102539 2" xfId="42891" xr:uid="{A00AB35D-FF7A-40EA-B811-FDACC77C6642}"/>
    <cellStyle name="style1536077102539 2 2" xfId="43741" xr:uid="{35D34C15-3C37-42B4-AFF2-2ACF949152CA}"/>
    <cellStyle name="style1536077102539 2 2 2" xfId="44339" xr:uid="{41C4F92C-8C1C-4479-86A3-2D66D845D68C}"/>
    <cellStyle name="style1536077102631" xfId="42337" xr:uid="{CC567A15-C088-49F1-88A9-EB614D8CF10A}"/>
    <cellStyle name="style1536077102631 2" xfId="42892" xr:uid="{48C2FCB4-BB14-44DC-8C62-62940A253F01}"/>
    <cellStyle name="style1536077102631 2 2" xfId="43742" xr:uid="{57B06E4E-4C80-44E9-9317-428C70EA357E}"/>
    <cellStyle name="style1536077102631 2 2 2" xfId="44340" xr:uid="{CFCE0EB1-F8D9-4399-A0B4-FD19A56035B2}"/>
    <cellStyle name="style1536077102724" xfId="42338" xr:uid="{66E9590F-C3FE-4B37-B7C1-7E359F60E247}"/>
    <cellStyle name="style1536077102724 2" xfId="42893" xr:uid="{6966AD0A-1076-4756-BC2A-CC3E6F6E7927}"/>
    <cellStyle name="style1536077102724 2 2" xfId="43743" xr:uid="{14C40871-CDB1-4A54-8464-5CF1BF7806D7}"/>
    <cellStyle name="style1536077102724 2 2 2" xfId="44341" xr:uid="{65259F17-1A71-4994-9D16-44E4D33F4CDC}"/>
    <cellStyle name="style1536077102821" xfId="42339" xr:uid="{0A8972C2-68AA-4959-A0A7-1E8C9DD7E62E}"/>
    <cellStyle name="style1536077102821 2" xfId="42894" xr:uid="{18EBB90F-DD58-4F07-81FE-CF06B809E883}"/>
    <cellStyle name="style1536077102821 2 2" xfId="43744" xr:uid="{A1F32689-C25E-43A8-AAFB-F1B07F56A48F}"/>
    <cellStyle name="style1536077102821 2 2 2" xfId="44342" xr:uid="{EDB60A24-B5AD-4CF6-A35B-BA5EDFA281EB}"/>
    <cellStyle name="style1536077102911" xfId="42340" xr:uid="{F29FA346-033D-47B9-8970-7EF43F16E9C0}"/>
    <cellStyle name="style1536077102911 2" xfId="42895" xr:uid="{EBB68814-9D86-4191-8131-200E0DD52AFD}"/>
    <cellStyle name="style1536077102911 2 2" xfId="43745" xr:uid="{3809CF1C-1FD8-4F6B-A4F9-9C5852131179}"/>
    <cellStyle name="style1536077102911 2 2 2" xfId="44343" xr:uid="{30591629-819D-4EF3-AB70-237DEAC09283}"/>
    <cellStyle name="style1536077103009" xfId="42341" xr:uid="{FB087B0A-381C-49CA-9D6A-A28C41A87519}"/>
    <cellStyle name="style1536077103009 2" xfId="42896" xr:uid="{03A2AA34-09D1-4974-8337-BE937CD7DB4D}"/>
    <cellStyle name="style1536077103009 2 2" xfId="43746" xr:uid="{00BC1C60-E5D3-4ED3-9294-0C75AC056902}"/>
    <cellStyle name="style1536077103009 2 2 2" xfId="44344" xr:uid="{1ED7471C-8F52-4496-B915-1E81D8128ACA}"/>
    <cellStyle name="style1536077103164" xfId="42343" xr:uid="{ED377CE6-278E-4FA6-9E83-789CA105F1CF}"/>
    <cellStyle name="style1536077103164 2" xfId="42898" xr:uid="{C78A99F2-3980-465E-9AD0-DEFE749EDEE4}"/>
    <cellStyle name="style1536077103164 2 2" xfId="43748" xr:uid="{39485503-86F0-4DE4-8502-EC36AEBE1A5E}"/>
    <cellStyle name="style1536077103164 2 2 2" xfId="44346" xr:uid="{83EB82C6-6129-4FD2-815B-5195FB1A04A4}"/>
    <cellStyle name="style1536077103258" xfId="42344" xr:uid="{5292917A-400B-4DBD-8D4A-DB774CF98263}"/>
    <cellStyle name="style1536077103258 2" xfId="42899" xr:uid="{19F27A62-4320-455C-B4E7-40326CD97480}"/>
    <cellStyle name="style1536077103258 2 2" xfId="43749" xr:uid="{E0A87A99-BC65-43CF-85B2-4B5F79175F56}"/>
    <cellStyle name="style1536077103258 2 2 2" xfId="44347" xr:uid="{0DF875BF-6DDA-4FDB-88C0-CF5E3DDF4CB3}"/>
    <cellStyle name="style1536077103349" xfId="42345" xr:uid="{635ACAD2-7F67-4B06-9ED7-989D95E84348}"/>
    <cellStyle name="style1536077103349 2" xfId="42900" xr:uid="{8B83E60D-68C8-428C-AC49-4D190144F199}"/>
    <cellStyle name="style1536077103349 2 2" xfId="43750" xr:uid="{3B69866A-14F0-4FEE-A727-FD76BCB08AE3}"/>
    <cellStyle name="style1536077103349 2 2 2" xfId="44348" xr:uid="{0D9673E1-D1ED-41AC-9623-DA2A58D92052}"/>
    <cellStyle name="style1536077103441" xfId="42346" xr:uid="{92FBB880-5CF2-429E-894F-1653F32A0AED}"/>
    <cellStyle name="style1536077103441 2" xfId="42901" xr:uid="{2C60CF5F-A6B0-4CE0-8B75-D72387860BBA}"/>
    <cellStyle name="style1536077103441 2 2" xfId="43751" xr:uid="{A29B28BA-8D5D-4A2E-B92B-10A32F1AB0E6}"/>
    <cellStyle name="style1536077103441 2 2 2" xfId="44349" xr:uid="{A8199E9E-1654-4A8B-83E4-E1CBC3E53D0D}"/>
    <cellStyle name="style1536077106486" xfId="42347" xr:uid="{F5AA15A9-4853-4A30-A189-23CB0BA227B9}"/>
    <cellStyle name="style1536077106486 2" xfId="42902" xr:uid="{89FECEA0-B720-4CD6-9D69-7A06EC266122}"/>
    <cellStyle name="style1536077106486 2 2" xfId="43752" xr:uid="{DCC17EA2-F517-445D-A245-919E29DB5CDB}"/>
    <cellStyle name="style1536077106486 2 2 2" xfId="44350" xr:uid="{5C427354-A8BE-41D3-9641-D659AE83B53F}"/>
    <cellStyle name="style1536077106602" xfId="42348" xr:uid="{C952DCE4-09A6-48C3-92FC-6C97DE8287C6}"/>
    <cellStyle name="style1536077106602 2" xfId="42903" xr:uid="{90612F16-EE38-4F9C-8444-092CBFC8CF55}"/>
    <cellStyle name="style1536077106602 2 2" xfId="43753" xr:uid="{D14D551E-E512-4CA8-9492-62763FB14F95}"/>
    <cellStyle name="style1536077106602 2 2 2" xfId="44351" xr:uid="{105FE720-6CA2-48C7-BB9F-FEC4D7EF2501}"/>
    <cellStyle name="style1536077106705" xfId="42353" xr:uid="{B1D48C64-E3AB-43B9-8296-6B50C6F48EA1}"/>
    <cellStyle name="style1536077106705 2" xfId="42908" xr:uid="{BAE85329-A4FB-479B-A92C-D4C221A4B7E0}"/>
    <cellStyle name="style1536077106705 2 2" xfId="43758" xr:uid="{C0BFFD33-954A-4D55-8297-34837217DF13}"/>
    <cellStyle name="style1536077106705 2 2 2" xfId="44356" xr:uid="{A657730B-97CE-47A1-8B8C-154CD8DBFA9B}"/>
    <cellStyle name="style1536077106815" xfId="42354" xr:uid="{009D9F1B-6374-4994-8C5E-114D14B78F6B}"/>
    <cellStyle name="style1536077106815 2" xfId="42909" xr:uid="{7407AC08-DA41-46AB-841D-E204614EA6E5}"/>
    <cellStyle name="style1536077106815 2 2" xfId="43759" xr:uid="{E8EA4C81-32F0-4D89-B2A8-1FED2C50DEA3}"/>
    <cellStyle name="style1536077106815 2 2 2" xfId="44357" xr:uid="{7A8F5128-B440-49E1-99A7-A4FB5ABF56A8}"/>
    <cellStyle name="style1536077107042" xfId="42350" xr:uid="{586E0EDE-C3E9-4034-BA4C-593D6AD9C740}"/>
    <cellStyle name="style1536077107042 2" xfId="42905" xr:uid="{422DEBD8-B2F8-4CF1-B0E0-02CC159FE32B}"/>
    <cellStyle name="style1536077107042 2 2" xfId="43755" xr:uid="{87D40ABD-52A8-419C-B4F5-48823A86CF26}"/>
    <cellStyle name="style1536077107042 2 2 2" xfId="44353" xr:uid="{4DA16539-B7D7-4B84-B503-F4F84F69F930}"/>
    <cellStyle name="style1536077107146" xfId="42351" xr:uid="{E1E97619-8887-404A-A4DD-C19D6763984C}"/>
    <cellStyle name="style1536077107146 2" xfId="42906" xr:uid="{411E4944-FB70-4F0E-AC41-36D0009D06F3}"/>
    <cellStyle name="style1536077107146 2 2" xfId="43756" xr:uid="{50555556-8FA9-404E-A995-AEC0F20FE6E0}"/>
    <cellStyle name="style1536077107146 2 2 2" xfId="44354" xr:uid="{BCC30E7F-0091-4F86-8117-873DC895184C}"/>
    <cellStyle name="style1536077107253" xfId="42349" xr:uid="{040986F6-E873-408F-9C7F-365D7E477B8D}"/>
    <cellStyle name="style1536077107253 2" xfId="42904" xr:uid="{F298CE85-1EB1-408C-A640-A27570B6D987}"/>
    <cellStyle name="style1536077107253 2 2" xfId="43754" xr:uid="{A8FA9A8A-312D-4926-B555-354BD51A7816}"/>
    <cellStyle name="style1536077107253 2 2 2" xfId="44352" xr:uid="{7C484343-A581-4D89-BFDB-8AA7A3843849}"/>
    <cellStyle name="style1536077107366" xfId="42352" xr:uid="{3C39609C-011C-41D3-80A2-A1D4C6ACC533}"/>
    <cellStyle name="style1536077107366 2" xfId="42907" xr:uid="{75B51A68-C58E-4EE2-9813-12AA7D5A1CEE}"/>
    <cellStyle name="style1536077107366 2 2" xfId="43757" xr:uid="{E4136322-48F0-423A-B6C0-E5210BBF210C}"/>
    <cellStyle name="style1536077107366 2 2 2" xfId="44355" xr:uid="{5B82FEB7-32F8-4249-949C-C816E31A96DA}"/>
    <cellStyle name="style1536077107472" xfId="42355" xr:uid="{DD8D7354-177F-4C08-B157-E89469FE02A0}"/>
    <cellStyle name="style1536077107472 2" xfId="42910" xr:uid="{53F83776-5CBD-43EF-BEBB-9CB3280169C7}"/>
    <cellStyle name="style1536077107472 2 2" xfId="43760" xr:uid="{91D85B8D-86F4-4236-A1BF-324C8659363E}"/>
    <cellStyle name="style1536077107472 2 2 2" xfId="44358" xr:uid="{18CE8BC2-FAF3-44A9-8EE0-D2B03E66FBDF}"/>
    <cellStyle name="style1536077107585" xfId="42356" xr:uid="{1DAA9ADD-1A08-4604-97F1-0E5F3CDBA224}"/>
    <cellStyle name="style1536077107585 2" xfId="42911" xr:uid="{1142C9A4-E8B1-4293-ADBE-0F29983FE10B}"/>
    <cellStyle name="style1536077107585 2 2" xfId="43761" xr:uid="{1B35F1CB-3B06-418D-A80F-CC72A1F737D0}"/>
    <cellStyle name="style1536077107585 2 2 2" xfId="44359" xr:uid="{7FA7C37B-4263-4E9E-9E68-BDFCB1ABB07F}"/>
    <cellStyle name="style1536077107703" xfId="42357" xr:uid="{54EF357D-0A32-4A18-AA31-67B0C61BAC60}"/>
    <cellStyle name="style1536077107703 2" xfId="42912" xr:uid="{15182B4B-F65B-4632-BF5F-22491AA0C52F}"/>
    <cellStyle name="style1536077107703 2 2" xfId="43762" xr:uid="{7F6A2011-B386-4E70-AD98-DD7EE347ED0C}"/>
    <cellStyle name="style1536077107703 2 2 2" xfId="44360" xr:uid="{DCF29FAA-A6C7-4C70-A719-587B6D024FEA}"/>
    <cellStyle name="style1536077107857" xfId="42358" xr:uid="{F02A58CC-1853-4E2F-B105-D77BA488890B}"/>
    <cellStyle name="style1536077107857 2" xfId="42913" xr:uid="{75195350-E1E0-4098-9D92-83012096C59C}"/>
    <cellStyle name="style1536077107857 2 2" xfId="43763" xr:uid="{BC2CABEF-A3DE-4C7D-AC89-AE32E89BE4F8}"/>
    <cellStyle name="style1536077107857 2 2 2" xfId="44361" xr:uid="{0DF18162-448A-4170-A14D-C333D6F76711}"/>
    <cellStyle name="style1536077108023" xfId="42359" xr:uid="{30E10B52-32AF-4C52-B42B-F23B7FC1977F}"/>
    <cellStyle name="style1536077108023 2" xfId="42914" xr:uid="{B4CCD8D4-77F7-47FB-BFD4-9FC05B6BEFF7}"/>
    <cellStyle name="style1536077108023 2 2" xfId="43764" xr:uid="{FEE152C9-CF51-454E-B54E-D155A591E59B}"/>
    <cellStyle name="style1536077108023 2 2 2" xfId="44362" xr:uid="{96594BCF-540D-427D-B644-8446D571BF4D}"/>
    <cellStyle name="style1536077108187" xfId="42362" xr:uid="{E5FE9E1E-8946-4CF3-AB01-7148AA8343BD}"/>
    <cellStyle name="style1536077108187 2" xfId="42917" xr:uid="{4685EEBE-7DF5-49E1-BD13-64C853BCE331}"/>
    <cellStyle name="style1536077108187 2 2" xfId="43767" xr:uid="{C22807D3-97AF-49EB-AA36-4F447599FA64}"/>
    <cellStyle name="style1536077108187 2 2 2" xfId="44365" xr:uid="{412EB58A-9B54-438B-9A09-3DE374F437BB}"/>
    <cellStyle name="style1536077108307" xfId="42365" xr:uid="{E6398731-DB6A-4629-A533-9244A2774D64}"/>
    <cellStyle name="style1536077108307 2" xfId="42920" xr:uid="{19691573-480B-4A66-9C6E-E5C4FF5715E9}"/>
    <cellStyle name="style1536077108307 2 2" xfId="43770" xr:uid="{2F35ACE8-1AB3-4414-8507-BD80858DBAEE}"/>
    <cellStyle name="style1536077108307 2 2 2" xfId="44368" xr:uid="{19AD6055-ABF9-4080-9062-7A26A8C2E7A5}"/>
    <cellStyle name="style1536077108440" xfId="42360" xr:uid="{6E740143-3829-4BE5-A670-06AC18AC3A23}"/>
    <cellStyle name="style1536077108440 2" xfId="42915" xr:uid="{C13D4095-6FA5-440C-8E9D-6A302C92F12F}"/>
    <cellStyle name="style1536077108440 2 2" xfId="43765" xr:uid="{2A0C9240-BC1B-4001-9977-8F5854F42AAC}"/>
    <cellStyle name="style1536077108440 2 2 2" xfId="44363" xr:uid="{174B2B64-596A-46A6-9183-6156264A9FE1}"/>
    <cellStyle name="style1536077108636" xfId="42363" xr:uid="{FC94CE03-CB12-4078-BA2B-DE59719A6077}"/>
    <cellStyle name="style1536077108636 2" xfId="42918" xr:uid="{09C16A08-EEF3-4C03-BC43-6FC2F0D49764}"/>
    <cellStyle name="style1536077108636 2 2" xfId="43768" xr:uid="{0B62E083-300C-4CF3-8628-74F7FEDA2B94}"/>
    <cellStyle name="style1536077108636 2 2 2" xfId="44366" xr:uid="{3ECAF6C9-C5FB-4A79-8379-99AC2EC44968}"/>
    <cellStyle name="style1536077108766" xfId="42366" xr:uid="{99ED5CB5-C146-48A6-A254-A64CF839E695}"/>
    <cellStyle name="style1536077108766 2" xfId="42921" xr:uid="{4FEDA003-7402-444D-836B-03565E46AA5A}"/>
    <cellStyle name="style1536077108766 2 2" xfId="43771" xr:uid="{C5615D45-F935-4F0D-9393-0CE9F7ED73CC}"/>
    <cellStyle name="style1536077108766 2 2 2" xfId="44369" xr:uid="{E2F1D146-420B-47A0-A5F8-4297A6DF0337}"/>
    <cellStyle name="style1536077108884" xfId="42361" xr:uid="{00B2FF84-CAF4-4101-BDD9-588D7DB30A09}"/>
    <cellStyle name="style1536077108884 2" xfId="42916" xr:uid="{D88118B5-9138-4F33-8D8F-187D168CD673}"/>
    <cellStyle name="style1536077108884 2 2" xfId="43766" xr:uid="{61A4F8CF-B57F-4F51-B0AE-241E25CC0A84}"/>
    <cellStyle name="style1536077108884 2 2 2" xfId="44364" xr:uid="{ADA43E85-00F7-4863-A36D-2D93F06518BA}"/>
    <cellStyle name="style1536077109336" xfId="42364" xr:uid="{1160CBBC-C6AB-47F9-A428-BE9EC569BC93}"/>
    <cellStyle name="style1536077109336 2" xfId="42919" xr:uid="{386791FA-E920-44AB-9F97-01F3B96E400C}"/>
    <cellStyle name="style1536077109336 2 2" xfId="43769" xr:uid="{BC168A35-4E9F-4486-BC0B-3BD1B67581E0}"/>
    <cellStyle name="style1536077109336 2 2 2" xfId="44367" xr:uid="{0E7D4BE4-DA17-41CA-9461-DCAAE8A662A5}"/>
    <cellStyle name="style1536077109854" xfId="42367" xr:uid="{35E0519F-1504-491D-BD98-65BF0CBCC879}"/>
    <cellStyle name="style1536077109854 2" xfId="42922" xr:uid="{70A0B908-76EC-4C94-BD0D-2A1BA9D8A3DA}"/>
    <cellStyle name="style1536077109854 2 2" xfId="43772" xr:uid="{68D42C27-26A7-43F2-AAFF-2C06061FB9DF}"/>
    <cellStyle name="style1536077109854 2 2 2" xfId="44370" xr:uid="{D181914D-8F64-4D2B-8BBC-0557AC6739E4}"/>
    <cellStyle name="style1536077110388" xfId="42368" xr:uid="{AABEEC87-D12A-43B0-90CF-4F4E330B2E94}"/>
    <cellStyle name="style1536077110388 2" xfId="42923" xr:uid="{55D458A3-D379-4904-93BA-45D285662174}"/>
    <cellStyle name="style1536077110388 2 2" xfId="43773" xr:uid="{CA1851AF-32F1-4CB8-87B4-5CBE87398F62}"/>
    <cellStyle name="style1536077110388 2 2 2" xfId="44371" xr:uid="{803AFF29-9568-4F5D-A1A5-C55E311FE4C0}"/>
    <cellStyle name="style1536077110503" xfId="42369" xr:uid="{41641409-7B90-4162-9644-B32D352ED7E1}"/>
    <cellStyle name="style1536077110503 2" xfId="42924" xr:uid="{75B047A9-65C4-47F2-B4B2-E3DDF5AC04C3}"/>
    <cellStyle name="style1536077110503 2 2" xfId="43774" xr:uid="{542190A1-5E20-4700-BF66-8E4E9D38CF89}"/>
    <cellStyle name="style1536077110503 2 2 2" xfId="44372" xr:uid="{95FD2F9E-19B1-4337-83D3-7175D34F5646}"/>
    <cellStyle name="style1536077110627" xfId="42370" xr:uid="{AD17E4BD-B033-4870-A175-ECF896980073}"/>
    <cellStyle name="style1536077110627 2" xfId="42925" xr:uid="{1DDF162C-BC7C-4373-9252-958ABDFDF792}"/>
    <cellStyle name="style1536077110627 2 2" xfId="43775" xr:uid="{503006F7-F494-4286-BD1A-0AFD661912CB}"/>
    <cellStyle name="style1536077110627 2 2 2" xfId="44373" xr:uid="{24C02B44-03A9-49FC-85DA-51449D172B47}"/>
    <cellStyle name="style1536077110748" xfId="42371" xr:uid="{028FE4EB-05E9-4FAA-AD49-AA4130D96390}"/>
    <cellStyle name="style1536077110748 2" xfId="42926" xr:uid="{8CB4E900-9E19-4F12-A78C-ECDE88EA6A0A}"/>
    <cellStyle name="style1536077110748 2 2" xfId="43776" xr:uid="{47FC26B5-B531-4FF5-B7F3-6E1CCA97B70E}"/>
    <cellStyle name="style1536077110748 2 2 2" xfId="44374" xr:uid="{D4904B3E-F048-42B8-80A8-16004F9614BA}"/>
    <cellStyle name="style1536077110851" xfId="42372" xr:uid="{1B9BB394-6652-48B3-8A2F-477B7E17DA41}"/>
    <cellStyle name="style1536077110851 2" xfId="42927" xr:uid="{420DC76C-3BEF-43DD-A77F-88C30CC79D0A}"/>
    <cellStyle name="style1536077110851 2 2" xfId="43777" xr:uid="{78961D84-1C07-43C2-8545-32291DAFD436}"/>
    <cellStyle name="style1536077110851 2 2 2" xfId="44375" xr:uid="{89853E75-C25B-4482-9B53-43BDF7CB1421}"/>
    <cellStyle name="style1536077110945" xfId="42373" xr:uid="{4E3695D5-72A8-4BDE-ABC2-9C9FA706F282}"/>
    <cellStyle name="style1536077110945 2" xfId="42928" xr:uid="{FF820EAB-4A9C-4259-AA8F-3CF75E2905C4}"/>
    <cellStyle name="style1536077110945 2 2" xfId="43778" xr:uid="{A1B5519E-4215-4A31-AD67-4EF98324CD01}"/>
    <cellStyle name="style1536077110945 2 2 2" xfId="44376" xr:uid="{3966DFE6-02DA-4E34-BD64-F50B5429CE93}"/>
    <cellStyle name="style1536077111036" xfId="42374" xr:uid="{669C5325-FCFD-4D0E-ACEB-D9D44CD10940}"/>
    <cellStyle name="style1536077111036 2" xfId="42929" xr:uid="{73A43D19-FD05-4D39-B941-ADEC9BCE0F1D}"/>
    <cellStyle name="style1536077111036 2 2" xfId="43779" xr:uid="{1F9459BE-D679-4046-9675-DA98D9A24B45}"/>
    <cellStyle name="style1536077111036 2 2 2" xfId="44377" xr:uid="{59321EB6-92F2-4C8C-BC6B-66DF76B10070}"/>
    <cellStyle name="style1536077111128" xfId="42375" xr:uid="{F9A131BF-18A9-4336-AC89-EF6841C971F8}"/>
    <cellStyle name="style1536077111128 2" xfId="42930" xr:uid="{AF98293D-0F9C-43ED-A974-08A341252EBA}"/>
    <cellStyle name="style1536077111128 2 2" xfId="43780" xr:uid="{222D4031-7F3B-450E-91C4-B7FF6651901A}"/>
    <cellStyle name="style1536077111128 2 2 2" xfId="44378" xr:uid="{8D6637D1-8E71-4F0A-8FC6-F24957620AEB}"/>
    <cellStyle name="style1536077111220" xfId="42376" xr:uid="{67C5C2C7-888C-4606-B6DC-5B24813981D4}"/>
    <cellStyle name="style1536077111220 2" xfId="42931" xr:uid="{07EBCA6C-28A3-43CF-92AA-2504BCF65BA8}"/>
    <cellStyle name="style1536077111220 2 2" xfId="43781" xr:uid="{CF03A62C-0184-416E-8C98-6BA7CBD17E4F}"/>
    <cellStyle name="style1536077111220 2 2 2" xfId="44379" xr:uid="{92C3D03F-F8CE-4C21-90B4-B2E0C4B518FF}"/>
    <cellStyle name="style1536077111388" xfId="42377" xr:uid="{20D7C23F-B199-4BAE-B920-CB32CEA894A6}"/>
    <cellStyle name="style1536077111388 2" xfId="42932" xr:uid="{E8016378-CE38-49BA-823C-3A4F811F72C8}"/>
    <cellStyle name="style1536077111388 2 2" xfId="43782" xr:uid="{06EE5434-7A0C-4DE5-A19C-BA29992DE286}"/>
    <cellStyle name="style1536077111388 2 2 2" xfId="44380" xr:uid="{7A70EABA-CA45-42C8-90A5-98B98F1C563A}"/>
    <cellStyle name="style1536077111484" xfId="42378" xr:uid="{E466A921-EA91-4534-B24F-DA633B30B50A}"/>
    <cellStyle name="style1536077111484 2" xfId="42933" xr:uid="{FBCA2735-69BF-4B76-866E-696D0D6E24D7}"/>
    <cellStyle name="style1536077111484 2 2" xfId="43783" xr:uid="{CF64AEFA-A462-4936-92D5-9CED25440AD9}"/>
    <cellStyle name="style1536077111484 2 2 2" xfId="44381" xr:uid="{ACAF44FB-FF15-4B7A-9AEB-79BB7F7BCFE2}"/>
    <cellStyle name="style1536077111590" xfId="42379" xr:uid="{1A7438BE-B6A1-4AD5-AD29-9F93BD271108}"/>
    <cellStyle name="style1536077111590 2" xfId="42934" xr:uid="{F7280008-986A-45A2-9B39-9238A62DBEA3}"/>
    <cellStyle name="style1536077111590 2 2" xfId="43784" xr:uid="{A0211E96-E039-4FE5-94AC-20AB8A42F9C3}"/>
    <cellStyle name="style1536077111590 2 2 2" xfId="44382" xr:uid="{B5BE367C-DFBA-4ADC-9882-90EACC339555}"/>
    <cellStyle name="style1536077115623" xfId="42381" xr:uid="{1CAD9847-C072-4A03-BFFC-631F9832E79F}"/>
    <cellStyle name="style1536077115623 2" xfId="42936" xr:uid="{440FA998-683D-4B49-9985-8B02563EC363}"/>
    <cellStyle name="style1536077115623 2 2" xfId="43786" xr:uid="{507E7AEA-829F-4025-AD42-C9742D49DC02}"/>
    <cellStyle name="style1536077115623 2 2 2" xfId="44384" xr:uid="{06752ACD-BD43-40AA-AB38-A6DFC3520869}"/>
    <cellStyle name="style1536077115734" xfId="42382" xr:uid="{85EEFAD2-D0E5-4A59-BBD4-A5AD636FB831}"/>
    <cellStyle name="style1536077115734 2" xfId="42937" xr:uid="{56FA9C78-1F97-45F2-8A7C-01007EBFABCE}"/>
    <cellStyle name="style1536077115734 2 2" xfId="43787" xr:uid="{A35ECE01-F036-428B-B485-A264F5F9594F}"/>
    <cellStyle name="style1536077115734 2 2 2" xfId="44385" xr:uid="{4FF0909E-51C7-46BE-ABD0-B390A57635AD}"/>
    <cellStyle name="style1536077115850" xfId="42380" xr:uid="{146AA22E-7232-48CF-B3CE-6DBEDE733182}"/>
    <cellStyle name="style1536077115850 2" xfId="42935" xr:uid="{630A7568-95B3-48FE-9B26-7693000AA91D}"/>
    <cellStyle name="style1536077115850 2 2" xfId="43785" xr:uid="{B42D922B-7152-4333-A9D8-09C10645D4FC}"/>
    <cellStyle name="style1536077115850 2 2 2" xfId="44383" xr:uid="{6980F2CD-1132-4F97-B4A8-218A79C3F80E}"/>
    <cellStyle name="style1536077115966" xfId="42383" xr:uid="{8DCF67D9-C844-4EEC-A7B0-911B417BBA84}"/>
    <cellStyle name="style1536077115966 2" xfId="42938" xr:uid="{54D882FF-5C42-43EF-ABC2-4D9D1C3A3867}"/>
    <cellStyle name="style1536077115966 2 2" xfId="43788" xr:uid="{488B3188-66AB-482F-939D-B1F6C374FC59}"/>
    <cellStyle name="style1536077115966 2 2 2" xfId="44386" xr:uid="{F24AF4F4-5EE6-4368-BBE6-8CDEA708C447}"/>
    <cellStyle name="style1536077116090" xfId="42384" xr:uid="{A88CB88D-66C5-4BCF-A94C-EBBB3768979B}"/>
    <cellStyle name="style1536077116090 2" xfId="42939" xr:uid="{E4100000-FCC3-4319-A9E7-1F0AF5D34C01}"/>
    <cellStyle name="style1536077116090 2 2" xfId="43789" xr:uid="{7C3C50BC-AD7D-411F-A6CE-381B89A970A6}"/>
    <cellStyle name="style1536077116090 2 2 2" xfId="44387" xr:uid="{7808D934-448F-48B2-AD2E-EC8F3F087FC8}"/>
    <cellStyle name="style1536077116214" xfId="42385" xr:uid="{FA0863DE-A6AF-4166-A257-B8BC77EF555B}"/>
    <cellStyle name="style1536077116214 2" xfId="42940" xr:uid="{0BA60FEA-1635-4D7E-96B2-44E0717F6B78}"/>
    <cellStyle name="style1536077116214 2 2" xfId="43790" xr:uid="{B95D923D-F5B2-4A54-B7D4-BEF4506A32FA}"/>
    <cellStyle name="style1536077116214 2 2 2" xfId="44388" xr:uid="{CFF4DDFA-EF84-443F-B017-72238F4E3C65}"/>
    <cellStyle name="style1536077116322" xfId="42386" xr:uid="{E14A273E-6F7C-4382-AFD9-8233110EA07C}"/>
    <cellStyle name="style1536077116322 2" xfId="42941" xr:uid="{AFB8198B-BE90-404E-AE35-6487E443897A}"/>
    <cellStyle name="style1536077116322 2 2" xfId="43791" xr:uid="{75F5E01E-D1C3-4CAD-B037-8AF4B90BE4EA}"/>
    <cellStyle name="style1536077116322 2 2 2" xfId="44389" xr:uid="{8076B5BF-55C8-46B9-9C2B-A55678B1D573}"/>
    <cellStyle name="style1536077116438" xfId="42387" xr:uid="{3D21A1B4-22BE-4F14-A345-530B36BE6C3E}"/>
    <cellStyle name="style1536077116438 2" xfId="42942" xr:uid="{79678DDA-5A06-4332-A220-8C56247D1E41}"/>
    <cellStyle name="style1536077116438 2 2" xfId="43792" xr:uid="{1280662E-B20C-4861-8216-AFEC99C06E47}"/>
    <cellStyle name="style1536077116438 2 2 2" xfId="44390" xr:uid="{F13BB9BA-D921-46EF-AB26-0191B3F2DC12}"/>
    <cellStyle name="style1536077116561" xfId="42389" xr:uid="{FEEE782F-3221-4CF9-9ECC-4450A2D90A5B}"/>
    <cellStyle name="style1536077116561 2" xfId="42944" xr:uid="{2B072BDA-D557-4E21-BAD6-937E124FD35A}"/>
    <cellStyle name="style1536077116561 2 2" xfId="43794" xr:uid="{86D5CCAA-145F-4A0F-B1BF-902ADB222E12}"/>
    <cellStyle name="style1536077116561 2 2 2" xfId="44392" xr:uid="{889A8888-D311-41AA-A94C-ED7FA4F91CC2}"/>
    <cellStyle name="style1536077116669" xfId="42390" xr:uid="{44D900CA-74E0-4B1F-82F7-96477FDDBB07}"/>
    <cellStyle name="style1536077116669 2" xfId="42945" xr:uid="{E1A810EC-3756-4A66-99D3-74F414169AEE}"/>
    <cellStyle name="style1536077116669 2 2" xfId="43795" xr:uid="{560455F4-B59C-482A-9DF7-901D28FF178F}"/>
    <cellStyle name="style1536077116669 2 2 2" xfId="44393" xr:uid="{656C399E-4734-4D28-A077-1065BCA959DB}"/>
    <cellStyle name="style1536077116814" xfId="42392" xr:uid="{6647A553-6C79-4779-9411-42B61DBD208E}"/>
    <cellStyle name="style1536077116814 2" xfId="42947" xr:uid="{12E68D97-6982-48AB-8530-B46CA6EAD725}"/>
    <cellStyle name="style1536077116814 2 2" xfId="43797" xr:uid="{22DC619C-9047-4346-B0A0-F744C8820D78}"/>
    <cellStyle name="style1536077116814 2 2 2" xfId="44395" xr:uid="{255828EA-E2AB-46BE-ADAD-F685228E981F}"/>
    <cellStyle name="style1536077116921" xfId="42393" xr:uid="{5F2A15F6-4E62-43F1-8679-A53E695F460F}"/>
    <cellStyle name="style1536077116921 2" xfId="42948" xr:uid="{963E446F-5D39-4807-A9C8-AB51AFBFBC60}"/>
    <cellStyle name="style1536077116921 2 2" xfId="43798" xr:uid="{953F7118-AB5F-4A67-B209-C9B42373AD39}"/>
    <cellStyle name="style1536077116921 2 2 2" xfId="44396" xr:uid="{553CC400-F63D-4D34-9D55-2B85B6E4F1CA}"/>
    <cellStyle name="style1536077117085" xfId="42388" xr:uid="{192C8F79-7AE3-4C8A-A94C-0E7584A3F79B}"/>
    <cellStyle name="style1536077117085 2" xfId="42943" xr:uid="{B1668BFF-C2D4-4781-989C-A0053B06F12A}"/>
    <cellStyle name="style1536077117085 2 2" xfId="43793" xr:uid="{7B9129CD-BE12-4D25-A24B-F6498E9FBDAA}"/>
    <cellStyle name="style1536077117085 2 2 2" xfId="44391" xr:uid="{5D4B690F-AD72-4730-BC85-9718E3EDC82C}"/>
    <cellStyle name="style1536077117255" xfId="42391" xr:uid="{03595310-445B-4904-B9DB-B3BD771AA19A}"/>
    <cellStyle name="style1536077117255 2" xfId="42946" xr:uid="{CF4CEE82-2654-45D0-BAAD-E3EE7D91D3A5}"/>
    <cellStyle name="style1536077117255 2 2" xfId="43796" xr:uid="{E3312DA8-022D-4C66-A355-42EA6BBA4473}"/>
    <cellStyle name="style1536077117255 2 2 2" xfId="44394" xr:uid="{E966BC38-8E11-4DAB-AAB4-DB5A8F22DBC7}"/>
    <cellStyle name="style1536077117388" xfId="42394" xr:uid="{DAC7BE84-248B-4038-8333-D90A2B8FB8FC}"/>
    <cellStyle name="style1536077117388 2" xfId="42949" xr:uid="{CAAA42A8-BB27-487A-ABA6-6C6B54F2B0DA}"/>
    <cellStyle name="style1536077117388 2 2" xfId="43799" xr:uid="{1A79CDBC-3287-48A0-8F1B-373DB15D4E62}"/>
    <cellStyle name="style1536077117388 2 2 2" xfId="44397" xr:uid="{78C89B60-BEF7-4C6D-A339-CC826C83653B}"/>
    <cellStyle name="style1536077117617" xfId="42396" xr:uid="{237D70EF-D293-48DA-8968-9CF475A8AAED}"/>
    <cellStyle name="style1536077117617 2" xfId="42951" xr:uid="{B3265397-4A2B-4C1C-AAFB-287D5ED51ABE}"/>
    <cellStyle name="style1536077117617 2 2" xfId="43801" xr:uid="{66C12FBE-3119-4C16-827C-3852A29B7164}"/>
    <cellStyle name="style1536077117617 2 2 2" xfId="44399" xr:uid="{46EAF81C-F1D2-4AB9-BFCB-F5287436DBFD}"/>
    <cellStyle name="style1536077117752" xfId="42397" xr:uid="{FB2C85C9-319A-4C80-A381-539FB544CF7B}"/>
    <cellStyle name="style1536077117752 2" xfId="42952" xr:uid="{0A009F50-0E16-4297-B7F9-E5C1E57904F4}"/>
    <cellStyle name="style1536077117752 2 2" xfId="43802" xr:uid="{DF2ADB37-EAC6-4B0D-A6A4-23888F1CF3CB}"/>
    <cellStyle name="style1536077117752 2 2 2" xfId="44400" xr:uid="{D147DD33-9FD9-4F2A-A4D7-475ABD225C87}"/>
    <cellStyle name="style1536077117877" xfId="42395" xr:uid="{F12AD46F-0778-4FD1-BADF-822FF6BC8D94}"/>
    <cellStyle name="style1536077117877 2" xfId="42950" xr:uid="{83C68545-39F8-48C1-A0F0-67B8DE1D17D1}"/>
    <cellStyle name="style1536077117877 2 2" xfId="43800" xr:uid="{DBD67E8C-42BC-4A6E-A4F7-F7BC9AD357E3}"/>
    <cellStyle name="style1536077117877 2 2 2" xfId="44398" xr:uid="{7C5A50D0-ABBC-46B8-9B3C-08D990802958}"/>
    <cellStyle name="style1536082566218" xfId="42139" xr:uid="{04CCCEFD-5D06-4639-AE8D-E762F7129150}"/>
    <cellStyle name="style1536082566218 2" xfId="43205" xr:uid="{82F52DAE-232D-45B7-ACD3-122725CA131B}"/>
    <cellStyle name="style1536082566218 2 2" xfId="43544" xr:uid="{548A0887-D941-4594-898A-D6CA10899A8B}"/>
    <cellStyle name="style1536082566218 2 2 2" xfId="44142" xr:uid="{A3012790-F0D6-4945-995F-134309F13DD5}"/>
    <cellStyle name="style1536082566481" xfId="42142" xr:uid="{FE089867-F212-4C5A-9A18-396AA6B88D96}"/>
    <cellStyle name="style1536082566481 2" xfId="43208" xr:uid="{485922E2-50C4-466C-9430-460A015BE874}"/>
    <cellStyle name="style1536082566481 2 2" xfId="43547" xr:uid="{F78354C0-D753-45DD-B6F5-F1ADFF2AC6C4}"/>
    <cellStyle name="style1536082566481 2 2 2" xfId="44145" xr:uid="{78C2FF74-615F-4701-8D88-B59109E4741E}"/>
    <cellStyle name="style1536082567002" xfId="42145" xr:uid="{44CF7D42-3BAF-403D-8708-A89656D68055}"/>
    <cellStyle name="style1536082567002 2" xfId="43211" xr:uid="{D88257E1-6ED0-4E6C-8939-46A6270E0A2B}"/>
    <cellStyle name="style1536082567002 2 2" xfId="43550" xr:uid="{7F199EC1-04BB-4450-817A-EFDD977F4CBF}"/>
    <cellStyle name="style1536082567002 2 2 2" xfId="44148" xr:uid="{4EFAAD88-7F29-4272-8DF8-C3702CF969C6}"/>
    <cellStyle name="style1536082567099" xfId="42148" xr:uid="{B4F1E7ED-50ED-4736-A105-B7700BE160AC}"/>
    <cellStyle name="style1536082567099 2" xfId="43214" xr:uid="{A6A57CD6-7081-4F43-BF48-5258A0C8CB0B}"/>
    <cellStyle name="style1536082567099 2 2" xfId="43553" xr:uid="{FC4C1C09-CA42-4CAB-8FF9-10E474F92AEE}"/>
    <cellStyle name="style1536082567099 2 2 2" xfId="44151" xr:uid="{6239ADB5-00AD-4050-9C9D-C3FB77500008}"/>
    <cellStyle name="style1536082567206" xfId="42152" xr:uid="{1FDA9844-98F4-4367-A091-3D1CE963F361}"/>
    <cellStyle name="style1536082567206 2" xfId="43218" xr:uid="{F9166E90-AB4D-4CFF-BF22-C97B910CF25E}"/>
    <cellStyle name="style1536082567206 2 2" xfId="43557" xr:uid="{CBFE1AED-E072-4250-9B9F-84AC25CA4E3D}"/>
    <cellStyle name="style1536082567206 2 2 2" xfId="44155" xr:uid="{B3DD8090-E775-42B3-BB6E-CF1C58F23565}"/>
    <cellStyle name="style1536082567434" xfId="42155" xr:uid="{B00EB091-7B47-4363-ABFD-3973DB5DEBE5}"/>
    <cellStyle name="style1536082567434 2" xfId="43221" xr:uid="{B3E393E3-2B7F-4320-8475-81F30D414B14}"/>
    <cellStyle name="style1536082567434 2 2" xfId="43560" xr:uid="{E6D0854D-0D6D-4B03-B5DF-D44AE2BB7F6A}"/>
    <cellStyle name="style1536082567434 2 2 2" xfId="44158" xr:uid="{ECCDDBCA-8792-46E2-B08F-93CB4BBE6FF5}"/>
    <cellStyle name="style1536082567813" xfId="42164" xr:uid="{11DA78AF-C5E3-4210-91E3-7C9AB1CCB101}"/>
    <cellStyle name="style1536082567813 2" xfId="43230" xr:uid="{71773197-0843-4FAF-AF7F-87BF5AE94DAE}"/>
    <cellStyle name="style1536082567813 2 2" xfId="43569" xr:uid="{4FC24DF1-A609-4282-BE92-6B83E9DD9413}"/>
    <cellStyle name="style1536082567813 2 2 2" xfId="44167" xr:uid="{A112EAB9-66B6-4734-96AA-D6DE8C13BEA7}"/>
    <cellStyle name="style1536082567936" xfId="42165" xr:uid="{8740B9C8-5C13-4F6E-AFCB-20DC7DF7157A}"/>
    <cellStyle name="style1536082567936 2" xfId="43231" xr:uid="{6C98C179-80CE-4648-8AB7-CEB5F12FCA4C}"/>
    <cellStyle name="style1536082567936 2 2" xfId="43570" xr:uid="{34F9CA70-46DA-4DA9-965D-CAA33AD2BADE}"/>
    <cellStyle name="style1536082567936 2 2 2" xfId="44168" xr:uid="{FF340DA2-2DDC-4BFE-A642-9069E1C757FD}"/>
    <cellStyle name="style1536082568061" xfId="42163" xr:uid="{49C3FC95-70BF-4591-943F-EF7882F70333}"/>
    <cellStyle name="style1536082568061 2" xfId="43229" xr:uid="{353A56FA-2FE4-47B2-9420-416B58F7DC50}"/>
    <cellStyle name="style1536082568061 2 2" xfId="43568" xr:uid="{7C88444B-8E56-42C8-B812-AB7AC6BF9ECB}"/>
    <cellStyle name="style1536082568061 2 2 2" xfId="44166" xr:uid="{FD7C7114-BB3A-47B7-B9A4-CAA5FBA33C15}"/>
    <cellStyle name="style1536082568187" xfId="42172" xr:uid="{48C6F38E-482C-49FE-AFB2-635921EB51C9}"/>
    <cellStyle name="style1536082568187 2" xfId="43238" xr:uid="{075EEBDB-6568-43C8-ABB3-59C6F069F802}"/>
    <cellStyle name="style1536082568187 2 2" xfId="43577" xr:uid="{D093F1CE-43A4-420F-8F36-2548DF7D35AB}"/>
    <cellStyle name="style1536082568187 2 2 2" xfId="44175" xr:uid="{EF43E214-374C-44F2-96E5-98095A6A9DFF}"/>
    <cellStyle name="style1536082568330" xfId="42173" xr:uid="{44E9818E-5F87-4E66-B209-7869B6B0F599}"/>
    <cellStyle name="style1536082568330 2" xfId="43239" xr:uid="{D4196832-C8D3-4F71-821D-2990988D9133}"/>
    <cellStyle name="style1536082568330 2 2" xfId="43578" xr:uid="{EEDFEDC3-FC9C-4D8F-9B9A-572E4D78B281}"/>
    <cellStyle name="style1536082568330 2 2 2" xfId="44176" xr:uid="{D8EA277B-6BC7-483F-B354-75C73F640F24}"/>
    <cellStyle name="style1536082568456" xfId="42174" xr:uid="{938C17DB-AFF6-40FB-B940-9628697977DA}"/>
    <cellStyle name="style1536082568456 2" xfId="43240" xr:uid="{4A75128D-990E-4E9C-A65D-3AF16FE05808}"/>
    <cellStyle name="style1536082568456 2 2" xfId="43579" xr:uid="{0126DB37-55DF-4FB6-B31D-0C995306B32F}"/>
    <cellStyle name="style1536082568456 2 2 2" xfId="44177" xr:uid="{E4E260C5-AB75-41AF-9130-FDB1B41B0843}"/>
    <cellStyle name="style1536082568809" xfId="42178" xr:uid="{8ED9733B-7A65-458F-9A5D-B672E2FA6519}"/>
    <cellStyle name="style1536082568809 2" xfId="43244" xr:uid="{F78427FC-D124-45E4-8E7B-04CE1025E6F5}"/>
    <cellStyle name="style1536082568809 2 2" xfId="43583" xr:uid="{8AC44B8A-07D4-423F-AD99-3F3DF3C1B68A}"/>
    <cellStyle name="style1536082568809 2 2 2" xfId="44181" xr:uid="{2FA2DDEB-9180-4E63-9168-8B18452E2DC9}"/>
    <cellStyle name="style1536082568932" xfId="42179" xr:uid="{C22D370F-A6C2-4947-8402-70909C02B0A1}"/>
    <cellStyle name="style1536082568932 2" xfId="43245" xr:uid="{7A0877D4-08F6-47C8-95F2-6B86E388E559}"/>
    <cellStyle name="style1536082568932 2 2" xfId="43584" xr:uid="{29AE4E47-CDB9-458F-B5D5-7EC4033FDDA7}"/>
    <cellStyle name="style1536082568932 2 2 2" xfId="44182" xr:uid="{638B4B90-477A-4733-9A3C-417E1E86E8EF}"/>
    <cellStyle name="style1536082569057" xfId="42180" xr:uid="{DC4DBC2A-5739-41EB-AD74-7BA6D8BBB22A}"/>
    <cellStyle name="style1536082569057 2" xfId="43246" xr:uid="{CDBE3E84-A440-41E3-A9C8-4F588B20FDC3}"/>
    <cellStyle name="style1536082569057 2 2" xfId="43585" xr:uid="{B34DB1E7-DB67-40EE-A5E9-859AFA19EDDD}"/>
    <cellStyle name="style1536082569057 2 2 2" xfId="44183" xr:uid="{AF96E46E-B41E-400D-99F6-F8701277AB69}"/>
    <cellStyle name="style1536082569243" xfId="42186" xr:uid="{F10C8CB3-E8E1-4CE9-A623-9A65AA3E7E9B}"/>
    <cellStyle name="style1536082569243 2" xfId="43252" xr:uid="{B8A209A5-920D-4289-B09C-88BF2BB7DD76}"/>
    <cellStyle name="style1536082569243 2 2" xfId="43591" xr:uid="{BFDD1427-DA90-4FCA-AB8B-BD6E8D2E4F34}"/>
    <cellStyle name="style1536082569243 2 2 2" xfId="44189" xr:uid="{EA56B9DA-BF47-43B8-89C7-F76A9980F102}"/>
    <cellStyle name="style1536082569349" xfId="42188" xr:uid="{B03D78F6-DFCC-483A-BD26-C7D2215BDA4E}"/>
    <cellStyle name="style1536082569349 2" xfId="43254" xr:uid="{C3FE6983-F70E-41B3-BA40-5EF6B77AF12E}"/>
    <cellStyle name="style1536082569349 2 2" xfId="43593" xr:uid="{CE53BAAD-388C-4776-8197-6768CDD8CCDF}"/>
    <cellStyle name="style1536082569349 2 2 2" xfId="44191" xr:uid="{D76CDAF6-9903-4B18-B01B-CE00120A93BD}"/>
    <cellStyle name="style1536082572112" xfId="42140" xr:uid="{9296F406-7004-4991-B3BF-EDEBF753BC66}"/>
    <cellStyle name="style1536082572112 2" xfId="43206" xr:uid="{A13A4FAB-7433-4C6A-8217-6FEA86A85F2A}"/>
    <cellStyle name="style1536082572112 2 2" xfId="43545" xr:uid="{B41540B3-E62A-4AD0-8F60-85D7BCD2FC7F}"/>
    <cellStyle name="style1536082572112 2 2 2" xfId="44143" xr:uid="{4EC57976-F042-4E95-9C5E-34D5CC9E0CB2}"/>
    <cellStyle name="style1536082572354" xfId="42143" xr:uid="{61DBCCFF-379C-479F-B79A-840C0538696E}"/>
    <cellStyle name="style1536082572354 2" xfId="43209" xr:uid="{B01E5C82-5649-4C13-B61C-B7A18B789DA3}"/>
    <cellStyle name="style1536082572354 2 2" xfId="43548" xr:uid="{4F42760B-FFC2-47C6-A7F8-A60596DE576C}"/>
    <cellStyle name="style1536082572354 2 2 2" xfId="44146" xr:uid="{6E95C0D8-AC4E-4B20-96F3-E32AD3B28E84}"/>
    <cellStyle name="style1536082572807" xfId="42146" xr:uid="{9FFEE346-7D81-4521-AD09-F672B93470F0}"/>
    <cellStyle name="style1536082572807 2" xfId="43212" xr:uid="{FDC0D1AD-4E13-43D9-817C-1C877BB127A3}"/>
    <cellStyle name="style1536082572807 2 2" xfId="43551" xr:uid="{BD94CB26-6C96-46E4-9B68-B494FAC80FE2}"/>
    <cellStyle name="style1536082572807 2 2 2" xfId="44149" xr:uid="{D657B8CD-8AF8-453E-83C1-C1F3EFB79E5A}"/>
    <cellStyle name="style1536082572903" xfId="42149" xr:uid="{F2B22814-4B0E-418C-B530-B2003DF29343}"/>
    <cellStyle name="style1536082572903 2" xfId="43215" xr:uid="{5A5E59CB-0987-4850-A790-DC2A7B9CDB0D}"/>
    <cellStyle name="style1536082572903 2 2" xfId="43554" xr:uid="{B211F3EB-0CDB-4A4B-A456-1B3003F38819}"/>
    <cellStyle name="style1536082572903 2 2 2" xfId="44152" xr:uid="{C6869004-9FEC-4755-8476-7E32475817FD}"/>
    <cellStyle name="style1536082573004" xfId="42151" xr:uid="{D44F07E7-B196-4D32-8D21-C99195115744}"/>
    <cellStyle name="style1536082573004 2" xfId="43217" xr:uid="{D67E637F-7B85-4CED-865D-7235E991C666}"/>
    <cellStyle name="style1536082573004 2 2" xfId="43556" xr:uid="{D62A2269-5691-448E-8BAE-F16D12FBC89B}"/>
    <cellStyle name="style1536082573004 2 2 2" xfId="44154" xr:uid="{93083B02-6132-4D21-A1EA-6A8643180EA7}"/>
    <cellStyle name="style1536082573218" xfId="42154" xr:uid="{DCD21F4D-2A2D-4AE1-B610-8DA14EA55629}"/>
    <cellStyle name="style1536082573218 2" xfId="43220" xr:uid="{8BCF2662-89E5-46FC-8DB4-2E34264449A1}"/>
    <cellStyle name="style1536082573218 2 2" xfId="43559" xr:uid="{D2A99852-1A1D-47CC-A781-0D01DC6FEE6E}"/>
    <cellStyle name="style1536082573218 2 2 2" xfId="44157" xr:uid="{A1D7FA0C-32CB-476D-932C-862AAFF41348}"/>
    <cellStyle name="style1536082573617" xfId="42158" xr:uid="{DB6F8D68-4DE7-4A5D-8D07-D0C45A6168C1}"/>
    <cellStyle name="style1536082573617 2" xfId="43224" xr:uid="{6FF19B62-2B43-45BA-AEDB-680DA43DF709}"/>
    <cellStyle name="style1536082573617 2 2" xfId="43563" xr:uid="{2D39A43E-EDF2-4D23-B399-8E46FC524FDE}"/>
    <cellStyle name="style1536082573617 2 2 2" xfId="44161" xr:uid="{195F2FB3-AE0F-4803-A5D3-6FACD7A792C6}"/>
    <cellStyle name="style1536082573742" xfId="42159" xr:uid="{E3485A83-C938-469E-966F-0117FE24FF3C}"/>
    <cellStyle name="style1536082573742 2" xfId="43225" xr:uid="{0D16EF29-BC81-4D41-83F6-98823B300F80}"/>
    <cellStyle name="style1536082573742 2 2" xfId="43564" xr:uid="{78D26F1A-F34A-40B7-859E-178B2904B175}"/>
    <cellStyle name="style1536082573742 2 2 2" xfId="44162" xr:uid="{6FBF89DA-2147-4173-85A5-66F291535193}"/>
    <cellStyle name="style1536082573853" xfId="42157" xr:uid="{11BE722A-0487-4C26-9F98-647705B72C64}"/>
    <cellStyle name="style1536082573853 2" xfId="43223" xr:uid="{177ABDA4-380E-4271-94FE-0CF6FD9404F4}"/>
    <cellStyle name="style1536082573853 2 2" xfId="43562" xr:uid="{0C432AE5-873F-474A-A07A-D458F04CD46F}"/>
    <cellStyle name="style1536082573853 2 2 2" xfId="44160" xr:uid="{78765FC1-D1BD-4701-9330-99430667A0A7}"/>
    <cellStyle name="style1536082573966" xfId="42160" xr:uid="{6398F299-4FB6-4B2E-9564-98C024A4A0D5}"/>
    <cellStyle name="style1536082573966 2" xfId="43226" xr:uid="{1299DF21-03D6-4B49-AE10-FCF60EAC39D1}"/>
    <cellStyle name="style1536082573966 2 2" xfId="43565" xr:uid="{79530C44-9835-4845-BC18-5AA75B4E1A18}"/>
    <cellStyle name="style1536082573966 2 2 2" xfId="44163" xr:uid="{BEE4A8FC-18EF-4E93-A2BE-72C23DEB028B}"/>
    <cellStyle name="style1536082574074" xfId="42161" xr:uid="{536A6739-2AEC-42FD-B346-36BB9ABADDBB}"/>
    <cellStyle name="style1536082574074 2" xfId="43227" xr:uid="{A0001673-3B3D-41AB-8BF9-4D1D4DFB22FD}"/>
    <cellStyle name="style1536082574074 2 2" xfId="43566" xr:uid="{9C2D4BB7-A8A2-4E1D-9958-734AAC53D15D}"/>
    <cellStyle name="style1536082574074 2 2 2" xfId="44164" xr:uid="{7BE6C975-395A-461E-B228-729062B32EBB}"/>
    <cellStyle name="style1536082574225" xfId="42162" xr:uid="{0E364915-8039-4798-8037-3FA2C5A1CCDC}"/>
    <cellStyle name="style1536082574225 2" xfId="43228" xr:uid="{9DBE95F1-9B7E-4E81-89D7-91DA83406CA5}"/>
    <cellStyle name="style1536082574225 2 2" xfId="43567" xr:uid="{1129D52F-474F-4269-B5B1-6C9DC6A6CC02}"/>
    <cellStyle name="style1536082574225 2 2 2" xfId="44165" xr:uid="{50397DBA-1A65-474C-9CC9-01AFF00F615A}"/>
    <cellStyle name="style1536082574670" xfId="42166" xr:uid="{00769264-79BF-478D-91D8-4DFEDADFD77C}"/>
    <cellStyle name="style1536082574670 2" xfId="43232" xr:uid="{8FCE943D-1800-4A6A-8525-391E05FD8E27}"/>
    <cellStyle name="style1536082574670 2 2" xfId="43571" xr:uid="{E745BC68-5C1E-43F7-BC5C-C5715232AE10}"/>
    <cellStyle name="style1536082574670 2 2 2" xfId="44169" xr:uid="{C8E7C0A4-47D6-4B5A-8191-FA7E6921B591}"/>
    <cellStyle name="style1536082574782" xfId="42167" xr:uid="{62F522C8-1499-4B22-A5CE-D193E25C92E8}"/>
    <cellStyle name="style1536082574782 2" xfId="43233" xr:uid="{16434352-4A07-4599-BAC8-9D9DBEEA0805}"/>
    <cellStyle name="style1536082574782 2 2" xfId="43572" xr:uid="{88831A47-15E9-4894-A0EE-1E78BD2BFE89}"/>
    <cellStyle name="style1536082574782 2 2 2" xfId="44170" xr:uid="{236553AE-43F1-4A2F-97BD-522933CC1511}"/>
    <cellStyle name="style1536082574892" xfId="42168" xr:uid="{976A20FC-9CE3-49A9-85BF-25FADA76B4EA}"/>
    <cellStyle name="style1536082574892 2" xfId="43234" xr:uid="{0FCF4731-B00C-4E75-8AD9-8D5C4CE10426}"/>
    <cellStyle name="style1536082574892 2 2" xfId="43573" xr:uid="{7ADC4E04-7872-466B-8A78-DA674ED23316}"/>
    <cellStyle name="style1536082574892 2 2 2" xfId="44171" xr:uid="{243287FA-64A8-4979-93E2-85FD78ACBDC1}"/>
    <cellStyle name="style1536082575028" xfId="42184" xr:uid="{5801D676-9674-49A3-9086-A70E037AFA1C}"/>
    <cellStyle name="style1536082575028 2" xfId="43250" xr:uid="{242961E5-2EA6-446B-B5C9-490D6FB7DD48}"/>
    <cellStyle name="style1536082575028 2 2" xfId="43589" xr:uid="{281FF973-E78E-441E-8898-637CB1495E5F}"/>
    <cellStyle name="style1536082575028 2 2 2" xfId="44187" xr:uid="{0F46B7B5-AA5A-4492-84F2-3EF2517B0709}"/>
    <cellStyle name="style1536082575124" xfId="42185" xr:uid="{EE162938-D5A4-4E95-AA0C-DF2C41BD1384}"/>
    <cellStyle name="style1536082575124 2" xfId="43251" xr:uid="{0F94FB31-A34D-49A3-BBE2-CA88648FC9E5}"/>
    <cellStyle name="style1536082575124 2 2" xfId="43590" xr:uid="{5956C168-B40B-45FF-92B5-4254C5F10F29}"/>
    <cellStyle name="style1536082575124 2 2 2" xfId="44188" xr:uid="{F7E0B492-0826-493A-A87E-229D39BDC966}"/>
    <cellStyle name="style1536082577916" xfId="42141" xr:uid="{F614887E-9AD4-45DA-A6F7-B6C49553E595}"/>
    <cellStyle name="style1536082577916 2" xfId="43207" xr:uid="{73B70F5B-4B8E-4027-A121-354B5536F670}"/>
    <cellStyle name="style1536082577916 2 2" xfId="43546" xr:uid="{8952B380-542C-4722-93C7-E2153C7A90BE}"/>
    <cellStyle name="style1536082577916 2 2 2" xfId="44144" xr:uid="{8BA604C3-D461-4F88-9F41-6B9BC4953C8F}"/>
    <cellStyle name="style1536082578134" xfId="42144" xr:uid="{43C479E9-9E22-4AD9-8160-70ED27DB810F}"/>
    <cellStyle name="style1536082578134 2" xfId="43210" xr:uid="{AC212A48-AD0A-42DC-B620-6EE047B20E94}"/>
    <cellStyle name="style1536082578134 2 2" xfId="43549" xr:uid="{2633543A-C5C2-4E0D-ACDD-E21CE1C54665}"/>
    <cellStyle name="style1536082578134 2 2 2" xfId="44147" xr:uid="{6AFA2361-3D2C-4EBD-9460-479567CE09C4}"/>
    <cellStyle name="style1536082578632" xfId="42147" xr:uid="{BED1675E-FDDE-41E6-89E6-5B05AC48167D}"/>
    <cellStyle name="style1536082578632 2" xfId="43213" xr:uid="{C7F9F5F3-763C-4A8A-A067-03069D3D9F7A}"/>
    <cellStyle name="style1536082578632 2 2" xfId="43552" xr:uid="{1D474F57-CDBB-4A23-A4CC-581285970FA1}"/>
    <cellStyle name="style1536082578632 2 2 2" xfId="44150" xr:uid="{87D46E74-5631-4935-99F7-E8784B505C0A}"/>
    <cellStyle name="style1536082578727" xfId="42150" xr:uid="{275A71E8-FE57-431F-AFEA-955EAF53A220}"/>
    <cellStyle name="style1536082578727 2" xfId="43216" xr:uid="{C88ABBE4-B91B-40F0-80E2-6FF905550D7C}"/>
    <cellStyle name="style1536082578727 2 2" xfId="43555" xr:uid="{F0001D4C-4C2F-4564-A6B0-2B4ECE8A85F3}"/>
    <cellStyle name="style1536082578727 2 2 2" xfId="44153" xr:uid="{EA379F11-A5C2-4AE6-BA75-1C857BFBDC55}"/>
    <cellStyle name="style1536082578829" xfId="42153" xr:uid="{9E1C2F33-E3A8-40CB-88F4-9C7378D7C15D}"/>
    <cellStyle name="style1536082578829 2" xfId="43219" xr:uid="{013AF6E5-3B4F-4FE9-9BF2-C0EC1297B3F9}"/>
    <cellStyle name="style1536082578829 2 2" xfId="43558" xr:uid="{2AD76E32-9163-416E-B9C0-CB52C22D5890}"/>
    <cellStyle name="style1536082578829 2 2 2" xfId="44156" xr:uid="{CA3FF20D-F9BE-41A9-9C68-CE3FB18F81C7}"/>
    <cellStyle name="style1536082579042" xfId="42156" xr:uid="{39796938-18A1-41F2-9329-743E5F6DFA44}"/>
    <cellStyle name="style1536082579042 2" xfId="43222" xr:uid="{9E0E6DE6-7F4A-43E3-891D-015F5A831853}"/>
    <cellStyle name="style1536082579042 2 2" xfId="43561" xr:uid="{36262A32-545A-4F7E-BE20-E9570F6ADD1D}"/>
    <cellStyle name="style1536082579042 2 2 2" xfId="44159" xr:uid="{985F6B2F-DF5E-4FBB-95D3-280361FE685E}"/>
    <cellStyle name="style1536082579398" xfId="42170" xr:uid="{BD640955-E21E-4851-AA44-ED791FE528E8}"/>
    <cellStyle name="style1536082579398 2" xfId="43236" xr:uid="{1C926868-E294-4340-81B2-0E4A8480D7B7}"/>
    <cellStyle name="style1536082579398 2 2" xfId="43575" xr:uid="{8B1149DA-747B-4BA5-A9AE-1BEADCCFB4DF}"/>
    <cellStyle name="style1536082579398 2 2 2" xfId="44173" xr:uid="{51F24395-F586-4135-9E9E-ECDF5A280B31}"/>
    <cellStyle name="style1536082579521" xfId="42171" xr:uid="{EE4F7193-443B-4E51-B88A-AC04EC757417}"/>
    <cellStyle name="style1536082579521 2" xfId="43237" xr:uid="{8C41CFE9-B9A9-405B-8675-5F653CC51AAE}"/>
    <cellStyle name="style1536082579521 2 2" xfId="43576" xr:uid="{55814222-2F7F-4A8B-A437-11B4F8FA41F5}"/>
    <cellStyle name="style1536082579521 2 2 2" xfId="44174" xr:uid="{264FD77B-BE8E-4727-860F-313E0CC1B2DD}"/>
    <cellStyle name="style1536082579629" xfId="42169" xr:uid="{ACFA25CF-7A85-487B-B2BE-BA25EC03A82B}"/>
    <cellStyle name="style1536082579629 2" xfId="43235" xr:uid="{637362B8-2CFD-432D-AD5E-68298976A4D2}"/>
    <cellStyle name="style1536082579629 2 2" xfId="43574" xr:uid="{24B1BA8A-3B09-40F6-BEDE-6B43765121A1}"/>
    <cellStyle name="style1536082579629 2 2 2" xfId="44172" xr:uid="{B6800D99-1FF3-4EB9-9E0C-84439D162B01}"/>
    <cellStyle name="style1536082579738" xfId="42175" xr:uid="{D4D916F2-AE20-4DDF-B6BD-E2B2A5A53AA4}"/>
    <cellStyle name="style1536082579738 2" xfId="43241" xr:uid="{B94167D7-2394-47FF-848E-7E5D30A35EB2}"/>
    <cellStyle name="style1536082579738 2 2" xfId="43580" xr:uid="{6E4C30A3-07B1-4431-ACE4-AC3523BB4967}"/>
    <cellStyle name="style1536082579738 2 2 2" xfId="44178" xr:uid="{ECE4498E-A65F-4EE2-B132-79D43201C348}"/>
    <cellStyle name="style1536082579848" xfId="42176" xr:uid="{90C2AEDB-83B7-4E81-B4FD-7999F2DA3F6E}"/>
    <cellStyle name="style1536082579848 2" xfId="43242" xr:uid="{3052D71D-5E91-4AEF-BDDB-4B667AF934A4}"/>
    <cellStyle name="style1536082579848 2 2" xfId="43581" xr:uid="{2C6A6955-BC04-4299-955C-6266B1F7489D}"/>
    <cellStyle name="style1536082579848 2 2 2" xfId="44179" xr:uid="{8CE2C888-77A6-4F97-BED5-ACD531FAF586}"/>
    <cellStyle name="style1536082580000" xfId="42177" xr:uid="{0478BD39-A312-41B0-9B5C-2C6787612553}"/>
    <cellStyle name="style1536082580000 2" xfId="43243" xr:uid="{5382796A-5911-4810-8B87-0C0AC951AC3D}"/>
    <cellStyle name="style1536082580000 2 2" xfId="43582" xr:uid="{E9780A5C-09EA-45BD-B85D-1AADC310CFE9}"/>
    <cellStyle name="style1536082580000 2 2 2" xfId="44180" xr:uid="{160F0982-A8FB-40A6-8762-EB41418E1732}"/>
    <cellStyle name="style1536082580470" xfId="42181" xr:uid="{CE8EF681-BDB7-4C26-943C-F5C828A48C86}"/>
    <cellStyle name="style1536082580470 2" xfId="43247" xr:uid="{916B743B-D1B0-4F1F-ADE5-EB069E3BE2E5}"/>
    <cellStyle name="style1536082580470 2 2" xfId="43586" xr:uid="{2D4C32FB-47CF-4E55-B843-5EF57FEBD73E}"/>
    <cellStyle name="style1536082580470 2 2 2" xfId="44184" xr:uid="{D6A3D4EE-96A1-4776-B408-ECF853BA221B}"/>
    <cellStyle name="style1536082580628" xfId="42182" xr:uid="{32AEBFDC-51BD-4B6A-BB7D-A866144BC42D}"/>
    <cellStyle name="style1536082580628 2" xfId="43248" xr:uid="{4A1DD2D7-4F86-48E8-B23E-F9DEBAEDBD88}"/>
    <cellStyle name="style1536082580628 2 2" xfId="43587" xr:uid="{D9219EE1-9B80-4CE1-8E7C-9002DFC65BE8}"/>
    <cellStyle name="style1536082580628 2 2 2" xfId="44185" xr:uid="{AA81A150-2549-4676-B3B4-14E4EAF67073}"/>
    <cellStyle name="style1536082580737" xfId="42183" xr:uid="{F8CC9FF5-6AE8-4E8D-93D8-7BD652E1C8B7}"/>
    <cellStyle name="style1536082580737 2" xfId="43249" xr:uid="{05C73B9B-B923-4DBF-BC97-D05852165CDE}"/>
    <cellStyle name="style1536082580737 2 2" xfId="43588" xr:uid="{5523948E-B616-46AF-B831-931F5A0706CF}"/>
    <cellStyle name="style1536082580737 2 2 2" xfId="44186" xr:uid="{B9EAE94A-4438-4BC3-B126-3C65BB04C655}"/>
    <cellStyle name="style1536082580885" xfId="42187" xr:uid="{7385CE6E-6ADB-4239-9ADC-E4185B15CA2D}"/>
    <cellStyle name="style1536082580885 2" xfId="43253" xr:uid="{E6D47794-7AE3-48FC-A8C3-B75C904D524E}"/>
    <cellStyle name="style1536082580885 2 2" xfId="43592" xr:uid="{44722461-9854-4EC8-9770-2F8F6FEAAE8D}"/>
    <cellStyle name="style1536082580885 2 2 2" xfId="44190" xr:uid="{C446DA24-3C82-4677-9A9E-64795FE656AA}"/>
    <cellStyle name="style1536082580979" xfId="42189" xr:uid="{DF83EF3C-AE4A-4542-BE09-FA6893319C35}"/>
    <cellStyle name="style1536082580979 2" xfId="43255" xr:uid="{105F6AE0-9C14-4E56-B3D6-4F33229CF28A}"/>
    <cellStyle name="style1536082580979 2 2" xfId="43594" xr:uid="{A6D86F30-2A90-4245-B288-7B96673D247B}"/>
    <cellStyle name="style1536082580979 2 2 2" xfId="44192" xr:uid="{AB95869B-4E8F-4839-A6AE-524D3A067A51}"/>
    <cellStyle name="style1536082604907" xfId="41938" xr:uid="{D8C0F82E-B989-4623-A307-8658FBC65A79}"/>
    <cellStyle name="style1536082604907 2" xfId="43004" xr:uid="{DF0AA3D6-4242-4529-B2BC-B9E236FC1CA0}"/>
    <cellStyle name="style1536082604907 2 2" xfId="43343" xr:uid="{83A047FC-249A-4769-B675-E7B7F05FA7CC}"/>
    <cellStyle name="style1536082604907 2 2 2" xfId="43941" xr:uid="{A021477F-38D4-43D8-8885-BE0AB0699BB1}"/>
    <cellStyle name="style1536082605064" xfId="41939" xr:uid="{A32FF3A4-07D5-4DEA-B6BB-0F2E88E07574}"/>
    <cellStyle name="style1536082605064 2" xfId="43005" xr:uid="{61CE5C93-320F-4898-A0E4-7E5A452523CC}"/>
    <cellStyle name="style1536082605064 2 2" xfId="43344" xr:uid="{A112BFEF-E6A8-4CB5-B9FE-2BF0FB23A5E7}"/>
    <cellStyle name="style1536082605064 2 2 2" xfId="43942" xr:uid="{AA6D8945-4D0C-4560-916F-899E147E800D}"/>
    <cellStyle name="style1536082605172" xfId="41944" xr:uid="{C3D2B2B4-18D4-44F9-B415-E325AF16E53D}"/>
    <cellStyle name="style1536082605172 2" xfId="43010" xr:uid="{C823134B-D277-45A8-92B8-ADA835AEBB48}"/>
    <cellStyle name="style1536082605172 2 2" xfId="43349" xr:uid="{7DE62991-7187-41B6-BFAC-11776308D430}"/>
    <cellStyle name="style1536082605172 2 2 2" xfId="43947" xr:uid="{3EBB11E5-7008-45C8-B8B9-045516D40BBD}"/>
    <cellStyle name="style1536082605321" xfId="41945" xr:uid="{7E83210E-14A8-4F6B-A3B6-7E13E8B5F901}"/>
    <cellStyle name="style1536082605321 2" xfId="43011" xr:uid="{8CCF014A-F843-48B1-AE09-0CB6B7A8E658}"/>
    <cellStyle name="style1536082605321 2 2" xfId="43350" xr:uid="{9B181ABF-9EBA-4903-AE17-B66470DAECA5}"/>
    <cellStyle name="style1536082605321 2 2 2" xfId="43948" xr:uid="{4C93FDC2-F1BE-419A-BBC1-9B408D39C7B0}"/>
    <cellStyle name="style1536082605648" xfId="41941" xr:uid="{6D0F593C-3C76-40C9-A8DA-A686685726EA}"/>
    <cellStyle name="style1536082605648 2" xfId="43007" xr:uid="{FC5075F7-07D8-46D2-B4A6-8C15F4C9ECAC}"/>
    <cellStyle name="style1536082605648 2 2" xfId="43346" xr:uid="{1E723016-28A3-443D-B464-E4DBA53F0E25}"/>
    <cellStyle name="style1536082605648 2 2 2" xfId="43944" xr:uid="{B76E0F5D-551A-482B-A2B4-CA7E67B2C622}"/>
    <cellStyle name="style1536082605873" xfId="41942" xr:uid="{CB4248AE-5D99-47F7-94BD-4E344292BD6D}"/>
    <cellStyle name="style1536082605873 2" xfId="43008" xr:uid="{1BE6B162-667E-4BD4-B94A-97DB35D007DA}"/>
    <cellStyle name="style1536082605873 2 2" xfId="43347" xr:uid="{A45C2D40-CDCD-49EE-8037-88EA802DE011}"/>
    <cellStyle name="style1536082605873 2 2 2" xfId="43945" xr:uid="{AF9E0E5A-FE41-400D-95A2-88801F38A2DE}"/>
    <cellStyle name="style1536082606030" xfId="41940" xr:uid="{D5820723-E269-4E29-9FF3-3BB469BFD2C5}"/>
    <cellStyle name="style1536082606030 2" xfId="43006" xr:uid="{A205F2CF-A0FE-4946-888B-868C39D43D55}"/>
    <cellStyle name="style1536082606030 2 2" xfId="43345" xr:uid="{35BD51C0-796B-4F50-A5F3-0DB5FFDC2684}"/>
    <cellStyle name="style1536082606030 2 2 2" xfId="43943" xr:uid="{9D22EA7D-C6A8-42D6-8C07-DD9655027C2A}"/>
    <cellStyle name="style1536082606180" xfId="41943" xr:uid="{42CE125F-DDE0-4999-B850-2D040EE9DF8B}"/>
    <cellStyle name="style1536082606180 2" xfId="43009" xr:uid="{B8E99AC3-B45E-40C1-BD63-9BA533F98CEB}"/>
    <cellStyle name="style1536082606180 2 2" xfId="43348" xr:uid="{EECC7D9F-0C8B-49E9-898A-51A355AF3802}"/>
    <cellStyle name="style1536082606180 2 2 2" xfId="43946" xr:uid="{9283C7D5-E9CA-4D09-AD6C-597EE9658B09}"/>
    <cellStyle name="style1536082606301" xfId="41946" xr:uid="{A9546B2F-C54B-4A13-960F-B6F96FC16165}"/>
    <cellStyle name="style1536082606301 2" xfId="43012" xr:uid="{2DD4528B-CBCC-413F-AEB6-11270B547F34}"/>
    <cellStyle name="style1536082606301 2 2" xfId="43351" xr:uid="{E2B2C37C-57CE-4C32-AD8A-ED16159B09C9}"/>
    <cellStyle name="style1536082606301 2 2 2" xfId="43949" xr:uid="{2A8277E0-836E-4649-A528-54141AE0F52A}"/>
    <cellStyle name="style1536082606411" xfId="41947" xr:uid="{FAAB3DE5-C563-4519-BF27-4F03ABC2A43B}"/>
    <cellStyle name="style1536082606411 2" xfId="43013" xr:uid="{F1539A76-CF40-491F-AC5C-477EE0C64F12}"/>
    <cellStyle name="style1536082606411 2 2" xfId="43352" xr:uid="{F749F51F-0B81-4204-804E-EA6FA44ED890}"/>
    <cellStyle name="style1536082606411 2 2 2" xfId="43950" xr:uid="{D2F75EC4-0E28-4C66-9840-20990BA56BF3}"/>
    <cellStyle name="style1536082606528" xfId="41948" xr:uid="{001B170E-5ABA-45B2-BDCA-1E13DA7CBDA8}"/>
    <cellStyle name="style1536082606528 2" xfId="43014" xr:uid="{C2F70EEA-94FA-4391-9581-659A8027F7C3}"/>
    <cellStyle name="style1536082606528 2 2" xfId="43353" xr:uid="{D8C0A209-327C-4C8F-B815-CD1E733C63A7}"/>
    <cellStyle name="style1536082606528 2 2 2" xfId="43951" xr:uid="{09C7F1A2-5A05-4CCA-9E4D-415C2C95E7A8}"/>
    <cellStyle name="style1536082606658" xfId="41949" xr:uid="{DF2EE23E-BB65-48FD-B14F-CAA7A8242DE3}"/>
    <cellStyle name="style1536082606658 2" xfId="43015" xr:uid="{3FC84307-E647-49BF-8F8E-1F897B8B2109}"/>
    <cellStyle name="style1536082606658 2 2" xfId="43354" xr:uid="{4A2BCB38-02EF-42B7-AC11-7AAE5A5F862B}"/>
    <cellStyle name="style1536082606658 2 2 2" xfId="43952" xr:uid="{F15824C0-1F5F-40EF-8213-6FAF0F42431D}"/>
    <cellStyle name="style1536082606769" xfId="41950" xr:uid="{E3CB48C7-BE2F-4F6D-AAA1-C5CC8871C5F1}"/>
    <cellStyle name="style1536082606769 2" xfId="43016" xr:uid="{EC350F44-18E0-4153-B9DC-B9B77C78DCB9}"/>
    <cellStyle name="style1536082606769 2 2" xfId="43355" xr:uid="{D5661BA1-B86D-49FB-83B9-F2F000E2E0AA}"/>
    <cellStyle name="style1536082606769 2 2 2" xfId="43953" xr:uid="{84B54847-7FB5-4377-8683-AFA232EC0BFF}"/>
    <cellStyle name="style1536082606904" xfId="41956" xr:uid="{F11A6DEE-47ED-4040-BE2B-2336E24B8391}"/>
    <cellStyle name="style1536082606904 2" xfId="43022" xr:uid="{57083640-B3F3-4009-8BBD-CD64A2FA19CF}"/>
    <cellStyle name="style1536082606904 2 2" xfId="43361" xr:uid="{4AD37909-3191-4B9F-B04D-6E3170257A9B}"/>
    <cellStyle name="style1536082606904 2 2 2" xfId="43959" xr:uid="{74CBD84E-5D5E-4784-AC3D-323CE125F1D6}"/>
    <cellStyle name="style1536082607040" xfId="41951" xr:uid="{1642911C-AE87-479A-9408-10C74C1C802B}"/>
    <cellStyle name="style1536082607040 2" xfId="43017" xr:uid="{856D6583-C381-4E82-A2A5-5183143A3F07}"/>
    <cellStyle name="style1536082607040 2 2" xfId="43356" xr:uid="{4FD4F82C-C022-4864-93FA-1C8E47457294}"/>
    <cellStyle name="style1536082607040 2 2 2" xfId="43954" xr:uid="{B937ED6D-0B8E-4A32-91FE-D1616F737B35}"/>
    <cellStyle name="style1536082607167" xfId="41957" xr:uid="{A2FFA922-1281-49BA-B9C4-CCD06A45CFC3}"/>
    <cellStyle name="style1536082607167 2" xfId="43023" xr:uid="{DE53B1D2-9AEF-4645-B055-AE3A937E01A2}"/>
    <cellStyle name="style1536082607167 2 2" xfId="43362" xr:uid="{561696EF-EE66-44C4-BC87-897535DC7FC3}"/>
    <cellStyle name="style1536082607167 2 2 2" xfId="43960" xr:uid="{B015A976-9E62-402E-AA08-E3F566320177}"/>
    <cellStyle name="style1536082607309" xfId="41962" xr:uid="{F0939331-EE36-4456-9B8B-638ED71754D8}"/>
    <cellStyle name="style1536082607309 2" xfId="43028" xr:uid="{C63D048A-2695-4591-925C-DBA6A6CF6A05}"/>
    <cellStyle name="style1536082607309 2 2" xfId="43367" xr:uid="{543C82BB-2EF6-4B7B-847D-25B7C886E58B}"/>
    <cellStyle name="style1536082607309 2 2 2" xfId="43965" xr:uid="{53394642-BC83-4D13-80D8-B023F56BAAD6}"/>
    <cellStyle name="style1536082607434" xfId="41963" xr:uid="{7A95D01D-AA03-4D7C-AED0-5564B2E8DD7A}"/>
    <cellStyle name="style1536082607434 2" xfId="43029" xr:uid="{0914C383-B33F-44F0-A0C5-01EF27893DCC}"/>
    <cellStyle name="style1536082607434 2 2" xfId="43368" xr:uid="{E7222123-61CF-4FF1-AE70-337D6CC92214}"/>
    <cellStyle name="style1536082607434 2 2 2" xfId="43966" xr:uid="{241AD905-06F0-4328-BB2D-77DBFA2B81BF}"/>
    <cellStyle name="style1536082607562" xfId="41952" xr:uid="{36D09474-893C-4D0A-BB11-6B32D89A6479}"/>
    <cellStyle name="style1536082607562 2" xfId="43018" xr:uid="{9272CA67-B8E2-42AC-9B47-7A8AE11D9763}"/>
    <cellStyle name="style1536082607562 2 2" xfId="43357" xr:uid="{37AA7B31-A0BE-4840-85BB-E3D17E9DF3C8}"/>
    <cellStyle name="style1536082607562 2 2 2" xfId="43955" xr:uid="{F3CD29FE-4E92-4756-A867-E8275CD86F8F}"/>
    <cellStyle name="style1536082607685" xfId="41953" xr:uid="{F99C3EB6-7EDF-4A5C-A9B4-4FBC5DFB9993}"/>
    <cellStyle name="style1536082607685 2" xfId="43019" xr:uid="{AF122C12-3BE9-49F5-9C07-61CA6973F98B}"/>
    <cellStyle name="style1536082607685 2 2" xfId="43358" xr:uid="{75AF450F-2206-490C-939A-352D58CE2CD1}"/>
    <cellStyle name="style1536082607685 2 2 2" xfId="43956" xr:uid="{4AC3BE41-030D-460F-81E1-20985850733B}"/>
    <cellStyle name="style1536082607809" xfId="41954" xr:uid="{F06C34FF-F446-4559-BAD4-4047BB14C307}"/>
    <cellStyle name="style1536082607809 2" xfId="43020" xr:uid="{964750FB-3819-49AC-A926-F91D92400B7C}"/>
    <cellStyle name="style1536082607809 2 2" xfId="43359" xr:uid="{008BD0A6-0EB0-4315-BDCF-E64D25F945AE}"/>
    <cellStyle name="style1536082607809 2 2 2" xfId="43957" xr:uid="{010A6E48-05C9-45E1-B472-4E4E636C79ED}"/>
    <cellStyle name="style1536082607936" xfId="41955" xr:uid="{4323E750-3D4B-4E0D-9B51-F7459B0F6FD7}"/>
    <cellStyle name="style1536082607936 2" xfId="43021" xr:uid="{3E9E26C0-8A5F-45E6-8DF9-72EA48F4A507}"/>
    <cellStyle name="style1536082607936 2 2" xfId="43360" xr:uid="{1B320AD2-A555-48A3-B825-6CB8ABAEE22F}"/>
    <cellStyle name="style1536082607936 2 2 2" xfId="43958" xr:uid="{674CD351-93B7-4B16-A41B-615D0606E28C}"/>
    <cellStyle name="style1536082608077" xfId="41958" xr:uid="{DB90345C-82DF-42B8-B970-1099AE668948}"/>
    <cellStyle name="style1536082608077 2" xfId="43024" xr:uid="{42C1B199-2796-4254-A853-9E3CF7B65B71}"/>
    <cellStyle name="style1536082608077 2 2" xfId="43363" xr:uid="{E665A346-1462-45D3-84BB-9FBBCC86801E}"/>
    <cellStyle name="style1536082608077 2 2 2" xfId="43961" xr:uid="{A714458A-5702-4646-9B67-8B38876403A5}"/>
    <cellStyle name="style1536082608202" xfId="41959" xr:uid="{080CE8D8-D283-4229-889D-E2035DB64D14}"/>
    <cellStyle name="style1536082608202 2" xfId="43025" xr:uid="{235E77A1-78D3-47A0-8BCD-316D0A704FEE}"/>
    <cellStyle name="style1536082608202 2 2" xfId="43364" xr:uid="{E8C96A49-1DB3-41D6-8022-5C7FE01EF36C}"/>
    <cellStyle name="style1536082608202 2 2 2" xfId="43962" xr:uid="{9277752A-E9E3-443B-8962-78EDADF123B3}"/>
    <cellStyle name="style1536082608335" xfId="41960" xr:uid="{64EDE1F8-2648-4A6F-BF9C-8971B6321205}"/>
    <cellStyle name="style1536082608335 2" xfId="43026" xr:uid="{A8642F7C-9C84-4C5A-8DF9-FBD58A7AA4EF}"/>
    <cellStyle name="style1536082608335 2 2" xfId="43365" xr:uid="{9E3F583A-6100-4E0C-94FB-F95C37AEA1DF}"/>
    <cellStyle name="style1536082608335 2 2 2" xfId="43963" xr:uid="{78FE467F-AC2B-42A3-AE7C-B5B76BB62434}"/>
    <cellStyle name="style1536082608460" xfId="41961" xr:uid="{A337E413-F476-4382-B06F-9B8F3CBC0B26}"/>
    <cellStyle name="style1536082608460 2" xfId="43027" xr:uid="{8471646B-28FC-4454-B34F-F63358527CA1}"/>
    <cellStyle name="style1536082608460 2 2" xfId="43366" xr:uid="{86FA1C88-3B77-47C4-88CB-6F597F7241DE}"/>
    <cellStyle name="style1536082608460 2 2 2" xfId="43964" xr:uid="{93071610-B059-4962-9864-D7260BB04C6B}"/>
    <cellStyle name="style1536082608611" xfId="41964" xr:uid="{63D36C90-4A01-43C6-9317-BF9421CB1570}"/>
    <cellStyle name="style1536082608611 2" xfId="43030" xr:uid="{2EC7750F-DAE1-468E-8631-64E768F9D62C}"/>
    <cellStyle name="style1536082608611 2 2" xfId="43369" xr:uid="{AEAE676F-492D-4FB0-BEEA-8FDAB96F1368}"/>
    <cellStyle name="style1536082608611 2 2 2" xfId="43967" xr:uid="{78B35F68-0D20-4E61-B92A-337515C3125E}"/>
    <cellStyle name="style1536082608737" xfId="41965" xr:uid="{BA56D53E-2EAD-4D44-82BE-83B9A977E690}"/>
    <cellStyle name="style1536082608737 2" xfId="43031" xr:uid="{936244E3-D159-4520-BF64-8EAA0CA6A6B9}"/>
    <cellStyle name="style1536082608737 2 2" xfId="43370" xr:uid="{3FBA2B7B-BC2E-492C-AD71-8F77AFB0F62D}"/>
    <cellStyle name="style1536082608737 2 2 2" xfId="43968" xr:uid="{40E0DF7D-9DF6-48CB-BA47-3D2488327503}"/>
    <cellStyle name="style1536082608861" xfId="41966" xr:uid="{98A94EC7-C155-4B6F-9F20-DFA0CC3DBE66}"/>
    <cellStyle name="style1536082608861 2" xfId="43032" xr:uid="{4D5EF08F-8BF8-49FC-9560-F49D30153D59}"/>
    <cellStyle name="style1536082608861 2 2" xfId="43371" xr:uid="{60434DE2-26A6-4448-978D-244724C6DAE8}"/>
    <cellStyle name="style1536082608861 2 2 2" xfId="43969" xr:uid="{ECEF81B3-F9E3-4965-9E22-E2A4AC24FCF3}"/>
    <cellStyle name="style1536082608996" xfId="41967" xr:uid="{2EDCEE89-1417-48FF-9C0B-08627219E719}"/>
    <cellStyle name="style1536082608996 2" xfId="43033" xr:uid="{B7B23DA6-BB84-4179-B7D6-2523DBD5B5CC}"/>
    <cellStyle name="style1536082608996 2 2" xfId="43372" xr:uid="{BEA7EFE0-6832-49E7-9559-82F1779C271C}"/>
    <cellStyle name="style1536082608996 2 2 2" xfId="43970" xr:uid="{6D41DBB6-E59D-477B-A5E8-8A6B5CCD4DE5}"/>
    <cellStyle name="style1536082611541" xfId="41968" xr:uid="{E7BEC5A8-F158-4326-81A1-3A601793C0D2}"/>
    <cellStyle name="style1536082611541 2" xfId="43034" xr:uid="{0362B102-BA5C-4269-AB60-02AE12241C60}"/>
    <cellStyle name="style1536082611541 2 2" xfId="43373" xr:uid="{B393BDC9-90ED-47FC-89C0-34705589936E}"/>
    <cellStyle name="style1536082611541 2 2 2" xfId="43971" xr:uid="{B9A7796B-375E-480A-BEC2-5389287FA2E4}"/>
    <cellStyle name="style1536082611662" xfId="41969" xr:uid="{AAB8C990-0AC4-438E-AB34-D959C3B13798}"/>
    <cellStyle name="style1536082611662 2" xfId="43035" xr:uid="{DC56F15A-77EA-4E4B-BDBD-3AC05F203B9D}"/>
    <cellStyle name="style1536082611662 2 2" xfId="43374" xr:uid="{6A8CA6C6-B597-4EEA-8F8B-76D151197B18}"/>
    <cellStyle name="style1536082611662 2 2 2" xfId="43972" xr:uid="{B4ED62E8-AF8C-4B79-B8A0-860E38509B4A}"/>
    <cellStyle name="style1536082611770" xfId="41974" xr:uid="{26FBE3DC-82E4-4039-8797-B1E2FEADA1CE}"/>
    <cellStyle name="style1536082611770 2" xfId="43040" xr:uid="{D5B87304-CBF4-4512-ACC4-C58A21313203}"/>
    <cellStyle name="style1536082611770 2 2" xfId="43379" xr:uid="{C7AC8E33-73BC-4058-8A18-2BC190053256}"/>
    <cellStyle name="style1536082611770 2 2 2" xfId="43977" xr:uid="{A6937CA9-E4DC-474A-A5D6-C8140FAA317D}"/>
    <cellStyle name="style1536082611887" xfId="41975" xr:uid="{FDD1593D-86F6-4B2B-ADB1-D97A35A751EB}"/>
    <cellStyle name="style1536082611887 2" xfId="43041" xr:uid="{11E23569-838D-4025-A547-860027908C6E}"/>
    <cellStyle name="style1536082611887 2 2" xfId="43380" xr:uid="{28BBF584-59FC-44A4-B6D3-1F4161D6A5DA}"/>
    <cellStyle name="style1536082611887 2 2 2" xfId="43978" xr:uid="{D9833B1C-0EEF-4D5E-820C-792BC73B271A}"/>
    <cellStyle name="style1536082612105" xfId="41971" xr:uid="{43EB657A-8EFD-4B58-AE22-1E2FB45D69A8}"/>
    <cellStyle name="style1536082612105 2" xfId="43037" xr:uid="{44AB6139-FA9C-42A5-83D8-3F73F086788C}"/>
    <cellStyle name="style1536082612105 2 2" xfId="43376" xr:uid="{AE96CBCF-3E04-433A-B47C-BBC0449D8D1F}"/>
    <cellStyle name="style1536082612105 2 2 2" xfId="43974" xr:uid="{75C96C4D-EAB9-493E-92DE-501840190526}"/>
    <cellStyle name="style1536082612225" xfId="41972" xr:uid="{7922474D-96E5-4D6C-A8F9-26123F452224}"/>
    <cellStyle name="style1536082612225 2" xfId="43038" xr:uid="{0FE7AE82-0D0E-4C86-B569-93BDBA4B39FC}"/>
    <cellStyle name="style1536082612225 2 2" xfId="43377" xr:uid="{D261045E-CE55-4CEA-8A47-36DE75709A72}"/>
    <cellStyle name="style1536082612225 2 2 2" xfId="43975" xr:uid="{3A0387A2-7531-46E2-ADC0-32A9141800AE}"/>
    <cellStyle name="style1536082612339" xfId="41970" xr:uid="{BC52FE53-DBAC-4C6A-91CF-F2F47A8D9658}"/>
    <cellStyle name="style1536082612339 2" xfId="43036" xr:uid="{A168A9DE-9A79-4031-AD22-B800712EA306}"/>
    <cellStyle name="style1536082612339 2 2" xfId="43375" xr:uid="{B7D37465-D457-4DA2-861A-6D954C4F416F}"/>
    <cellStyle name="style1536082612339 2 2 2" xfId="43973" xr:uid="{4A932107-89C3-4D07-90F6-575899883699}"/>
    <cellStyle name="style1536082612456" xfId="41973" xr:uid="{1827DA60-25B3-4010-94C0-241064BE597E}"/>
    <cellStyle name="style1536082612456 2" xfId="43039" xr:uid="{792B6AD9-CF78-407F-A72F-9AB231EE5471}"/>
    <cellStyle name="style1536082612456 2 2" xfId="43378" xr:uid="{58A8FA3E-D789-4C0E-B14B-F0853B88CB90}"/>
    <cellStyle name="style1536082612456 2 2 2" xfId="43976" xr:uid="{302EAAB7-D37D-4D4D-90E8-AEAD5539A322}"/>
    <cellStyle name="style1536082612570" xfId="41976" xr:uid="{5F03CEF9-EF6E-46EF-8A14-6F834BD844A9}"/>
    <cellStyle name="style1536082612570 2" xfId="43042" xr:uid="{8F0F5E0B-8EF7-4EE3-8505-53214DEE2E9A}"/>
    <cellStyle name="style1536082612570 2 2" xfId="43381" xr:uid="{1B6747A6-0A64-46E7-88B2-7F0175A397B5}"/>
    <cellStyle name="style1536082612570 2 2 2" xfId="43979" xr:uid="{3039FDA8-60FD-4219-87F4-2360BF59B500}"/>
    <cellStyle name="style1536082612682" xfId="41977" xr:uid="{306C572B-37C5-4390-A95A-F33667C13243}"/>
    <cellStyle name="style1536082612682 2" xfId="43043" xr:uid="{1054ECA2-EF67-46A4-BE9C-37099FF29351}"/>
    <cellStyle name="style1536082612682 2 2" xfId="43382" xr:uid="{81F3CF0D-50AE-4C94-BA8D-5E5A06822526}"/>
    <cellStyle name="style1536082612682 2 2 2" xfId="43980" xr:uid="{FD90FF1E-DD54-4C2E-B6E9-DAB06EC495C5}"/>
    <cellStyle name="style1536082612792" xfId="41978" xr:uid="{584C572F-5E50-4525-B1A8-F8DEC50A9845}"/>
    <cellStyle name="style1536082612792 2" xfId="43044" xr:uid="{97C0A78A-B93E-4CE4-A71B-08A1D731C81E}"/>
    <cellStyle name="style1536082612792 2 2" xfId="43383" xr:uid="{27A2844B-277C-4CC9-840D-C89F126C71ED}"/>
    <cellStyle name="style1536082612792 2 2 2" xfId="43981" xr:uid="{34D0FC1D-E08F-4901-94C1-AD8692F12708}"/>
    <cellStyle name="style1536082612908" xfId="41979" xr:uid="{2542A2B4-77BE-48E7-91F2-02D325CB8E14}"/>
    <cellStyle name="style1536082612908 2" xfId="43045" xr:uid="{E4DCFA8B-9D2A-43E3-9D6A-7F545A4765E6}"/>
    <cellStyle name="style1536082612908 2 2" xfId="43384" xr:uid="{2CC490C8-D814-4A39-82E0-3470AB966B41}"/>
    <cellStyle name="style1536082612908 2 2 2" xfId="43982" xr:uid="{D5BF79AA-CCAC-4910-A929-FE3D56FA38FC}"/>
    <cellStyle name="style1536082613020" xfId="41980" xr:uid="{88EA3789-5797-4129-9FFE-B7D6D67D1428}"/>
    <cellStyle name="style1536082613020 2" xfId="43046" xr:uid="{0960BD90-15E6-4BDE-B05E-67CBA1953DB0}"/>
    <cellStyle name="style1536082613020 2 2" xfId="43385" xr:uid="{B1E711C2-CF99-47F0-A2AC-E3C73C956C21}"/>
    <cellStyle name="style1536082613020 2 2 2" xfId="43983" xr:uid="{46A13822-8AB2-4289-8118-2AC24CC577D1}"/>
    <cellStyle name="style1536082613147" xfId="41986" xr:uid="{F1F9412D-325F-480F-9FD6-B43C51C44B6B}"/>
    <cellStyle name="style1536082613147 2" xfId="43052" xr:uid="{7E3437B0-EDA4-4A37-BE97-DA146419A6AF}"/>
    <cellStyle name="style1536082613147 2 2" xfId="43391" xr:uid="{C94638A1-EA80-473A-A3FC-BADEE5A4DFDD}"/>
    <cellStyle name="style1536082613147 2 2 2" xfId="43989" xr:uid="{6B121731-3953-45ED-929B-9D1A7D61EB54}"/>
    <cellStyle name="style1536082613267" xfId="41981" xr:uid="{F2D14FF9-2119-4DC5-9E87-C8AAC0C6AC9B}"/>
    <cellStyle name="style1536082613267 2" xfId="43047" xr:uid="{5639C62B-F20F-40D7-8A66-F0124F041914}"/>
    <cellStyle name="style1536082613267 2 2" xfId="43386" xr:uid="{DC362997-4A8C-4426-9041-47D950143927}"/>
    <cellStyle name="style1536082613267 2 2 2" xfId="43984" xr:uid="{6FC078C3-2A16-415D-8E23-3E04A2BEB0D3}"/>
    <cellStyle name="style1536082613396" xfId="41987" xr:uid="{537D8354-D6A6-43BE-A9CA-1617E99F601B}"/>
    <cellStyle name="style1536082613396 2" xfId="43053" xr:uid="{EB1CDD71-D24E-4879-BFBD-051F4CA34CF1}"/>
    <cellStyle name="style1536082613396 2 2" xfId="43392" xr:uid="{4A110995-709C-4107-A886-1BC329A13699}"/>
    <cellStyle name="style1536082613396 2 2 2" xfId="43990" xr:uid="{3504360F-44DF-442B-86CF-F72A124846BB}"/>
    <cellStyle name="style1536082613512" xfId="41992" xr:uid="{77FA8B0A-C4F1-403A-AFC4-A42B1FEA1A9A}"/>
    <cellStyle name="style1536082613512 2" xfId="43058" xr:uid="{6A046488-0157-415A-83B5-BBB344EBD454}"/>
    <cellStyle name="style1536082613512 2 2" xfId="43397" xr:uid="{BED1E9CB-FEA6-450E-81B5-5E31A9890CEF}"/>
    <cellStyle name="style1536082613512 2 2 2" xfId="43995" xr:uid="{71B3D881-0A7C-4E7E-9A46-8E35F0497D12}"/>
    <cellStyle name="style1536082613624" xfId="41993" xr:uid="{E5AE07FA-35AE-41F0-ABF3-15BBDA5A9406}"/>
    <cellStyle name="style1536082613624 2" xfId="43059" xr:uid="{4D382317-CB06-45ED-AEC8-D4A0171C5CF6}"/>
    <cellStyle name="style1536082613624 2 2" xfId="43398" xr:uid="{2F14427F-D9BE-419B-901F-2F038DAC4B5C}"/>
    <cellStyle name="style1536082613624 2 2 2" xfId="43996" xr:uid="{F01451C7-80ED-4525-A4A0-C28A730DB7C9}"/>
    <cellStyle name="style1536082613743" xfId="41982" xr:uid="{9B9532B1-39E5-44F8-A236-04F023D9B5E4}"/>
    <cellStyle name="style1536082613743 2" xfId="43048" xr:uid="{F1AEE2FF-549B-4C41-AC72-970E42BB89AA}"/>
    <cellStyle name="style1536082613743 2 2" xfId="43387" xr:uid="{9E8BA1B3-89CE-40EA-812C-095DE36E9404}"/>
    <cellStyle name="style1536082613743 2 2 2" xfId="43985" xr:uid="{888CB385-CF45-4BAB-99D7-22BACE12377C}"/>
    <cellStyle name="style1536082613873" xfId="41983" xr:uid="{91088F7B-53E8-4616-9623-CD46B986105F}"/>
    <cellStyle name="style1536082613873 2" xfId="43049" xr:uid="{9C146D4D-285F-4A96-BD83-D105BFA9E6ED}"/>
    <cellStyle name="style1536082613873 2 2" xfId="43388" xr:uid="{BCCABDD1-7FCF-498F-A66B-A1297E4C2172}"/>
    <cellStyle name="style1536082613873 2 2 2" xfId="43986" xr:uid="{D6B826AE-BDF6-4C21-84A7-07090C4D25B4}"/>
    <cellStyle name="style1536082614085" xfId="41984" xr:uid="{2F8EC62B-DF3C-466D-90D8-276174F0D6A2}"/>
    <cellStyle name="style1536082614085 2" xfId="43050" xr:uid="{84BEFCFC-5A04-4DC7-806E-6EB7846D8B40}"/>
    <cellStyle name="style1536082614085 2 2" xfId="43389" xr:uid="{C7FB7798-2063-436D-BE0A-602A255D4462}"/>
    <cellStyle name="style1536082614085 2 2 2" xfId="43987" xr:uid="{67C5C817-F245-444B-9222-A7D236BC5BB1}"/>
    <cellStyle name="style1536082614199" xfId="41985" xr:uid="{A7C9736B-4674-492A-97A6-47278698B5DF}"/>
    <cellStyle name="style1536082614199 2" xfId="43051" xr:uid="{7FDE2C2F-2652-42B3-B3B6-6C41B9A26FBA}"/>
    <cellStyle name="style1536082614199 2 2" xfId="43390" xr:uid="{497276C6-BFAC-4489-AF75-4D4DAF441A2F}"/>
    <cellStyle name="style1536082614199 2 2 2" xfId="43988" xr:uid="{C190FDA7-16AF-433D-834D-4F7481C1D629}"/>
    <cellStyle name="style1536082614327" xfId="41988" xr:uid="{E1325A10-B168-4B47-947D-B6A27869341F}"/>
    <cellStyle name="style1536082614327 2" xfId="43054" xr:uid="{DE24ECF7-649B-4FCA-AE08-3C1E669973DC}"/>
    <cellStyle name="style1536082614327 2 2" xfId="43393" xr:uid="{5E28B755-0A5F-4FE0-86BF-113DD2268D8A}"/>
    <cellStyle name="style1536082614327 2 2 2" xfId="43991" xr:uid="{94FE4BE0-D4A3-48B6-8E73-BF263CA30BE1}"/>
    <cellStyle name="style1536082614438" xfId="41989" xr:uid="{DC883778-BAAF-4586-95D6-4D3653196337}"/>
    <cellStyle name="style1536082614438 2" xfId="43055" xr:uid="{74B5B6A7-D139-45CF-B5E1-4EBBB7BE06F9}"/>
    <cellStyle name="style1536082614438 2 2" xfId="43394" xr:uid="{DF1CAC71-6626-4C69-AFB2-54A9C8567CD8}"/>
    <cellStyle name="style1536082614438 2 2 2" xfId="43992" xr:uid="{6A04FECD-50D1-4D1C-BC31-1107315434DA}"/>
    <cellStyle name="style1536082614556" xfId="41990" xr:uid="{A31685BE-22A3-497B-9D11-A447AD8F2B27}"/>
    <cellStyle name="style1536082614556 2" xfId="43056" xr:uid="{7F5EB6FC-0BCF-4ED6-BE00-FF227A5DDD49}"/>
    <cellStyle name="style1536082614556 2 2" xfId="43395" xr:uid="{254BA522-B1BB-48DE-A6A2-C1D3C9B0EFF4}"/>
    <cellStyle name="style1536082614556 2 2 2" xfId="43993" xr:uid="{E073EB46-745C-48C7-8BF8-BD94C6EDA4C4}"/>
    <cellStyle name="style1536082614668" xfId="41991" xr:uid="{68A0CB61-70F0-404E-9C65-BF26BAE87569}"/>
    <cellStyle name="style1536082614668 2" xfId="43057" xr:uid="{2F6E5154-17E1-4506-AC76-8EAEED29F3DF}"/>
    <cellStyle name="style1536082614668 2 2" xfId="43396" xr:uid="{56DF0727-767D-42F7-839A-8E81A472C550}"/>
    <cellStyle name="style1536082614668 2 2 2" xfId="43994" xr:uid="{3C5150ED-A7EB-4AA9-AFC0-7E85AF9E5D5A}"/>
    <cellStyle name="style1536082614836" xfId="41994" xr:uid="{4FEC8E1D-61F5-4BCB-A08E-0052F6B1C2C0}"/>
    <cellStyle name="style1536082614836 2" xfId="43060" xr:uid="{8B9A1A97-D03B-4F32-9C5F-77D9CBEDE9DE}"/>
    <cellStyle name="style1536082614836 2 2" xfId="43399" xr:uid="{0FD78685-628D-4A25-AA49-7F01C44D7D64}"/>
    <cellStyle name="style1536082614836 2 2 2" xfId="43997" xr:uid="{61659278-BBFF-4290-9592-D7C87F8257CB}"/>
    <cellStyle name="style1536082617877" xfId="41995" xr:uid="{6CC166E3-E7D0-4492-9547-9E569D579A3C}"/>
    <cellStyle name="style1536082617877 2" xfId="43061" xr:uid="{77F06E92-B3E2-4EAC-BEBC-DD3CEF1FBEAF}"/>
    <cellStyle name="style1536082617877 2 2" xfId="43400" xr:uid="{405F788C-BC5B-450C-8BFE-C5568C67FDDC}"/>
    <cellStyle name="style1536082617877 2 2 2" xfId="43998" xr:uid="{373A2111-3C81-409A-BAEC-E0F1C66067E2}"/>
    <cellStyle name="style1536082617996" xfId="41996" xr:uid="{A4E54558-C96F-45F9-B2C0-4CD2C5D7E823}"/>
    <cellStyle name="style1536082617996 2" xfId="43062" xr:uid="{A7945D33-99CF-459E-9664-9C8D2203A68E}"/>
    <cellStyle name="style1536082617996 2 2" xfId="43401" xr:uid="{879A45D0-F17C-4FAF-A638-B996824112B0}"/>
    <cellStyle name="style1536082617996 2 2 2" xfId="43999" xr:uid="{1BA8404E-D481-4CB7-BB97-10FC094DC30A}"/>
    <cellStyle name="style1536082618104" xfId="42001" xr:uid="{60EC77E8-1013-4FC7-9559-9E8E3686DD11}"/>
    <cellStyle name="style1536082618104 2" xfId="43067" xr:uid="{12F97B48-49D2-4D5B-B6BD-940B16C68D9D}"/>
    <cellStyle name="style1536082618104 2 2" xfId="43406" xr:uid="{C9C31BF3-46C2-436A-9719-FBD2D8D738BE}"/>
    <cellStyle name="style1536082618104 2 2 2" xfId="44004" xr:uid="{8900C049-5FBD-4E8F-9F76-FB324FCBF8EF}"/>
    <cellStyle name="style1536082618214" xfId="42002" xr:uid="{AE5DEF7D-7C75-4E41-824A-AB10728E5A0A}"/>
    <cellStyle name="style1536082618214 2" xfId="43068" xr:uid="{D36514D1-A546-48F1-8159-A152FBD36BDB}"/>
    <cellStyle name="style1536082618214 2 2" xfId="43407" xr:uid="{122FFF31-B62B-4CD5-8A44-5748D04CDA95}"/>
    <cellStyle name="style1536082618214 2 2 2" xfId="44005" xr:uid="{ABC03DF9-73DD-427C-B267-EBF874BD9495}"/>
    <cellStyle name="style1536082618458" xfId="41998" xr:uid="{C3BE3ED8-B810-42EE-A54B-61F04F0E4A04}"/>
    <cellStyle name="style1536082618458 2" xfId="43064" xr:uid="{500ACAE0-5D5B-4A3E-8B07-409934A8A020}"/>
    <cellStyle name="style1536082618458 2 2" xfId="43403" xr:uid="{DA7F4FAD-58E6-47CB-AE3C-3D808A16437C}"/>
    <cellStyle name="style1536082618458 2 2 2" xfId="44001" xr:uid="{AC1469EA-6B15-474A-8A13-2F0D111A6824}"/>
    <cellStyle name="style1536082618573" xfId="41999" xr:uid="{CCA1E9B1-CACC-4B6A-A399-764C04B5D767}"/>
    <cellStyle name="style1536082618573 2" xfId="43065" xr:uid="{BDD13D19-9183-488C-9EF2-D1841CFCAFD4}"/>
    <cellStyle name="style1536082618573 2 2" xfId="43404" xr:uid="{B40007F1-D315-4D04-BDC3-C8E54DD5B374}"/>
    <cellStyle name="style1536082618573 2 2 2" xfId="44002" xr:uid="{26E6994A-6AE8-4C64-85CC-350C543FA7FF}"/>
    <cellStyle name="style1536082618682" xfId="41997" xr:uid="{4677C6BA-E947-4638-83A9-543489CEDAAE}"/>
    <cellStyle name="style1536082618682 2" xfId="43063" xr:uid="{F9173764-5B97-49AB-9E52-E56B642CC34C}"/>
    <cellStyle name="style1536082618682 2 2" xfId="43402" xr:uid="{FD34F417-1A8D-4F7C-A36E-4D8884049949}"/>
    <cellStyle name="style1536082618682 2 2 2" xfId="44000" xr:uid="{395B6C0A-52A7-46D9-86BB-326AEB069D62}"/>
    <cellStyle name="style1536082618794" xfId="42000" xr:uid="{0147E085-D37D-4D5B-A5B5-EB42407EBC26}"/>
    <cellStyle name="style1536082618794 2" xfId="43066" xr:uid="{B3F3B719-FBC3-491E-9F64-B8E38BCEE33E}"/>
    <cellStyle name="style1536082618794 2 2" xfId="43405" xr:uid="{F8E82ADA-3FA2-4128-9A1C-8F9E4A47B530}"/>
    <cellStyle name="style1536082618794 2 2 2" xfId="44003" xr:uid="{5D334407-3F92-4CB2-979B-1DA3914DE231}"/>
    <cellStyle name="style1536082618901" xfId="42003" xr:uid="{6E263DCC-A3F5-4348-9428-DFDEB7FF24FF}"/>
    <cellStyle name="style1536082618901 2" xfId="43069" xr:uid="{697E96A3-798F-4B1D-8D8D-89C4E039776E}"/>
    <cellStyle name="style1536082618901 2 2" xfId="43408" xr:uid="{26C47AEE-4058-4F91-B2E8-1181272F8A34}"/>
    <cellStyle name="style1536082618901 2 2 2" xfId="44006" xr:uid="{3A9062DB-85CE-4018-AA2B-6C06401CB299}"/>
    <cellStyle name="style1536082619013" xfId="42004" xr:uid="{74647BF1-B835-4628-AB99-5FAEC55231A1}"/>
    <cellStyle name="style1536082619013 2" xfId="43070" xr:uid="{518AA33F-305F-4A85-A3DE-3587808EE562}"/>
    <cellStyle name="style1536082619013 2 2" xfId="43409" xr:uid="{BF4CD60C-CD52-458C-9D2E-E3837BB51204}"/>
    <cellStyle name="style1536082619013 2 2 2" xfId="44007" xr:uid="{86E6819B-B54D-48AE-B1F5-4084C507A520}"/>
    <cellStyle name="style1536082619122" xfId="42005" xr:uid="{D581AD9F-3B79-4681-87E9-3048F71B6ABA}"/>
    <cellStyle name="style1536082619122 2" xfId="43071" xr:uid="{9EC9D2D4-1620-49D8-9561-4757061E7667}"/>
    <cellStyle name="style1536082619122 2 2" xfId="43410" xr:uid="{E8C1E990-29E9-4BC1-8EDD-7F8E6BC5384E}"/>
    <cellStyle name="style1536082619122 2 2 2" xfId="44008" xr:uid="{87AAD8BA-AFE2-4D30-B46E-5CB6FC8A4D2E}"/>
    <cellStyle name="style1536082619243" xfId="42006" xr:uid="{8B229DBE-167A-4BAD-944C-7DDC2E080F57}"/>
    <cellStyle name="style1536082619243 2" xfId="43072" xr:uid="{4AF03C21-F60F-43CC-B002-7B87E05CFB2F}"/>
    <cellStyle name="style1536082619243 2 2" xfId="43411" xr:uid="{7A0D64D6-DB22-484D-9469-583F8D1A6597}"/>
    <cellStyle name="style1536082619243 2 2 2" xfId="44009" xr:uid="{22B5ED82-5900-42E8-9613-28DCD6A3AF4E}"/>
    <cellStyle name="style1536082619364" xfId="42007" xr:uid="{28ACC061-58A8-41D1-951D-DA6C1B6B2A51}"/>
    <cellStyle name="style1536082619364 2" xfId="43073" xr:uid="{FF079AC6-8377-4AD0-9804-C8E2CAA1555B}"/>
    <cellStyle name="style1536082619364 2 2" xfId="43412" xr:uid="{05D48B58-0866-427C-87B3-900F81F3FDAE}"/>
    <cellStyle name="style1536082619364 2 2 2" xfId="44010" xr:uid="{8CAD8102-5634-435B-8CED-3E5F08DA20BF}"/>
    <cellStyle name="style1536082619480" xfId="42013" xr:uid="{FFE97D1B-747D-41B2-89C1-0CA524D76A1F}"/>
    <cellStyle name="style1536082619480 2" xfId="43079" xr:uid="{3B2090FD-45D0-47CD-AFAA-7A2A2C879E92}"/>
    <cellStyle name="style1536082619480 2 2" xfId="43418" xr:uid="{ED16F909-2805-47B9-8FD7-B258458257BD}"/>
    <cellStyle name="style1536082619480 2 2 2" xfId="44016" xr:uid="{400233DC-7953-4CB5-99A4-FE3FD4BF7D96}"/>
    <cellStyle name="style1536082619621" xfId="42008" xr:uid="{ADF435A4-7486-4C91-BDE5-13831743A48F}"/>
    <cellStyle name="style1536082619621 2" xfId="43074" xr:uid="{E1708AA3-0E2C-46FB-8F6B-8B71D660004C}"/>
    <cellStyle name="style1536082619621 2 2" xfId="43413" xr:uid="{E0E6FD0E-A983-4E63-A0FC-DDF13C50D342}"/>
    <cellStyle name="style1536082619621 2 2 2" xfId="44011" xr:uid="{D7C4A393-AAE3-4602-BDF2-3A85EABAD28C}"/>
    <cellStyle name="style1536082619732" xfId="42014" xr:uid="{635BD5A7-CAD1-402D-8EC1-3C5A37D4316D}"/>
    <cellStyle name="style1536082619732 2" xfId="43080" xr:uid="{02590C2E-42FA-46A7-9ACB-661E41B42B24}"/>
    <cellStyle name="style1536082619732 2 2" xfId="43419" xr:uid="{4542B840-E345-4E4C-86FB-AE19B0C33F2F}"/>
    <cellStyle name="style1536082619732 2 2 2" xfId="44017" xr:uid="{37B50522-0034-41A7-93BD-97F7B24C0AC3}"/>
    <cellStyle name="style1536082619848" xfId="42019" xr:uid="{698BF591-8344-4242-9DDE-639FF1EEA77D}"/>
    <cellStyle name="style1536082619848 2" xfId="43085" xr:uid="{933C2E24-FD1D-4EBA-AD7D-8AAEE0E78B1A}"/>
    <cellStyle name="style1536082619848 2 2" xfId="43424" xr:uid="{E89F11A2-A911-4378-BCBD-D8FBEAB986B3}"/>
    <cellStyle name="style1536082619848 2 2 2" xfId="44022" xr:uid="{F84C7D7F-B3DD-4737-80D3-7161782868C5}"/>
    <cellStyle name="style1536082619956" xfId="42020" xr:uid="{6DE56D78-495F-4199-9AEA-AE8E02863F55}"/>
    <cellStyle name="style1536082619956 2" xfId="43086" xr:uid="{A544AA39-6DC4-4608-9A68-B9F4D33380A5}"/>
    <cellStyle name="style1536082619956 2 2" xfId="43425" xr:uid="{CD426A55-4A4A-4EF9-9006-401E47E30B84}"/>
    <cellStyle name="style1536082619956 2 2 2" xfId="44023" xr:uid="{6EB0B466-8367-438E-9E70-3AA45295D153}"/>
    <cellStyle name="style1536082620133" xfId="42009" xr:uid="{E5F71084-9524-46EE-8140-B2F698AA72A4}"/>
    <cellStyle name="style1536082620133 2" xfId="43075" xr:uid="{1CFF0607-1371-43BD-BC52-CBB53B474C73}"/>
    <cellStyle name="style1536082620133 2 2" xfId="43414" xr:uid="{07F42A7E-5A6B-4894-A4C4-D9D7012DAF3A}"/>
    <cellStyle name="style1536082620133 2 2 2" xfId="44012" xr:uid="{5B9CF6AC-03FE-4460-BE96-05FD8F7892B2}"/>
    <cellStyle name="style1536082620321" xfId="42010" xr:uid="{82E24148-00AB-47BB-BDF7-EFECD6623EC0}"/>
    <cellStyle name="style1536082620321 2" xfId="43076" xr:uid="{8C29F08C-4BB1-4AED-BB3F-490EF142059A}"/>
    <cellStyle name="style1536082620321 2 2" xfId="43415" xr:uid="{D6C9EEB4-D4DB-4741-BBE9-2172E3BC2CA3}"/>
    <cellStyle name="style1536082620321 2 2 2" xfId="44013" xr:uid="{B3A97804-D024-4C20-87C3-EF94F7AC9135}"/>
    <cellStyle name="style1536082620438" xfId="42011" xr:uid="{F2E55548-66A6-4FCD-B43E-77898F48E516}"/>
    <cellStyle name="style1536082620438 2" xfId="43077" xr:uid="{31D18D91-AC18-42A7-9593-F464F109E780}"/>
    <cellStyle name="style1536082620438 2 2" xfId="43416" xr:uid="{110862C2-0708-4FDB-942C-42EB5B873C2E}"/>
    <cellStyle name="style1536082620438 2 2 2" xfId="44014" xr:uid="{F9D11887-5CE7-4BC8-B489-89B440FBC990}"/>
    <cellStyle name="style1536082620562" xfId="42012" xr:uid="{412B757F-0029-4B66-A8E9-B9B9656AE4EF}"/>
    <cellStyle name="style1536082620562 2" xfId="43078" xr:uid="{FFCA5122-6A51-451E-9359-75FC9BCA2D80}"/>
    <cellStyle name="style1536082620562 2 2" xfId="43417" xr:uid="{2DCF6D3C-329B-408E-8486-CE74A7AE09F6}"/>
    <cellStyle name="style1536082620562 2 2 2" xfId="44015" xr:uid="{794B0A34-943A-4AE1-AE5F-1FFDEE8A2111}"/>
    <cellStyle name="style1536082620675" xfId="42015" xr:uid="{F5C597F1-1C1A-4B2D-88B6-2145FDA4A09E}"/>
    <cellStyle name="style1536082620675 2" xfId="43081" xr:uid="{7D0E0778-E7FC-4F39-9E17-B78888C9A101}"/>
    <cellStyle name="style1536082620675 2 2" xfId="43420" xr:uid="{CEC41978-F000-4B09-BE53-42D761173589}"/>
    <cellStyle name="style1536082620675 2 2 2" xfId="44018" xr:uid="{17771B61-808A-47C2-AB44-EDE4D9E33DB2}"/>
    <cellStyle name="style1536082620801" xfId="42016" xr:uid="{B8B89882-502B-4DE4-8CAC-DE647DC76162}"/>
    <cellStyle name="style1536082620801 2" xfId="43082" xr:uid="{DD09BDBE-2F09-490A-91D8-45E3238CA408}"/>
    <cellStyle name="style1536082620801 2 2" xfId="43421" xr:uid="{3439AEDF-2FB0-4566-A823-AE98AF92A09B}"/>
    <cellStyle name="style1536082620801 2 2 2" xfId="44019" xr:uid="{50316698-8489-4899-888E-CE14F12B1505}"/>
    <cellStyle name="style1536082620909" xfId="42017" xr:uid="{F345EE39-D1F9-4CE5-9743-01CADCCDB3CC}"/>
    <cellStyle name="style1536082620909 2" xfId="43083" xr:uid="{893DDB1F-889D-4DC6-9404-0BFABDC71AED}"/>
    <cellStyle name="style1536082620909 2 2" xfId="43422" xr:uid="{37826BA4-E794-41E1-964C-39D5438D53A6}"/>
    <cellStyle name="style1536082620909 2 2 2" xfId="44020" xr:uid="{B5E3EF4E-9811-455A-8CC4-AD7EFD477B8A}"/>
    <cellStyle name="style1536082621019" xfId="42018" xr:uid="{3E2C7366-008B-4F4D-8677-E5AB96B51FA0}"/>
    <cellStyle name="style1536082621019 2" xfId="43084" xr:uid="{D51619FC-3F40-4334-87EF-532AAACA59E5}"/>
    <cellStyle name="style1536082621019 2 2" xfId="43423" xr:uid="{80712B31-C6CA-4C7F-805B-4D9433F854CF}"/>
    <cellStyle name="style1536082621019 2 2 2" xfId="44021" xr:uid="{E2F5C97A-3487-414A-80A0-E5742FDB5E91}"/>
    <cellStyle name="style1536082621232" xfId="42021" xr:uid="{B5662543-2E14-4FA4-8B8C-1A5D800809F0}"/>
    <cellStyle name="style1536082621232 2" xfId="43087" xr:uid="{8DD4BA17-E4E5-4B73-B7E8-DF2F52302123}"/>
    <cellStyle name="style1536082621232 2 2" xfId="43426" xr:uid="{60FCCEF5-070D-4367-9194-96A611D13FD4}"/>
    <cellStyle name="style1536082621232 2 2 2" xfId="44024" xr:uid="{7063A1BA-4CBD-4DA2-874E-B061F139D59A}"/>
    <cellStyle name="style1536082621352" xfId="42022" xr:uid="{E8C31FB2-42CD-4ACE-8A57-5B9A4E727520}"/>
    <cellStyle name="style1536082621352 2" xfId="43088" xr:uid="{D17DFFF1-3423-4989-B7AE-30A81A400EF5}"/>
    <cellStyle name="style1536082621352 2 2" xfId="43427" xr:uid="{1C9608E2-C49C-4CDF-8C16-C7D737407088}"/>
    <cellStyle name="style1536082621352 2 2 2" xfId="44025" xr:uid="{A5AB48EE-6B4A-43AB-AE7F-0D8EB40D3A47}"/>
    <cellStyle name="style1536082621460" xfId="42023" xr:uid="{034ACF2F-19EE-40AE-AB63-ACB1B163A8EE}"/>
    <cellStyle name="style1536082621460 2" xfId="43089" xr:uid="{E507ABDF-BAEE-4551-B996-AA0BAF5BA8FA}"/>
    <cellStyle name="style1536082621460 2 2" xfId="43428" xr:uid="{18033D32-C43C-4700-8B3C-8D156E076349}"/>
    <cellStyle name="style1536082621460 2 2 2" xfId="44026" xr:uid="{E5C81ABD-D8BA-4AB1-923F-4B4B07DCB5E1}"/>
    <cellStyle name="style1536082621571" xfId="42024" xr:uid="{B7714B35-340F-496E-ACB4-176ED0A95B8D}"/>
    <cellStyle name="style1536082621571 2" xfId="43090" xr:uid="{48D2A7A5-CBEE-49B9-A3B2-353EA6C505A7}"/>
    <cellStyle name="style1536082621571 2 2" xfId="43429" xr:uid="{22E43F86-C89A-4151-9B8F-0811E76AA969}"/>
    <cellStyle name="style1536082621571 2 2 2" xfId="44027" xr:uid="{9138B013-6C64-49C2-80B4-948E08CE3AC0}"/>
    <cellStyle name="style1536082625389" xfId="42025" xr:uid="{48B48E4B-14E6-4D60-B971-593DF6FE5E0C}"/>
    <cellStyle name="style1536082625389 2" xfId="43091" xr:uid="{54861B9F-F50D-436A-BE6C-D9083051655D}"/>
    <cellStyle name="style1536082625389 2 2" xfId="43430" xr:uid="{DDE10018-4D24-4A81-8E93-AD45F22FEBDF}"/>
    <cellStyle name="style1536082625389 2 2 2" xfId="44028" xr:uid="{0CAE68B8-5E97-47CA-BEDC-7C664AB5ED23}"/>
    <cellStyle name="style1536082625515" xfId="42026" xr:uid="{30DC0432-57A1-4803-BF0A-00842683B7AA}"/>
    <cellStyle name="style1536082625515 2" xfId="43092" xr:uid="{2EDF6F88-2A43-47D7-BB32-8C90098C44BE}"/>
    <cellStyle name="style1536082625515 2 2" xfId="43431" xr:uid="{8B5E35F5-68BB-475E-9DCC-6DC1A1AB3F9E}"/>
    <cellStyle name="style1536082625515 2 2 2" xfId="44029" xr:uid="{C4824A5A-4572-4169-BCAD-F899FA3FF713}"/>
    <cellStyle name="style1536082625624" xfId="42031" xr:uid="{BA97FD90-964D-4FDC-84E3-25443CF1F8BC}"/>
    <cellStyle name="style1536082625624 2" xfId="43097" xr:uid="{D88605BE-3679-4D4C-AFBF-BB8AD2F1272B}"/>
    <cellStyle name="style1536082625624 2 2" xfId="43436" xr:uid="{DA1A642E-1CE6-4C9B-9A29-6DEDEA35F4CD}"/>
    <cellStyle name="style1536082625624 2 2 2" xfId="44034" xr:uid="{A883844E-EFB8-4649-8ECB-E8A17518EE7D}"/>
    <cellStyle name="style1536082625732" xfId="42032" xr:uid="{E648ABD8-2619-4D94-A926-2EA250977D6C}"/>
    <cellStyle name="style1536082625732 2" xfId="43098" xr:uid="{55ECB667-973C-4916-AD61-32C4AB4AB6DB}"/>
    <cellStyle name="style1536082625732 2 2" xfId="43437" xr:uid="{CA977D3D-ED39-4B2E-BF25-8D1486EC7AEB}"/>
    <cellStyle name="style1536082625732 2 2 2" xfId="44035" xr:uid="{FAB4E615-8B24-42B8-835F-59FD820A1E27}"/>
    <cellStyle name="style1536082625966" xfId="42028" xr:uid="{F7930781-5AAB-43CA-999B-96876DD86E0F}"/>
    <cellStyle name="style1536082625966 2" xfId="43094" xr:uid="{8B0D710B-1D2E-4F8F-91BA-B8232B4759AC}"/>
    <cellStyle name="style1536082625966 2 2" xfId="43433" xr:uid="{9C10B66F-915A-4795-BD9F-87AA84294719}"/>
    <cellStyle name="style1536082625966 2 2 2" xfId="44031" xr:uid="{DA594565-9242-4A79-9D68-376402F46BB8}"/>
    <cellStyle name="style1536082626073" xfId="42029" xr:uid="{E7B14F50-07AC-4AC7-9103-08C2264B825D}"/>
    <cellStyle name="style1536082626073 2" xfId="43095" xr:uid="{D125D9E8-E73E-4BC0-B2DA-88C7366C0200}"/>
    <cellStyle name="style1536082626073 2 2" xfId="43434" xr:uid="{13B67B2B-0A98-4064-B3EE-1C48AFC78DE9}"/>
    <cellStyle name="style1536082626073 2 2 2" xfId="44032" xr:uid="{7A1143C7-E897-4102-9273-DD19A621A5B3}"/>
    <cellStyle name="style1536082626183" xfId="42027" xr:uid="{040DB22B-8139-482F-B979-455D4E1FA332}"/>
    <cellStyle name="style1536082626183 2" xfId="43093" xr:uid="{90A22514-08DE-43A0-B6D4-0CD3566E9242}"/>
    <cellStyle name="style1536082626183 2 2" xfId="43432" xr:uid="{E10A02E7-D626-4307-B47C-E756E7AF8B9E}"/>
    <cellStyle name="style1536082626183 2 2 2" xfId="44030" xr:uid="{E28DC310-D7DE-427A-A1B0-ADFE615B9742}"/>
    <cellStyle name="style1536082626305" xfId="42030" xr:uid="{4F372161-C177-4CB3-AE15-1DD19C8140E7}"/>
    <cellStyle name="style1536082626305 2" xfId="43096" xr:uid="{478C7E79-390B-4F37-AD26-C5F9AE35594A}"/>
    <cellStyle name="style1536082626305 2 2" xfId="43435" xr:uid="{458AF40F-C4EF-449A-A17E-15F335DBD9DA}"/>
    <cellStyle name="style1536082626305 2 2 2" xfId="44033" xr:uid="{57C2F4FA-18F3-443C-8BA7-9E95E4EAD5F5}"/>
    <cellStyle name="style1536082626432" xfId="42033" xr:uid="{BAA99E11-5387-4FDF-A39B-626C144AA9CB}"/>
    <cellStyle name="style1536082626432 2" xfId="43099" xr:uid="{EC210D74-BCD2-4071-A919-FFCC2781AEFC}"/>
    <cellStyle name="style1536082626432 2 2" xfId="43438" xr:uid="{784AC23F-E8AA-4099-B796-7E3E25CA0A40}"/>
    <cellStyle name="style1536082626432 2 2 2" xfId="44036" xr:uid="{C763B94C-CD47-416C-BFFB-B3F6328FC114}"/>
    <cellStyle name="style1536082626540" xfId="42034" xr:uid="{BD4BC1A4-35C0-4A1A-8E6C-303A7D286ADC}"/>
    <cellStyle name="style1536082626540 2" xfId="43100" xr:uid="{C3A466F6-BA36-43CB-B8D4-8E105876C731}"/>
    <cellStyle name="style1536082626540 2 2" xfId="43439" xr:uid="{B36EA6CA-04E4-4A3A-AAD5-7141D0564B4A}"/>
    <cellStyle name="style1536082626540 2 2 2" xfId="44037" xr:uid="{9BF33503-0E27-4EF1-8145-1C96EBEEAC0E}"/>
    <cellStyle name="style1536082626664" xfId="42035" xr:uid="{78ED5697-CD21-4D9E-B973-1A1017F7380E}"/>
    <cellStyle name="style1536082626664 2" xfId="43101" xr:uid="{BA7B50DB-7743-42CC-98A8-3900E51DDB7A}"/>
    <cellStyle name="style1536082626664 2 2" xfId="43440" xr:uid="{EDF09428-5A6D-4BD6-907C-42BE2E497908}"/>
    <cellStyle name="style1536082626664 2 2 2" xfId="44038" xr:uid="{ED2413C4-4C24-4ABA-B615-383A0668D91D}"/>
    <cellStyle name="style1536082626786" xfId="42036" xr:uid="{8B1B4E2F-0E94-43CB-A28C-9330E43E1023}"/>
    <cellStyle name="style1536082626786 2" xfId="43102" xr:uid="{129D5F23-C6E2-4327-8180-6A5A6041D821}"/>
    <cellStyle name="style1536082626786 2 2" xfId="43441" xr:uid="{5D4CFC41-7BDC-41CE-AC4C-3D574068AF33}"/>
    <cellStyle name="style1536082626786 2 2 2" xfId="44039" xr:uid="{FA0B7CF9-AD3B-4AC3-90D2-821429A4FDB2}"/>
    <cellStyle name="style1536082626905" xfId="42037" xr:uid="{DFC5A80F-E5D2-43B0-86E5-ED319488D407}"/>
    <cellStyle name="style1536082626905 2" xfId="43103" xr:uid="{6A522916-A986-4334-B75D-90A6AAC642B9}"/>
    <cellStyle name="style1536082626905 2 2" xfId="43442" xr:uid="{BB819038-439E-44E5-9B3B-EDDD6FBDC169}"/>
    <cellStyle name="style1536082626905 2 2 2" xfId="44040" xr:uid="{99990C36-7C5F-446D-AEDF-03D94D6F19F9}"/>
    <cellStyle name="style1536082627117" xfId="42040" xr:uid="{5A016849-DE83-4DDA-A29E-85282883F878}"/>
    <cellStyle name="style1536082627117 2" xfId="43106" xr:uid="{90188415-B03F-4FFC-BB7C-D62E2C823769}"/>
    <cellStyle name="style1536082627117 2 2" xfId="43445" xr:uid="{F1EF30C3-C16C-4D0F-AB95-A3C0EEBBD66D}"/>
    <cellStyle name="style1536082627117 2 2 2" xfId="44043" xr:uid="{B133F502-747D-4B0A-A856-DBFD9933528A}"/>
    <cellStyle name="style1536082627258" xfId="42038" xr:uid="{B1ED749A-61F5-450C-A06E-155A3892B2EB}"/>
    <cellStyle name="style1536082627258 2" xfId="43104" xr:uid="{2C7A1630-5E25-4221-85B8-C5A6FADA6F2A}"/>
    <cellStyle name="style1536082627258 2 2" xfId="43443" xr:uid="{0AC52E65-C319-4601-9BC1-00C15B971D6C}"/>
    <cellStyle name="style1536082627258 2 2 2" xfId="44041" xr:uid="{6A098992-DF5B-4F63-81D6-CE2A4D9C3104}"/>
    <cellStyle name="style1536082627370" xfId="42041" xr:uid="{F0B42691-4F2C-4CC7-B662-84615E7DCF92}"/>
    <cellStyle name="style1536082627370 2" xfId="43107" xr:uid="{35A1116A-6D69-45F5-A420-EC41C59CD417}"/>
    <cellStyle name="style1536082627370 2 2" xfId="43446" xr:uid="{D8B69F3D-EB73-4AC1-8A45-B632BEC41596}"/>
    <cellStyle name="style1536082627370 2 2 2" xfId="44044" xr:uid="{6EAA99F8-4E73-40FE-8245-7BF6CE1622CD}"/>
    <cellStyle name="style1536082627482" xfId="42043" xr:uid="{C78CE1D3-7112-4F0D-84FA-A938B2EC9BC4}"/>
    <cellStyle name="style1536082627482 2" xfId="43109" xr:uid="{3EE9722B-CD6F-4C6E-8E0E-BEDC1174AC36}"/>
    <cellStyle name="style1536082627482 2 2" xfId="43448" xr:uid="{D330526F-CC36-40AF-857D-5DED04CA298B}"/>
    <cellStyle name="style1536082627482 2 2 2" xfId="44046" xr:uid="{B1F6EC33-1C5B-442A-B863-9DBE0BF5AC01}"/>
    <cellStyle name="style1536082627590" xfId="42044" xr:uid="{7AF7B9CF-3D7A-4884-A550-5874D6B6C576}"/>
    <cellStyle name="style1536082627590 2" xfId="43110" xr:uid="{9CE5F0DD-CCCE-4A77-9DFF-8957CEF08E42}"/>
    <cellStyle name="style1536082627590 2 2" xfId="43449" xr:uid="{2EB12D0D-CC33-4E1B-8341-883409E71BD0}"/>
    <cellStyle name="style1536082627590 2 2 2" xfId="44047" xr:uid="{47A2D9F2-707D-474F-9E3F-726CDE439703}"/>
    <cellStyle name="style1536082627700" xfId="42039" xr:uid="{39C1A9D9-3D84-43D2-9FB6-917A8FFECBD2}"/>
    <cellStyle name="style1536082627700 2" xfId="43105" xr:uid="{DFD3C657-1839-44A2-B01C-28C39AE496CA}"/>
    <cellStyle name="style1536082627700 2 2" xfId="43444" xr:uid="{2C4B85B0-0188-4F09-8C94-E11D36B338F8}"/>
    <cellStyle name="style1536082627700 2 2 2" xfId="44042" xr:uid="{005A40AB-BFDF-41A5-B85C-D7E58D84AED0}"/>
    <cellStyle name="style1536082628156" xfId="42042" xr:uid="{449E3EF5-8740-4C53-8C90-750987F37E42}"/>
    <cellStyle name="style1536082628156 2" xfId="43108" xr:uid="{44969CA6-1E66-4610-BA53-162434C736F2}"/>
    <cellStyle name="style1536082628156 2 2" xfId="43447" xr:uid="{107803FE-B86F-472E-B60C-BF49EBA2C6CE}"/>
    <cellStyle name="style1536082628156 2 2 2" xfId="44045" xr:uid="{06E97F33-CF85-4783-8B9C-8D60596D1A42}"/>
    <cellStyle name="style1536082628627" xfId="42045" xr:uid="{64EC9AAB-F629-42D9-B20B-D5B935AD6DFF}"/>
    <cellStyle name="style1536082628627 2" xfId="43111" xr:uid="{770F79C9-BB8D-4F2A-A051-8DE191DB596C}"/>
    <cellStyle name="style1536082628627 2 2" xfId="43450" xr:uid="{98313528-D069-4C2F-AD15-8379343535C8}"/>
    <cellStyle name="style1536082628627 2 2 2" xfId="44048" xr:uid="{A1BD0CD7-E1B5-436E-89DB-97666E038CC6}"/>
    <cellStyle name="style1536082631960" xfId="42046" xr:uid="{A87B13FC-0314-4630-BE68-1C8F25A88E22}"/>
    <cellStyle name="style1536082631960 2" xfId="43112" xr:uid="{EE6DE8D6-6685-4801-8746-B1023A92BB8A}"/>
    <cellStyle name="style1536082631960 2 2" xfId="43451" xr:uid="{4F989DAD-083A-4943-AD6B-09920E1FE4AC}"/>
    <cellStyle name="style1536082631960 2 2 2" xfId="44049" xr:uid="{53A3006E-9444-494C-8A73-B8D1F2989252}"/>
    <cellStyle name="style1536082632083" xfId="42047" xr:uid="{78C08B64-1A54-44D1-8D1A-7DD36CCBBCAC}"/>
    <cellStyle name="style1536082632083 2" xfId="43113" xr:uid="{3F10E2B6-DE23-46D0-84B2-A159903D1B16}"/>
    <cellStyle name="style1536082632083 2 2" xfId="43452" xr:uid="{31C70580-50AB-4DE7-B155-F84D9B0A4545}"/>
    <cellStyle name="style1536082632083 2 2 2" xfId="44050" xr:uid="{DE5784A7-57C0-43DA-BFA2-0146A5C287E9}"/>
    <cellStyle name="style1536082632192" xfId="42052" xr:uid="{CA599BBC-A8E2-4558-B43C-4802A3B362B2}"/>
    <cellStyle name="style1536082632192 2" xfId="43118" xr:uid="{3252FC25-0ECA-4EFD-98DB-67BEAC86E15C}"/>
    <cellStyle name="style1536082632192 2 2" xfId="43457" xr:uid="{83FBBA15-98CD-4FA6-B02A-D00AE35D7636}"/>
    <cellStyle name="style1536082632192 2 2 2" xfId="44055" xr:uid="{6CC528DE-E5F6-4E3D-BB82-6355C48DF59F}"/>
    <cellStyle name="style1536082632316" xfId="42053" xr:uid="{564F5AAF-5B1F-4CB3-88EA-2F7FA8650172}"/>
    <cellStyle name="style1536082632316 2" xfId="43119" xr:uid="{BFA4B50A-FB45-4C8D-B91C-422A4039494E}"/>
    <cellStyle name="style1536082632316 2 2" xfId="43458" xr:uid="{DED6960D-116D-4017-BCF2-BE0889FF667A}"/>
    <cellStyle name="style1536082632316 2 2 2" xfId="44056" xr:uid="{4D0DA935-A415-421A-982E-68A7483C6671}"/>
    <cellStyle name="style1536082632530" xfId="42049" xr:uid="{10725EE7-3951-4D5D-8839-6C846A2B75CA}"/>
    <cellStyle name="style1536082632530 2" xfId="43115" xr:uid="{45A3DF62-1729-41F3-BCFB-6C17849E1254}"/>
    <cellStyle name="style1536082632530 2 2" xfId="43454" xr:uid="{88020ADE-C905-4C8B-8EFA-431652FA233D}"/>
    <cellStyle name="style1536082632530 2 2 2" xfId="44052" xr:uid="{E63EC370-3E02-4272-B01B-5F74753A0DB4}"/>
    <cellStyle name="style1536082632641" xfId="42050" xr:uid="{559EA208-578E-4925-A6C8-F4D06BC26737}"/>
    <cellStyle name="style1536082632641 2" xfId="43116" xr:uid="{ED6331B5-76C4-4B88-96BE-D319E2B19EDF}"/>
    <cellStyle name="style1536082632641 2 2" xfId="43455" xr:uid="{948E6225-E910-4DF4-929C-8B4AC1F85708}"/>
    <cellStyle name="style1536082632641 2 2 2" xfId="44053" xr:uid="{50ADE806-CE71-47C8-942E-4F9C0BD1C11A}"/>
    <cellStyle name="style1536082632763" xfId="42048" xr:uid="{2AC47D12-E90B-40C4-924B-EBB9CCBCF9F8}"/>
    <cellStyle name="style1536082632763 2" xfId="43114" xr:uid="{E250F42A-FB62-41F6-8584-82D439495D27}"/>
    <cellStyle name="style1536082632763 2 2" xfId="43453" xr:uid="{60F4831D-6B93-476D-B425-F077AFC64FFA}"/>
    <cellStyle name="style1536082632763 2 2 2" xfId="44051" xr:uid="{32E6CCEE-C1AE-43AC-AD94-CFA99ECDC114}"/>
    <cellStyle name="style1536082632874" xfId="42051" xr:uid="{64CE8603-A041-401E-BB4B-51D7A98E958C}"/>
    <cellStyle name="style1536082632874 2" xfId="43117" xr:uid="{529580EE-D2CB-4317-A4A7-06F4D0AC9405}"/>
    <cellStyle name="style1536082632874 2 2" xfId="43456" xr:uid="{1F7E7816-E34F-4B87-B229-A435F7A62D1F}"/>
    <cellStyle name="style1536082632874 2 2 2" xfId="44054" xr:uid="{107BCEE3-98BB-4841-825D-7245AE14D4F3}"/>
    <cellStyle name="style1536082632982" xfId="42054" xr:uid="{AC26B350-5334-4365-A924-88F35FB84BCA}"/>
    <cellStyle name="style1536082632982 2" xfId="43120" xr:uid="{F086E816-DC0C-4FBC-A3F9-AEF5A1C39A73}"/>
    <cellStyle name="style1536082632982 2 2" xfId="43459" xr:uid="{591ADFAE-B7DC-4911-8A4F-FFC39D770B24}"/>
    <cellStyle name="style1536082632982 2 2 2" xfId="44057" xr:uid="{7D066001-5AAC-47C8-A485-FCEDFBDF48C4}"/>
    <cellStyle name="style1536082633094" xfId="42055" xr:uid="{5C2D2022-EAD1-450A-9827-3271CDE34B94}"/>
    <cellStyle name="style1536082633094 2" xfId="43121" xr:uid="{73C9650D-F853-483B-AF65-D49D9EE09824}"/>
    <cellStyle name="style1536082633094 2 2" xfId="43460" xr:uid="{31CE7C12-FF40-4E8F-821C-032ED6C62008}"/>
    <cellStyle name="style1536082633094 2 2 2" xfId="44058" xr:uid="{499DB3B9-8480-4C44-B79B-DBD45827AAC4}"/>
    <cellStyle name="style1536082633203" xfId="42056" xr:uid="{ABA24058-1CFD-4AA9-A7CA-AE449BEC25A9}"/>
    <cellStyle name="style1536082633203 2" xfId="43122" xr:uid="{6EE0AEDE-93F5-4F16-9795-94F85FD5410B}"/>
    <cellStyle name="style1536082633203 2 2" xfId="43461" xr:uid="{6980D343-A35E-45C9-BC96-247AE0A04427}"/>
    <cellStyle name="style1536082633203 2 2 2" xfId="44059" xr:uid="{1BBF0DC0-95D6-4647-B95C-7BC3E9206F74}"/>
    <cellStyle name="style1536082633329" xfId="42057" xr:uid="{F3D5F2C9-610A-4506-84E7-CB9BC4176836}"/>
    <cellStyle name="style1536082633329 2" xfId="43123" xr:uid="{A05DAEF1-B7A6-478B-BB2E-3FBE11FBA3EC}"/>
    <cellStyle name="style1536082633329 2 2" xfId="43462" xr:uid="{CA800419-B4D7-46FB-BCC6-BCCBEBF09E0D}"/>
    <cellStyle name="style1536082633329 2 2 2" xfId="44060" xr:uid="{F3554B9F-5F10-41DE-BC31-4EC7505810CC}"/>
    <cellStyle name="style1536082633452" xfId="42058" xr:uid="{D3E1081C-31C3-4570-B35C-6D3CC804A445}"/>
    <cellStyle name="style1536082633452 2" xfId="43124" xr:uid="{89E313FC-C000-4A85-BED7-863638E48D4E}"/>
    <cellStyle name="style1536082633452 2 2" xfId="43463" xr:uid="{798B882F-E81C-4D4E-AF91-1C8C0388A12C}"/>
    <cellStyle name="style1536082633452 2 2 2" xfId="44061" xr:uid="{F779050B-64AA-4F68-AC11-C12CB4A7BF30}"/>
    <cellStyle name="style1536082633570" xfId="42061" xr:uid="{55F56265-E32B-4FB3-BD42-74EE8CCFD02D}"/>
    <cellStyle name="style1536082633570 2" xfId="43127" xr:uid="{EFD79FBE-6AC4-448E-8B57-6D6BB1BDCE1A}"/>
    <cellStyle name="style1536082633570 2 2" xfId="43466" xr:uid="{D9F419BA-FF2A-4E0B-97DB-88DC9F9E4C1A}"/>
    <cellStyle name="style1536082633570 2 2 2" xfId="44064" xr:uid="{D0830C15-6484-4590-B991-0BA93E6023E8}"/>
    <cellStyle name="style1536082633681" xfId="42059" xr:uid="{A4E2AF8C-CFE9-42CD-A937-4633C8F9920D}"/>
    <cellStyle name="style1536082633681 2" xfId="43125" xr:uid="{75E4587F-AB62-4C0F-828D-DB886E122110}"/>
    <cellStyle name="style1536082633681 2 2" xfId="43464" xr:uid="{9A31DC87-7CC5-4D5B-BEB1-E26C62B3E958}"/>
    <cellStyle name="style1536082633681 2 2 2" xfId="44062" xr:uid="{C477F473-96AF-42D8-B4AE-AD0BC40A8B41}"/>
    <cellStyle name="style1536082633788" xfId="42062" xr:uid="{7AD5EAC5-4526-4899-A818-DAF491D5F15B}"/>
    <cellStyle name="style1536082633788 2" xfId="43128" xr:uid="{239AAFF4-1599-4F73-A269-6130950576C3}"/>
    <cellStyle name="style1536082633788 2 2" xfId="43467" xr:uid="{B366EDDE-05CE-4CA9-82C1-983EA0E05A75}"/>
    <cellStyle name="style1536082633788 2 2 2" xfId="44065" xr:uid="{E2D4941B-DDEC-481C-96D0-1DA578299452}"/>
    <cellStyle name="style1536082633965" xfId="42067" xr:uid="{DE667238-39BF-4041-8514-CCACDC6320EE}"/>
    <cellStyle name="style1536082633965 2" xfId="43133" xr:uid="{DBE82036-C4D4-43D8-8270-1D2CBACD3623}"/>
    <cellStyle name="style1536082633965 2 2" xfId="43472" xr:uid="{C2BF423B-07AC-4926-A992-342BE48F50AD}"/>
    <cellStyle name="style1536082633965 2 2 2" xfId="44070" xr:uid="{6CC0586F-1D70-47D2-AEB7-CBE620188A9A}"/>
    <cellStyle name="style1536082634136" xfId="42068" xr:uid="{901FAF91-ECDF-4D90-9492-6E0780A3F1AB}"/>
    <cellStyle name="style1536082634136 2" xfId="43134" xr:uid="{DECF0640-D05D-4CEA-B6B4-3EB60B168A59}"/>
    <cellStyle name="style1536082634136 2 2" xfId="43473" xr:uid="{24AE499C-C791-4A07-B80F-9D7CA9AEEDA6}"/>
    <cellStyle name="style1536082634136 2 2 2" xfId="44071" xr:uid="{04B30E1F-211F-493B-93B4-2347D9FAA0A9}"/>
    <cellStyle name="style1536082634255" xfId="42060" xr:uid="{C9436E43-12A8-435D-ADB9-D317351A38D5}"/>
    <cellStyle name="style1536082634255 2" xfId="43126" xr:uid="{B03FF5E8-EDD5-4897-8A47-DEA28E260281}"/>
    <cellStyle name="style1536082634255 2 2" xfId="43465" xr:uid="{1E81B4C1-0562-441F-98BA-B305B78BA070}"/>
    <cellStyle name="style1536082634255 2 2 2" xfId="44063" xr:uid="{61868510-93E8-412E-AD5F-287D6923DFA5}"/>
    <cellStyle name="style1536082634713" xfId="42063" xr:uid="{C9698854-DC5D-4CFE-AD34-3C20AA974FB2}"/>
    <cellStyle name="style1536082634713 2" xfId="43129" xr:uid="{D0DC7509-81E8-4C6E-9AE8-48EA77AAE901}"/>
    <cellStyle name="style1536082634713 2 2" xfId="43468" xr:uid="{7723BC90-26ED-4D08-B8DB-B47A92EA9D01}"/>
    <cellStyle name="style1536082634713 2 2 2" xfId="44066" xr:uid="{4A4CCF54-78C0-4831-8C42-AFE0CCAEB713}"/>
    <cellStyle name="style1536082634822" xfId="42064" xr:uid="{001323A5-E414-427A-83C9-314EE1DC38BA}"/>
    <cellStyle name="style1536082634822 2" xfId="43130" xr:uid="{ED8A42D1-3E15-4820-ABEC-3D472871EFA2}"/>
    <cellStyle name="style1536082634822 2 2" xfId="43469" xr:uid="{79293F85-B3A0-4ABE-8E50-2D8177E663BF}"/>
    <cellStyle name="style1536082634822 2 2 2" xfId="44067" xr:uid="{0802B9D8-60CE-4F4A-B70A-09A3EEA09515}"/>
    <cellStyle name="style1536082634932" xfId="42065" xr:uid="{4B43E832-F931-42B6-A395-93CB03C9DA3C}"/>
    <cellStyle name="style1536082634932 2" xfId="43131" xr:uid="{93F47C8B-9C97-4D7C-919F-78AF55FE5C48}"/>
    <cellStyle name="style1536082634932 2 2" xfId="43470" xr:uid="{B34C8516-E602-4F18-A7A2-0965C6377B24}"/>
    <cellStyle name="style1536082634932 2 2 2" xfId="44068" xr:uid="{C976C1AD-89D5-4BA7-987E-0470F9C1D039}"/>
    <cellStyle name="style1536082635043" xfId="42066" xr:uid="{4C7D4EC6-BEE8-4380-B9AA-AA7E9F3AABFA}"/>
    <cellStyle name="style1536082635043 2" xfId="43132" xr:uid="{784DC5A9-DA83-4A25-B646-DAD3DB8319A3}"/>
    <cellStyle name="style1536082635043 2 2" xfId="43471" xr:uid="{3BFB962B-2558-4F09-86E1-91E6563FBB6D}"/>
    <cellStyle name="style1536082635043 2 2 2" xfId="44069" xr:uid="{F9D2A298-151A-49F2-9888-593940B97DD4}"/>
    <cellStyle name="style1536082635211" xfId="42069" xr:uid="{C8225032-C7E1-4AE7-B389-52933A8D7874}"/>
    <cellStyle name="style1536082635211 2" xfId="43135" xr:uid="{6804B15A-79D2-4310-A426-8050AE43D387}"/>
    <cellStyle name="style1536082635211 2 2" xfId="43474" xr:uid="{11A020A3-D560-4586-AF27-0DE0B3948B84}"/>
    <cellStyle name="style1536082635211 2 2 2" xfId="44072" xr:uid="{C23395F5-9768-4B3C-AE5F-CFA147A648EE}"/>
    <cellStyle name="style1536082635330" xfId="42070" xr:uid="{A3625848-2DB5-4050-A0FA-0FA353E9EDE5}"/>
    <cellStyle name="style1536082635330 2" xfId="43136" xr:uid="{06AD1438-92BB-4ACA-838B-004BFD56AE99}"/>
    <cellStyle name="style1536082635330 2 2" xfId="43475" xr:uid="{A4DA153E-5081-465B-AC10-B3ABB2649C02}"/>
    <cellStyle name="style1536082635330 2 2 2" xfId="44073" xr:uid="{3C0EA04F-EE08-44C9-8B1D-41194671AFBE}"/>
    <cellStyle name="style1536082635440" xfId="42071" xr:uid="{ACE3D2EA-44ED-4CB0-AF8E-30052D4E3416}"/>
    <cellStyle name="style1536082635440 2" xfId="43137" xr:uid="{8D69F854-464D-4D62-A2C8-931C1EA7ED4D}"/>
    <cellStyle name="style1536082635440 2 2" xfId="43476" xr:uid="{2E0CCC00-751C-439F-BB37-C9CF8F3F71B4}"/>
    <cellStyle name="style1536082635440 2 2 2" xfId="44074" xr:uid="{FCEB59E3-97CD-4236-8191-46F3C0501E1E}"/>
    <cellStyle name="style1536082635566" xfId="42072" xr:uid="{6DDE1CD0-E44B-43FB-A6A0-7AA292F4358C}"/>
    <cellStyle name="style1536082635566 2" xfId="43138" xr:uid="{8CED9E0D-05E7-4D98-99BB-826D58721BBB}"/>
    <cellStyle name="style1536082635566 2 2" xfId="43477" xr:uid="{E7001F4B-EC46-458C-A4B3-9894BEFDBD3A}"/>
    <cellStyle name="style1536082635566 2 2 2" xfId="44075" xr:uid="{D158F621-3DF7-4FA2-82D2-1066076A3235}"/>
    <cellStyle name="style1536082635694" xfId="42073" xr:uid="{7F00F134-9CA9-4636-B3A9-A3EC072BCD73}"/>
    <cellStyle name="style1536082635694 2" xfId="43139" xr:uid="{8C564AE7-E869-479A-8D9C-1311F01E1B38}"/>
    <cellStyle name="style1536082635694 2 2" xfId="43478" xr:uid="{DE97A0E3-54FD-4076-8CF3-944DE40D9D2C}"/>
    <cellStyle name="style1536082635694 2 2 2" xfId="44076" xr:uid="{1AE4C9C6-B0E2-4618-8EEC-8F30468FC72F}"/>
    <cellStyle name="style1536082635788" xfId="42074" xr:uid="{B90F8BE9-FDF9-4A7B-816E-62C021D6B342}"/>
    <cellStyle name="style1536082635788 2" xfId="43140" xr:uid="{B4E1F743-620D-49F8-A9EF-DAC59BE6355C}"/>
    <cellStyle name="style1536082635788 2 2" xfId="43479" xr:uid="{46383E82-4CEC-4BB0-A382-842E8EBA9AD8}"/>
    <cellStyle name="style1536082635788 2 2 2" xfId="44077" xr:uid="{647BCC2B-7044-4EDD-877F-A4B57FB60322}"/>
    <cellStyle name="style1536082635884" xfId="42075" xr:uid="{0FE0FAB5-F629-476C-A818-EBC8DD5A0370}"/>
    <cellStyle name="style1536082635884 2" xfId="43141" xr:uid="{20CCAFB3-52B0-4560-B232-9C263357121C}"/>
    <cellStyle name="style1536082635884 2 2" xfId="43480" xr:uid="{5D2D76B2-5743-4819-BBC4-F58BB9B385A1}"/>
    <cellStyle name="style1536082635884 2 2 2" xfId="44078" xr:uid="{F15F3F8C-611A-40E1-9C1E-E5D6E0F08534}"/>
    <cellStyle name="style1536082635982" xfId="42076" xr:uid="{D4E0F695-5DE7-4018-8528-CA5CFB09860A}"/>
    <cellStyle name="style1536082635982 2" xfId="43142" xr:uid="{1AA222EE-9642-406F-A286-45E2DFEB9045}"/>
    <cellStyle name="style1536082635982 2 2" xfId="43481" xr:uid="{B3DE791F-CFF4-4298-A399-6CF58016DDCC}"/>
    <cellStyle name="style1536082635982 2 2 2" xfId="44079" xr:uid="{6296EC0F-974C-4BD2-8DDB-878C21B27088}"/>
    <cellStyle name="style1536082636077" xfId="42077" xr:uid="{57A46EA4-414F-4696-A003-2B713FA03D87}"/>
    <cellStyle name="style1536082636077 2" xfId="43143" xr:uid="{D0CFBB85-A9BB-4B64-AC4C-11CC9282A164}"/>
    <cellStyle name="style1536082636077 2 2" xfId="43482" xr:uid="{926EBD3C-5DDB-4E2E-83CA-4051713B39CB}"/>
    <cellStyle name="style1536082636077 2 2 2" xfId="44080" xr:uid="{E589E173-7B58-4427-8930-35B0F5C62E13}"/>
    <cellStyle name="style1536082636177" xfId="42078" xr:uid="{55E44186-CBF1-4418-AE48-50881DBEC8F1}"/>
    <cellStyle name="style1536082636177 2" xfId="43144" xr:uid="{0230F868-0B6A-48DF-82BC-1D07078C464B}"/>
    <cellStyle name="style1536082636177 2 2" xfId="43483" xr:uid="{3E9A25E0-1425-4B6A-B858-B7DFFD4520A6}"/>
    <cellStyle name="style1536082636177 2 2 2" xfId="44081" xr:uid="{893BE0DC-CC0D-4FE9-B9BB-14CE193B8890}"/>
    <cellStyle name="style1536082636274" xfId="42079" xr:uid="{6D43B3D6-8D1D-4656-9163-3944576763F8}"/>
    <cellStyle name="style1536082636274 2" xfId="43145" xr:uid="{1FCA1344-D399-4C4D-A15D-5384C1CFAD5A}"/>
    <cellStyle name="style1536082636274 2 2" xfId="43484" xr:uid="{A558A4F4-EE98-4511-A7CC-983D36C474D0}"/>
    <cellStyle name="style1536082636274 2 2 2" xfId="44082" xr:uid="{FD787CFB-AB17-42A3-A14B-32C65410937C}"/>
    <cellStyle name="style1536082636375" xfId="42080" xr:uid="{4DE6993A-C383-43C5-964B-AAACB76EE360}"/>
    <cellStyle name="style1536082636375 2" xfId="43146" xr:uid="{F91D72EB-7FD8-484B-91C0-10B98530761E}"/>
    <cellStyle name="style1536082636375 2 2" xfId="43485" xr:uid="{C9BEABC5-4775-43CA-881A-966A62F2D273}"/>
    <cellStyle name="style1536082636375 2 2 2" xfId="44083" xr:uid="{4B018F81-96CD-4687-8518-9D59DC82C5E2}"/>
    <cellStyle name="style1536082636496" xfId="42081" xr:uid="{DBDA2CBE-9AF6-490C-B428-E0CB0AA5A545}"/>
    <cellStyle name="style1536082636496 2" xfId="43147" xr:uid="{9223BD2F-C8A9-46AB-94A4-847F6E727B93}"/>
    <cellStyle name="style1536082636496 2 2" xfId="43486" xr:uid="{0CE8578C-1DB5-4FE5-8CC0-879A7A6CBC05}"/>
    <cellStyle name="style1536082636496 2 2 2" xfId="44084" xr:uid="{E40C4AEE-06D9-469E-8767-3BF1937F42C4}"/>
    <cellStyle name="style1536082636591" xfId="42082" xr:uid="{781E997D-D717-47A1-ACD9-65BC8820CEA2}"/>
    <cellStyle name="style1536082636591 2" xfId="43148" xr:uid="{0320AA79-10A8-49AB-89CB-568BBDDCC868}"/>
    <cellStyle name="style1536082636591 2 2" xfId="43487" xr:uid="{D752A35F-A85C-4135-9000-9CE3F54CE2A5}"/>
    <cellStyle name="style1536082636591 2 2 2" xfId="44085" xr:uid="{02F9853C-27DF-479D-BB70-BAE2E37A7646}"/>
    <cellStyle name="style1536082636690" xfId="42083" xr:uid="{71E8250D-70E9-443A-BE8B-5A229F9159BF}"/>
    <cellStyle name="style1536082636690 2" xfId="43149" xr:uid="{3EC81581-FBBE-4DB1-A4EA-941610BD1072}"/>
    <cellStyle name="style1536082636690 2 2" xfId="43488" xr:uid="{A35BE59F-04FA-428D-9361-73D40849FD1F}"/>
    <cellStyle name="style1536082636690 2 2 2" xfId="44086" xr:uid="{37BF9F01-C9CD-4D8B-ACD6-60D03C3D12F2}"/>
    <cellStyle name="style1536082636785" xfId="42084" xr:uid="{FCA3BE32-39E8-4DE5-BE99-BDF1A900F585}"/>
    <cellStyle name="style1536082636785 2" xfId="43150" xr:uid="{BD4CDEAA-5EE4-4BA5-BF95-571E695E186D}"/>
    <cellStyle name="style1536082636785 2 2" xfId="43489" xr:uid="{8E886D51-EF3E-4D5E-BD68-DCFB31567119}"/>
    <cellStyle name="style1536082636785 2 2 2" xfId="44087" xr:uid="{65317014-949C-4E8B-8D3A-DE4A73D89AA7}"/>
    <cellStyle name="style1536082639947" xfId="42085" xr:uid="{9AA64C9C-9E90-4856-9995-3EE74E60B16F}"/>
    <cellStyle name="style1536082639947 2" xfId="43151" xr:uid="{054DD75C-2167-40EF-9EA3-96E6CA3633B7}"/>
    <cellStyle name="style1536082639947 2 2" xfId="43490" xr:uid="{233E369C-2233-4422-A518-F889436AF6F1}"/>
    <cellStyle name="style1536082639947 2 2 2" xfId="44088" xr:uid="{9F965F1D-3BA5-4567-96CB-FEB731189C0A}"/>
    <cellStyle name="style1536082640065" xfId="42086" xr:uid="{0087BCD4-4584-4431-BCE1-01E338965758}"/>
    <cellStyle name="style1536082640065 2" xfId="43152" xr:uid="{0625CE6D-FFE5-446E-A0C0-46F914E8CDA7}"/>
    <cellStyle name="style1536082640065 2 2" xfId="43491" xr:uid="{1B5800DD-272B-4819-A18C-C484AA94D53C}"/>
    <cellStyle name="style1536082640065 2 2 2" xfId="44089" xr:uid="{D47E6488-C488-451F-BCE6-72AF6331D053}"/>
    <cellStyle name="style1536082640177" xfId="42091" xr:uid="{E905154E-F745-4C67-A9BB-2188BE97DDBE}"/>
    <cellStyle name="style1536082640177 2" xfId="43157" xr:uid="{16E3E5E0-EE2C-4499-B068-2CEB9F9FFC62}"/>
    <cellStyle name="style1536082640177 2 2" xfId="43496" xr:uid="{A5CECCAB-3E86-46DD-984A-FF98A11E6FFB}"/>
    <cellStyle name="style1536082640177 2 2 2" xfId="44094" xr:uid="{16D8D4B4-E243-416B-8EB6-1A6CA04931E1}"/>
    <cellStyle name="style1536082640301" xfId="42092" xr:uid="{DD176E87-6FB1-407F-ACEB-AF67C14BD245}"/>
    <cellStyle name="style1536082640301 2" xfId="43158" xr:uid="{DEAA03DA-863A-4754-B0E4-21FE13BBCBFD}"/>
    <cellStyle name="style1536082640301 2 2" xfId="43497" xr:uid="{29F0277B-CD92-4CF1-B695-502F258F8D63}"/>
    <cellStyle name="style1536082640301 2 2 2" xfId="44095" xr:uid="{63C4C33A-982C-4821-9B36-898012C1F818}"/>
    <cellStyle name="style1536082640520" xfId="42088" xr:uid="{C40D19E1-F9A9-4D1E-92C9-46AA72165F9F}"/>
    <cellStyle name="style1536082640520 2" xfId="43154" xr:uid="{DA2E916A-A77B-4704-8AAE-159EA63BA9CA}"/>
    <cellStyle name="style1536082640520 2 2" xfId="43493" xr:uid="{A4643336-F303-43FE-8CB6-4F6694407CBC}"/>
    <cellStyle name="style1536082640520 2 2 2" xfId="44091" xr:uid="{E1335CAC-2055-4FA1-B381-E83D04A01245}"/>
    <cellStyle name="style1536082640628" xfId="42089" xr:uid="{7AA7AF9E-DCAF-413D-B56C-8CB9F6935BF6}"/>
    <cellStyle name="style1536082640628 2" xfId="43155" xr:uid="{6B137E4E-FD66-4640-B7BD-FAFEE54B0BB1}"/>
    <cellStyle name="style1536082640628 2 2" xfId="43494" xr:uid="{E73E95E2-CF43-464A-BDAA-0437885551F7}"/>
    <cellStyle name="style1536082640628 2 2 2" xfId="44092" xr:uid="{B855D9A9-06AA-456E-B98E-FBF19740C4E2}"/>
    <cellStyle name="style1536082640743" xfId="42087" xr:uid="{88BD8861-EEA1-422D-B6B6-DFEECE0AD725}"/>
    <cellStyle name="style1536082640743 2" xfId="43153" xr:uid="{3335C172-E482-4066-BA6B-81BABCE4C9DB}"/>
    <cellStyle name="style1536082640743 2 2" xfId="43492" xr:uid="{A901995A-826E-4969-9827-D40325535C11}"/>
    <cellStyle name="style1536082640743 2 2 2" xfId="44090" xr:uid="{698FBAEB-7CB8-4315-A72B-DA7A89E851DA}"/>
    <cellStyle name="style1536082640897" xfId="42090" xr:uid="{F9D27275-85E4-499E-A4FA-F98ED142A699}"/>
    <cellStyle name="style1536082640897 2" xfId="43156" xr:uid="{1FF1FBF6-6C1F-4D29-B5E5-6B098E47EBB2}"/>
    <cellStyle name="style1536082640897 2 2" xfId="43495" xr:uid="{4A806C3B-9726-401A-8F4D-2AF89FB1F3FD}"/>
    <cellStyle name="style1536082640897 2 2 2" xfId="44093" xr:uid="{0A07A09D-9249-4141-A522-CC56460493C1}"/>
    <cellStyle name="style1536082641018" xfId="42093" xr:uid="{FBFEE7BF-CF76-4AAD-89F1-B3466AC52837}"/>
    <cellStyle name="style1536082641018 2" xfId="43159" xr:uid="{5F83EC4D-79E9-4A34-8AE0-AE794A89061A}"/>
    <cellStyle name="style1536082641018 2 2" xfId="43498" xr:uid="{86A1B2C3-99BC-44F6-8D39-2C930A47D704}"/>
    <cellStyle name="style1536082641018 2 2 2" xfId="44096" xr:uid="{915909C0-C2DA-4B8B-B3ED-38A39412160F}"/>
    <cellStyle name="style1536082641130" xfId="42094" xr:uid="{97424AF7-5189-455C-B852-5914F2C56A9D}"/>
    <cellStyle name="style1536082641130 2" xfId="43160" xr:uid="{3238799B-6A5F-4CAC-B9DB-9D195567706F}"/>
    <cellStyle name="style1536082641130 2 2" xfId="43499" xr:uid="{1F203A97-7145-47E9-B3CE-95662B80ACF2}"/>
    <cellStyle name="style1536082641130 2 2 2" xfId="44097" xr:uid="{8C6A4C56-3D5D-4557-B116-7CB90D7275FB}"/>
    <cellStyle name="style1536082641242" xfId="42095" xr:uid="{BF583501-AD36-4E3F-874E-B30C3FDF48B0}"/>
    <cellStyle name="style1536082641242 2" xfId="43161" xr:uid="{1462F87B-425E-4D19-97A2-EE69ADD07D1A}"/>
    <cellStyle name="style1536082641242 2 2" xfId="43500" xr:uid="{FA61EC51-05D5-46E6-A0B0-7A8713DFA3F9}"/>
    <cellStyle name="style1536082641242 2 2 2" xfId="44098" xr:uid="{5F656FC7-4FE9-4F3B-A15F-292FFBCE5EA9}"/>
    <cellStyle name="style1536082641366" xfId="42096" xr:uid="{4F18E538-22E6-4E02-916D-E9A3EF1C6DA2}"/>
    <cellStyle name="style1536082641366 2" xfId="43162" xr:uid="{92D074E2-C7D1-497B-A299-319FE6A59972}"/>
    <cellStyle name="style1536082641366 2 2" xfId="43501" xr:uid="{7036B44D-D2A2-4FEC-8318-73141104482D}"/>
    <cellStyle name="style1536082641366 2 2 2" xfId="44099" xr:uid="{7FCC4F69-8734-4C9A-988E-6ACD427BA4D7}"/>
    <cellStyle name="style1536082641514" xfId="42097" xr:uid="{27477F60-061D-4401-8522-E029059794BF}"/>
    <cellStyle name="style1536082641514 2" xfId="43163" xr:uid="{DD6742D1-3C10-4B7C-AB0F-2E25931B736A}"/>
    <cellStyle name="style1536082641514 2 2" xfId="43502" xr:uid="{B46C1D30-16D4-40DD-82DC-C3A653B8F445}"/>
    <cellStyle name="style1536082641514 2 2 2" xfId="44100" xr:uid="{ED7C73DA-3B6D-497F-8ABF-D7B1A23D15D2}"/>
    <cellStyle name="style1536082641698" xfId="42102" xr:uid="{F2C749CA-96D1-4B41-B041-78733F5003CD}"/>
    <cellStyle name="style1536082641698 2" xfId="43168" xr:uid="{66E911CC-4DA8-4E78-B3E0-D34DE4C5670A}"/>
    <cellStyle name="style1536082641698 2 2" xfId="43507" xr:uid="{8C652F13-1811-4327-8FFE-7EC05EF271C4}"/>
    <cellStyle name="style1536082641698 2 2 2" xfId="44105" xr:uid="{3C9D91A6-B936-45EC-8675-30524B686558}"/>
    <cellStyle name="style1536082641812" xfId="42107" xr:uid="{C685593F-429C-493A-A389-B66B58AF20C9}"/>
    <cellStyle name="style1536082641812 2" xfId="43173" xr:uid="{F8955F5E-8132-4A32-A4AA-810E86A9E21B}"/>
    <cellStyle name="style1536082641812 2 2" xfId="43512" xr:uid="{7D753DEA-27AE-4A78-AB8E-B5797696D813}"/>
    <cellStyle name="style1536082641812 2 2 2" xfId="44110" xr:uid="{FA69F9F0-AB1A-4F73-8828-6A86227AF5E0}"/>
    <cellStyle name="style1536082641921" xfId="42098" xr:uid="{C0D99910-0440-4882-81D9-8DA5F6633E27}"/>
    <cellStyle name="style1536082641921 2" xfId="43164" xr:uid="{46735593-0425-4ADA-B49B-08AF23EA84DA}"/>
    <cellStyle name="style1536082641921 2 2" xfId="43503" xr:uid="{9584F583-146B-4671-BE88-276D4629EF09}"/>
    <cellStyle name="style1536082641921 2 2 2" xfId="44101" xr:uid="{A123E81A-1989-4FA6-BE30-0A638B10FECB}"/>
    <cellStyle name="style1536082642050" xfId="42103" xr:uid="{D4F4E508-E2DE-4BCF-8A2E-BAC0F025909C}"/>
    <cellStyle name="style1536082642050 2" xfId="43169" xr:uid="{61483081-0518-4E0B-9859-EBEF6B9FE2E5}"/>
    <cellStyle name="style1536082642050 2 2" xfId="43508" xr:uid="{C6116B6D-BC13-4533-ACC9-BAA30DFF0191}"/>
    <cellStyle name="style1536082642050 2 2 2" xfId="44106" xr:uid="{95B847D8-BDCC-466B-ACAE-DA64D30A9022}"/>
    <cellStyle name="style1536082642158" xfId="42108" xr:uid="{707D0260-775F-4688-8092-9EDA69A02792}"/>
    <cellStyle name="style1536082642158 2" xfId="43174" xr:uid="{C283FD5B-94FE-4E92-8C7F-BF80990BC757}"/>
    <cellStyle name="style1536082642158 2 2" xfId="43513" xr:uid="{EAAB2254-7A46-4C92-B922-C65C7551FCF8}"/>
    <cellStyle name="style1536082642158 2 2 2" xfId="44111" xr:uid="{8B1CDF06-BBD0-4D37-AAF0-97524131B359}"/>
    <cellStyle name="style1536082642275" xfId="42099" xr:uid="{3EBAFFBC-4DC4-4C1E-B7D6-FAD3C7B82752}"/>
    <cellStyle name="style1536082642275 2" xfId="43165" xr:uid="{20A5A45C-50B1-4DBD-82E6-3C882114B911}"/>
    <cellStyle name="style1536082642275 2 2" xfId="43504" xr:uid="{AB514D62-C868-4FE8-B4F3-AAABAA7BD4AE}"/>
    <cellStyle name="style1536082642275 2 2 2" xfId="44102" xr:uid="{287B2A0A-6BDF-4ACD-9504-BC84C9639FB3}"/>
    <cellStyle name="style1536082642387" xfId="42100" xr:uid="{DDACAEB4-8628-4311-BE03-2B6FC9ECAB65}"/>
    <cellStyle name="style1536082642387 2" xfId="43166" xr:uid="{6C8EC3FA-CA21-46DC-AE31-8B6497CD6F8A}"/>
    <cellStyle name="style1536082642387 2 2" xfId="43505" xr:uid="{0BBF6FDD-F8A8-4AED-88A9-D3FDA56E5126}"/>
    <cellStyle name="style1536082642387 2 2 2" xfId="44103" xr:uid="{49CB9F5E-AFF8-4F89-8FCB-CE8EAF524B53}"/>
    <cellStyle name="style1536082642495" xfId="42101" xr:uid="{95C29CC7-F348-46EE-919B-DE14C71E31F9}"/>
    <cellStyle name="style1536082642495 2" xfId="43167" xr:uid="{712D13B5-7059-47CE-8BBD-EAC38BC79A64}"/>
    <cellStyle name="style1536082642495 2 2" xfId="43506" xr:uid="{FAF2A2C6-952C-4CF5-A087-2D2E1757C31F}"/>
    <cellStyle name="style1536082642495 2 2 2" xfId="44104" xr:uid="{E708D518-B349-4DE7-B469-412DEE761D4F}"/>
    <cellStyle name="style1536082642723" xfId="42104" xr:uid="{D191016F-579D-4D8D-A14F-0B76316DF9EE}"/>
    <cellStyle name="style1536082642723 2" xfId="43170" xr:uid="{39675A51-2024-4174-B42F-46C368E461D6}"/>
    <cellStyle name="style1536082642723 2 2" xfId="43509" xr:uid="{46FA86AF-881A-41BC-B1C2-213B1B5FF951}"/>
    <cellStyle name="style1536082642723 2 2 2" xfId="44107" xr:uid="{0FA90750-5762-43D3-AFD6-69F241219A82}"/>
    <cellStyle name="style1536082642831" xfId="42105" xr:uid="{0A7940C1-A16F-422E-984A-BE78E185F120}"/>
    <cellStyle name="style1536082642831 2" xfId="43171" xr:uid="{54A8B3E5-2300-45A2-9E86-6D43971C28BC}"/>
    <cellStyle name="style1536082642831 2 2" xfId="43510" xr:uid="{EDA6390C-9A77-4543-8F20-F4A02B94FDFF}"/>
    <cellStyle name="style1536082642831 2 2 2" xfId="44108" xr:uid="{277C15C7-A2E7-4CF1-9F78-C61FF6258700}"/>
    <cellStyle name="style1536082642943" xfId="42106" xr:uid="{BE9F7216-D72E-4E47-A7CD-84BDD9717AEE}"/>
    <cellStyle name="style1536082642943 2" xfId="43172" xr:uid="{A232732B-72D6-46F2-95D6-CBEB5BC964FF}"/>
    <cellStyle name="style1536082642943 2 2" xfId="43511" xr:uid="{EA6F9A46-9C9F-44D1-A093-F148BD070808}"/>
    <cellStyle name="style1536082642943 2 2 2" xfId="44109" xr:uid="{1CFE1530-D429-4D71-8A82-C41F2622B57A}"/>
    <cellStyle name="style1536082643164" xfId="42109" xr:uid="{F2A5A1A7-5C0F-43F9-BCC0-73FCC2C68495}"/>
    <cellStyle name="style1536082643164 2" xfId="43175" xr:uid="{12E731DB-EC6F-4B80-BAA8-B61DF999BDF1}"/>
    <cellStyle name="style1536082643164 2 2" xfId="43514" xr:uid="{6A167F7F-03EB-48BD-ADD1-C15F942FA1D1}"/>
    <cellStyle name="style1536082643164 2 2 2" xfId="44112" xr:uid="{25042549-A871-47D6-9DAD-5825FF306244}"/>
    <cellStyle name="style1536082643290" xfId="42110" xr:uid="{F2103542-80F8-40DD-9EA4-D240035606F5}"/>
    <cellStyle name="style1536082643290 2" xfId="43176" xr:uid="{FD4C1E0E-2ED5-4A86-B273-7E339E24644D}"/>
    <cellStyle name="style1536082643290 2 2" xfId="43515" xr:uid="{C427B839-5910-4449-A8D9-9093E2E02CAC}"/>
    <cellStyle name="style1536082643290 2 2 2" xfId="44113" xr:uid="{C0ECD0A5-12BD-4833-A5A4-1E63B9694969}"/>
    <cellStyle name="style1536082643402" xfId="42111" xr:uid="{906FBC53-AB9A-47AA-AE1F-FE755DEDA3B4}"/>
    <cellStyle name="style1536082643402 2" xfId="43177" xr:uid="{98E6E8A9-9298-4DE6-8922-9301626620DA}"/>
    <cellStyle name="style1536082643402 2 2" xfId="43516" xr:uid="{D1CC66DC-6D6F-42D1-B925-F1B2878C934E}"/>
    <cellStyle name="style1536082643402 2 2 2" xfId="44114" xr:uid="{92B8CDAB-5352-4896-98E4-1BB8AEEBEB82}"/>
    <cellStyle name="style1536082643637" xfId="42112" xr:uid="{86CA50A5-0792-4EF7-B625-2358B9957E71}"/>
    <cellStyle name="style1536082643637 2" xfId="43178" xr:uid="{639CE780-7946-4D29-8DA0-53E9BA30316D}"/>
    <cellStyle name="style1536082643637 2 2" xfId="43517" xr:uid="{52189B0B-BD88-4226-8C26-F46A026607B1}"/>
    <cellStyle name="style1536082643637 2 2 2" xfId="44115" xr:uid="{D11AAC97-5CDD-4AC5-A21C-89FA42C851C8}"/>
    <cellStyle name="style1536082643733" xfId="42113" xr:uid="{A896A108-0BD4-40A2-A4F1-39D68B5597AE}"/>
    <cellStyle name="style1536082643733 2" xfId="43179" xr:uid="{B1515042-F57A-4585-ACED-6A6758F4839C}"/>
    <cellStyle name="style1536082643733 2 2" xfId="43518" xr:uid="{DD8DA708-35BB-4238-991E-99DD633265AD}"/>
    <cellStyle name="style1536082643733 2 2 2" xfId="44116" xr:uid="{5DD7244C-8D1B-45E8-B496-FC1624250384}"/>
    <cellStyle name="style1536082643828" xfId="42114" xr:uid="{B3242FC2-20F4-45AE-9148-99C4413EA543}"/>
    <cellStyle name="style1536082643828 2" xfId="43180" xr:uid="{0195EE7C-FD16-4C7A-8CB5-57432CF8FE4B}"/>
    <cellStyle name="style1536082643828 2 2" xfId="43519" xr:uid="{A8163DDC-DEB3-4038-B224-5B91D7B776CB}"/>
    <cellStyle name="style1536082643828 2 2 2" xfId="44117" xr:uid="{FB5CB32E-F645-4CC6-8416-64F6A55E5BFA}"/>
    <cellStyle name="style1536082644020" xfId="42115" xr:uid="{70747DF0-18D6-4A68-A2E9-D15E0D523726}"/>
    <cellStyle name="style1536082644020 2" xfId="43181" xr:uid="{CC2A745E-63C1-4284-AF9D-9D9996B41D67}"/>
    <cellStyle name="style1536082644020 2 2" xfId="43520" xr:uid="{D8852DBA-16AA-4FF7-B198-503CBFB92010}"/>
    <cellStyle name="style1536082644020 2 2 2" xfId="44118" xr:uid="{59C97C53-032B-4259-B851-02AE260D5F69}"/>
    <cellStyle name="style1536082644115" xfId="42116" xr:uid="{BD4980A3-D3F1-451A-85A4-599A1F045952}"/>
    <cellStyle name="style1536082644115 2" xfId="43182" xr:uid="{41A74137-E3A0-4D38-B8B6-E3471D1FCB75}"/>
    <cellStyle name="style1536082644115 2 2" xfId="43521" xr:uid="{6134141E-C369-410B-ADC9-51275FB4AE1C}"/>
    <cellStyle name="style1536082644115 2 2 2" xfId="44119" xr:uid="{17E96BF3-CE33-4168-938B-3BD6FE44689C}"/>
    <cellStyle name="style1536082644208" xfId="42117" xr:uid="{D554DAAA-81AF-4200-93A6-FD7480214E28}"/>
    <cellStyle name="style1536082644208 2" xfId="43183" xr:uid="{6C17ED28-1DDC-45DD-A72D-C49D6D444C9C}"/>
    <cellStyle name="style1536082644208 2 2" xfId="43522" xr:uid="{03DB3501-8760-46FA-959E-0A3153EA50A7}"/>
    <cellStyle name="style1536082644208 2 2 2" xfId="44120" xr:uid="{86164CD2-370C-4117-BB2E-445E75A3F6B5}"/>
    <cellStyle name="style1536082644412" xfId="42118" xr:uid="{54259335-835C-4AD3-B1CC-AD6E4D1D72D3}"/>
    <cellStyle name="style1536082644412 2" xfId="43184" xr:uid="{28C34F7E-4B31-4272-9F90-D2F2CA3BD5CF}"/>
    <cellStyle name="style1536082644412 2 2" xfId="43523" xr:uid="{E07168B8-C536-4C78-A59B-D11DD0298044}"/>
    <cellStyle name="style1536082644412 2 2 2" xfId="44121" xr:uid="{FCF08AF3-D6F4-40B8-954C-159DA076B095}"/>
    <cellStyle name="style1536082644515" xfId="42119" xr:uid="{E0658BAD-B5E2-404A-8FFE-F22FA362E3D6}"/>
    <cellStyle name="style1536082644515 2" xfId="43185" xr:uid="{C9579062-6603-4CA5-B96A-3EE1F8498BC8}"/>
    <cellStyle name="style1536082644515 2 2" xfId="43524" xr:uid="{540B11D4-C306-4CCB-97B3-104B033BD28E}"/>
    <cellStyle name="style1536082644515 2 2 2" xfId="44122" xr:uid="{2AC98C75-D96A-4D34-9C97-76BCB799E066}"/>
    <cellStyle name="style1536082644608" xfId="42120" xr:uid="{B3EED984-18CD-41AD-8C59-08C645923594}"/>
    <cellStyle name="style1536082644608 2" xfId="43186" xr:uid="{E6E98CD2-CF5B-4F75-91D8-853B45B1F662}"/>
    <cellStyle name="style1536082644608 2 2" xfId="43525" xr:uid="{B1A123FC-30E4-4A2B-9A0B-CB708909F761}"/>
    <cellStyle name="style1536082644608 2 2 2" xfId="44123" xr:uid="{BB9EB080-1494-4162-B7E9-048991B89C02}"/>
    <cellStyle name="style1536082647539" xfId="42122" xr:uid="{3E87DCFD-8853-413A-9E9B-0A0F878B548A}"/>
    <cellStyle name="style1536082647539 2" xfId="43188" xr:uid="{944D8B53-415C-4E65-848C-E1ACB16D3EE4}"/>
    <cellStyle name="style1536082647539 2 2" xfId="43527" xr:uid="{1873520A-5C62-48BA-93A5-4676AA04A23F}"/>
    <cellStyle name="style1536082647539 2 2 2" xfId="44125" xr:uid="{CEC110B7-5152-48C7-8302-AD1048DBF825}"/>
    <cellStyle name="style1536082647651" xfId="42123" xr:uid="{A342C9F8-F39F-4415-9FBC-0EC3479DE68D}"/>
    <cellStyle name="style1536082647651 2" xfId="43189" xr:uid="{5D4B0D3E-A40E-4247-9701-B1A68794A0A1}"/>
    <cellStyle name="style1536082647651 2 2" xfId="43528" xr:uid="{51DD594F-C25B-43FE-AF57-69F184A550D0}"/>
    <cellStyle name="style1536082647651 2 2 2" xfId="44126" xr:uid="{3ED81181-EBA7-40C6-9866-1AF2268BF168}"/>
    <cellStyle name="style1536082647765" xfId="42121" xr:uid="{2B9A9650-73E6-4F1A-854B-DCA93F8DDD1C}"/>
    <cellStyle name="style1536082647765 2" xfId="43187" xr:uid="{549A8676-C9FC-4E3F-9950-71D53612008C}"/>
    <cellStyle name="style1536082647765 2 2" xfId="43526" xr:uid="{5960BDBD-DE95-47B0-9F90-4458317AF476}"/>
    <cellStyle name="style1536082647765 2 2 2" xfId="44124" xr:uid="{C66E21D0-63C7-49BD-9E16-A1E62D4F877B}"/>
    <cellStyle name="style1536082647876" xfId="42124" xr:uid="{6E1B242F-4084-45D1-AEC2-8C24B96537BB}"/>
    <cellStyle name="style1536082647876 2" xfId="43190" xr:uid="{698F85D9-82DD-4901-BAB7-4CE5BEBF48F9}"/>
    <cellStyle name="style1536082647876 2 2" xfId="43529" xr:uid="{651F47C3-A945-41A5-9E6F-E94A24F80260}"/>
    <cellStyle name="style1536082647876 2 2 2" xfId="44127" xr:uid="{36042A83-A65F-4A6C-A044-03B51C525498}"/>
    <cellStyle name="style1536082647999" xfId="42125" xr:uid="{625829C2-5389-4A82-8489-BFE85D10D442}"/>
    <cellStyle name="style1536082647999 2" xfId="43191" xr:uid="{F2B0C6DC-F04A-4DC7-8B78-692DAF3D98EA}"/>
    <cellStyle name="style1536082647999 2 2" xfId="43530" xr:uid="{17823517-92A6-4ABD-A494-10B1AA46FF63}"/>
    <cellStyle name="style1536082647999 2 2 2" xfId="44128" xr:uid="{DE6A65D4-6D22-44B6-886A-0C743812B287}"/>
    <cellStyle name="style1536082648137" xfId="42126" xr:uid="{4D5C28E5-827D-48ED-A461-64DA5AFBD8BD}"/>
    <cellStyle name="style1536082648137 2" xfId="43192" xr:uid="{6AB074A7-01C7-43F9-92C0-89028ADB6E6B}"/>
    <cellStyle name="style1536082648137 2 2" xfId="43531" xr:uid="{5CAEAF7E-4BF3-4447-B9F6-A6771CBA4516}"/>
    <cellStyle name="style1536082648137 2 2 2" xfId="44129" xr:uid="{6B7F8B7A-57D8-4F9B-B5AD-AEBD67CD67B2}"/>
    <cellStyle name="style1536082648252" xfId="42127" xr:uid="{CB9E5025-567B-4630-87CD-182AC135C53D}"/>
    <cellStyle name="style1536082648252 2" xfId="43193" xr:uid="{D7B567CE-811C-4744-8C72-5B7FAB03BD4E}"/>
    <cellStyle name="style1536082648252 2 2" xfId="43532" xr:uid="{BEB71292-D0AA-4831-AAC3-38A6EB582824}"/>
    <cellStyle name="style1536082648252 2 2 2" xfId="44130" xr:uid="{F896D6B6-54CB-433D-A8A3-3885E90ACAB5}"/>
    <cellStyle name="style1536082648375" xfId="42128" xr:uid="{9AD420BC-D802-4C96-ADC7-A5DCC5A03B0E}"/>
    <cellStyle name="style1536082648375 2" xfId="43194" xr:uid="{7411948F-2CDE-496C-AC0B-48496A8FE3EE}"/>
    <cellStyle name="style1536082648375 2 2" xfId="43533" xr:uid="{D0E89F2E-A8F5-473F-BDD6-E0D78F8AAA55}"/>
    <cellStyle name="style1536082648375 2 2 2" xfId="44131" xr:uid="{3C23000A-3CBE-423C-B63A-496A365F9811}"/>
    <cellStyle name="style1536082648482" xfId="42130" xr:uid="{C8ACDF21-78A1-48CD-826C-5C5537C9DDBE}"/>
    <cellStyle name="style1536082648482 2" xfId="43196" xr:uid="{608A0806-C5C3-481A-9CD7-AB4871FF29D9}"/>
    <cellStyle name="style1536082648482 2 2" xfId="43535" xr:uid="{479C67C8-8DC1-4FF5-A6B6-104553CEC2E6}"/>
    <cellStyle name="style1536082648482 2 2 2" xfId="44133" xr:uid="{108FE6D9-52C6-44FA-99D1-751413D7758D}"/>
    <cellStyle name="style1536082648588" xfId="42131" xr:uid="{49371215-2FA9-40BF-BE7F-385C68910504}"/>
    <cellStyle name="style1536082648588 2" xfId="43197" xr:uid="{F1BD3E8D-10FC-4B2C-A8FE-B4F2E684681F}"/>
    <cellStyle name="style1536082648588 2 2" xfId="43536" xr:uid="{5BED3CF3-3AAF-4E4F-B639-A72CC3C87FA3}"/>
    <cellStyle name="style1536082648588 2 2 2" xfId="44134" xr:uid="{E93CFFD5-A855-42B1-8F25-19B502353E32}"/>
    <cellStyle name="style1536082648699" xfId="42133" xr:uid="{DF028830-2445-44DE-9FF6-2A3B8B859601}"/>
    <cellStyle name="style1536082648699 2" xfId="43199" xr:uid="{7AC116F2-48A3-49DF-A96B-5A8C39F72942}"/>
    <cellStyle name="style1536082648699 2 2" xfId="43538" xr:uid="{7459AB82-BE43-4F97-98B3-2C05EA77BE5B}"/>
    <cellStyle name="style1536082648699 2 2 2" xfId="44136" xr:uid="{2BAE0DD3-4EF9-47A4-92BC-274F58D4DCE4}"/>
    <cellStyle name="style1536082648812" xfId="42134" xr:uid="{CABC5903-1345-418D-B164-109D6E66B6E8}"/>
    <cellStyle name="style1536082648812 2" xfId="43200" xr:uid="{20992D83-2899-4152-93B7-0009584DFDA0}"/>
    <cellStyle name="style1536082648812 2 2" xfId="43539" xr:uid="{09A4330F-0271-4015-AB0C-863E1EE941A0}"/>
    <cellStyle name="style1536082648812 2 2 2" xfId="44137" xr:uid="{59A6947C-3979-4899-9645-D0E5AB2D1E43}"/>
    <cellStyle name="style1536082648922" xfId="42129" xr:uid="{6C71A106-402C-4709-9500-1A80D55D2B15}"/>
    <cellStyle name="style1536082648922 2" xfId="43195" xr:uid="{E26DEE5F-4452-4716-B53D-FBCECDCEC77D}"/>
    <cellStyle name="style1536082648922 2 2" xfId="43534" xr:uid="{5D3B79EE-0ED3-4270-9DEA-C6269CE23F39}"/>
    <cellStyle name="style1536082648922 2 2 2" xfId="44132" xr:uid="{9F918436-146F-46AB-AF76-C717B9A19901}"/>
    <cellStyle name="style1536082649030" xfId="42132" xr:uid="{A11D513A-4E7D-4507-9BA2-879CD64D04CA}"/>
    <cellStyle name="style1536082649030 2" xfId="43198" xr:uid="{34112FA3-C2F6-491B-B85B-1010D0B8661D}"/>
    <cellStyle name="style1536082649030 2 2" xfId="43537" xr:uid="{4803E5E2-B73E-4ABC-9106-F23EA1EBAFDC}"/>
    <cellStyle name="style1536082649030 2 2 2" xfId="44135" xr:uid="{D62D2688-A35E-41F7-8AE3-998AC0EF066B}"/>
    <cellStyle name="style1536082649145" xfId="42135" xr:uid="{32C3EEA5-DA89-4C46-8B60-832D5D8CEAE7}"/>
    <cellStyle name="style1536082649145 2" xfId="43201" xr:uid="{483BB70B-2661-474C-947F-1A3D1B559ABB}"/>
    <cellStyle name="style1536082649145 2 2" xfId="43540" xr:uid="{4186EE31-506C-45D9-A753-A14D0479E8B0}"/>
    <cellStyle name="style1536082649145 2 2 2" xfId="44138" xr:uid="{8F3D575B-3678-4A04-8F1F-3CF9239FCFD9}"/>
    <cellStyle name="style1536082649406" xfId="42137" xr:uid="{F1837648-A9AE-42E7-AF74-B04A187098A0}"/>
    <cellStyle name="style1536082649406 2" xfId="43203" xr:uid="{6DDFEF70-D53E-4387-AEEE-03A4993C08A9}"/>
    <cellStyle name="style1536082649406 2 2" xfId="43542" xr:uid="{88DF67E2-D637-4490-BADB-3966654E0CE6}"/>
    <cellStyle name="style1536082649406 2 2 2" xfId="44140" xr:uid="{57E1508E-E294-487D-A26D-BC6509A88E66}"/>
    <cellStyle name="style1536082649530" xfId="42138" xr:uid="{9C626939-916C-4864-B31E-B78B9AEBC56C}"/>
    <cellStyle name="style1536082649530 2" xfId="43204" xr:uid="{617C818E-8EF4-4F3E-A946-3C1AF9E327D5}"/>
    <cellStyle name="style1536082649530 2 2" xfId="43543" xr:uid="{759EA461-0F33-416D-82BE-BDC2BCF15674}"/>
    <cellStyle name="style1536082649530 2 2 2" xfId="44141" xr:uid="{6FFEDB98-72FA-4996-AEE2-11C53F1A2AD6}"/>
    <cellStyle name="style1536082649672" xfId="42136" xr:uid="{E9DD89D7-CD36-4D52-BDA5-893A5B072A61}"/>
    <cellStyle name="style1536082649672 2" xfId="43202" xr:uid="{C0B8B4C9-92D1-438C-8A67-172B910EA199}"/>
    <cellStyle name="style1536082649672 2 2" xfId="43541" xr:uid="{4D66E4C2-E492-4507-8CA2-40746BC977F7}"/>
    <cellStyle name="style1536082649672 2 2 2" xfId="44139" xr:uid="{F2368EBE-2347-4F07-A58E-5E746629708C}"/>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style1612530607636" xfId="37781" xr:uid="{5D32C4AD-D5E5-4EFB-9E96-A7EDADBDB7D2}"/>
    <cellStyle name="style1612530607680" xfId="37782" xr:uid="{121AC9E7-456E-4A07-895A-4E107437C925}"/>
    <cellStyle name="style1612530607745" xfId="37787" xr:uid="{11A58948-03EB-4C0A-A405-C89C8B46B740}"/>
    <cellStyle name="style1612530607777" xfId="37788" xr:uid="{4B84A76D-909C-4255-B347-5BA98C5C77A0}"/>
    <cellStyle name="style1612530607841" xfId="37784" xr:uid="{79CA0EBC-4A8A-46EB-BC7C-6C1F1898C538}"/>
    <cellStyle name="style1612530607873" xfId="37785" xr:uid="{B1AA4BBB-0EBE-4678-9E69-D88E9D9F1777}"/>
    <cellStyle name="style1612530607904" xfId="37783" xr:uid="{34C72325-9561-4743-ADD3-E39E3D7C2549}"/>
    <cellStyle name="style1612530607938" xfId="37786" xr:uid="{392DCB4C-0F3F-4082-9D6F-43721F280B5E}"/>
    <cellStyle name="style1612530607975" xfId="37789" xr:uid="{41B6D322-36BB-4CF7-8C3D-72E330989D72}"/>
    <cellStyle name="style1612530608007" xfId="37790" xr:uid="{7A78FC61-D3C1-494D-9A3C-51970D3C5464}"/>
    <cellStyle name="style1612530608040" xfId="37791" xr:uid="{2E0FD509-83A4-4F86-842A-EC8315CFF433}"/>
    <cellStyle name="style1612530608076" xfId="37792" xr:uid="{4B805A98-D8D2-4C5F-B38A-40D1ECC1E2AB}"/>
    <cellStyle name="style1612530608110" xfId="37793" xr:uid="{C45FCF9D-7B02-4D42-8007-EACBB96AED64}"/>
    <cellStyle name="style1612530608147" xfId="37799" xr:uid="{C5AB64C6-0E5C-4014-A99F-528BD2ADBE54}"/>
    <cellStyle name="style1612530608178" xfId="37794" xr:uid="{F73679E6-CAB3-438C-9558-5B7C6D01E82D}"/>
    <cellStyle name="style1612530608211" xfId="37800" xr:uid="{5899D66E-BE6D-412A-8DB7-4A3F3F14F414}"/>
    <cellStyle name="style1612530608243" xfId="37805" xr:uid="{2AFC93BC-D1F9-4598-A1C6-E07BAD0A7995}"/>
    <cellStyle name="style1612530608273" xfId="37806" xr:uid="{5750A068-0A09-4AEC-8CEA-877B26E27E0A}"/>
    <cellStyle name="style1612530608306" xfId="37795" xr:uid="{19F60DC9-0DAD-4E41-B7F9-C4A9AFFE7ECB}"/>
    <cellStyle name="style1612530608339" xfId="37796" xr:uid="{FB79E7CA-5E3F-456F-9265-21355BD99913}"/>
    <cellStyle name="style1612530608370" xfId="37797" xr:uid="{99CE231D-2861-4151-968E-4E3F7A0EB6CC}"/>
    <cellStyle name="style1612530608402" xfId="37798" xr:uid="{50EA21BB-1E5F-4192-A442-33B75BA0C884}"/>
    <cellStyle name="style1612530608434" xfId="37801" xr:uid="{779A0828-CC49-49C5-B713-662ED5E1D4FD}"/>
    <cellStyle name="style1612530608465" xfId="37802" xr:uid="{CA64A07D-AFD9-47D0-9442-B4C40C9C6350}"/>
    <cellStyle name="style1612530608496" xfId="37803" xr:uid="{7B2E42A0-C4B9-472A-BB88-8B88C05AF017}"/>
    <cellStyle name="style1612530608528" xfId="37804" xr:uid="{29EA8BEE-2F34-400A-8980-30B4F2016F2B}"/>
    <cellStyle name="style1612530608580" xfId="37807" xr:uid="{567EEDD1-8369-481E-8214-D7D2D7BF3C5D}"/>
    <cellStyle name="style1612530608613" xfId="37808" xr:uid="{83CEB0A1-98FB-4BB9-A901-25D529D4006D}"/>
    <cellStyle name="style1612530608645" xfId="37809" xr:uid="{1578C2E1-1B1B-454E-8677-8B383214AEFD}"/>
    <cellStyle name="style1612530608678" xfId="37810" xr:uid="{9D52322D-E162-4B50-8248-A945B0884C4C}"/>
    <cellStyle name="style1613233799095" xfId="38087" xr:uid="{63141D90-9F64-491D-887B-0FE812599A5B}"/>
    <cellStyle name="style1613233799120" xfId="38086" xr:uid="{BDE1AC4A-5819-4AFD-8928-C2EE0892C847}"/>
    <cellStyle name="style1613233799145" xfId="38092" xr:uid="{803C144E-FD33-4195-8DA8-FEC7CDF9D97D}"/>
    <cellStyle name="style1613233799196" xfId="38095" xr:uid="{F0A119D8-8742-44A6-8ED9-472A69CEED57}"/>
    <cellStyle name="style1613233799213" xfId="38098" xr:uid="{4713C791-91A8-4D7D-BFE7-B06065C22A35}"/>
    <cellStyle name="style1613233799242" xfId="38104" xr:uid="{581AA1FD-A4BD-4693-A662-36577D2C1B49}"/>
    <cellStyle name="style1613233799278" xfId="38113" xr:uid="{125AE49E-A180-4C6C-99D7-27BF6DFFDFFC}"/>
    <cellStyle name="style1613233799303" xfId="38099" xr:uid="{FD766F12-A941-4F62-B8D7-B1565E8E1381}"/>
    <cellStyle name="style1613233799324" xfId="38105" xr:uid="{221B8845-1F10-46D0-970D-75FCA348B963}"/>
    <cellStyle name="style1613233799350" xfId="38114" xr:uid="{2E90BDC0-9E7E-4093-A2DB-F927250A2740}"/>
    <cellStyle name="style1613233799370" xfId="38115" xr:uid="{6F184FAF-6F0F-40B8-BC85-0E63A2DC50E9}"/>
    <cellStyle name="style1613233799407" xfId="38117" xr:uid="{FC31DEBF-9482-455B-836D-F43D43E1B3D0}"/>
    <cellStyle name="style1613233799432" xfId="38135" xr:uid="{36272E2C-8F36-4068-91D3-8D13337F1416}"/>
    <cellStyle name="style1613233799457" xfId="38136" xr:uid="{7679657C-E558-4C71-844F-EAA02366F289}"/>
    <cellStyle name="style1613233799481" xfId="38140" xr:uid="{EE0DE48A-9B93-49E6-9DA6-742E333AFCDF}"/>
    <cellStyle name="style1613233799531" xfId="38138" xr:uid="{C7D8A8D3-3D88-43C9-9CCC-2AAEB866A6B4}"/>
    <cellStyle name="style1613233799555" xfId="38139" xr:uid="{126DF55A-4A13-4D21-AE4D-A3AD93520CAC}"/>
    <cellStyle name="style1613233799579" xfId="38137" xr:uid="{FCEDC378-A8EE-4C0B-B0CE-CC3488420B83}"/>
    <cellStyle name="style1613233799604" xfId="38141" xr:uid="{E5F78FBD-72F8-46E9-BB63-53E9EC78A44D}"/>
    <cellStyle name="style1613233799629" xfId="38142" xr:uid="{FE76401B-601E-4347-AD14-92143C96398C}"/>
    <cellStyle name="style1613233799654" xfId="38143" xr:uid="{B2E81010-FBDD-4123-B5AC-90D6071BFCB5}"/>
    <cellStyle name="style1613233799702" xfId="38144" xr:uid="{9532713A-38DE-4A69-9F04-CC4FEACBA146}"/>
    <cellStyle name="style1613233799721" xfId="38145" xr:uid="{C25FEDAD-1A47-4111-8213-674198DE482A}"/>
    <cellStyle name="style1613233799745" xfId="38146" xr:uid="{2AF21E33-CE41-4BE4-A12F-41C72C1C5652}"/>
    <cellStyle name="style1613233799770" xfId="38147" xr:uid="{73481F86-5EB8-4F10-9DFB-ABE9BC10E30D}"/>
    <cellStyle name="style1613233799816" xfId="38164" xr:uid="{8A6BAA70-B244-4AD8-AFF8-84B14A74ED7D}"/>
    <cellStyle name="style1613233799834" xfId="38165" xr:uid="{11B9885A-3714-495F-85FC-EFE7BEDCE5B3}"/>
    <cellStyle name="style1613233799853" xfId="38166" xr:uid="{52BFC418-9876-4D61-8EF0-8E39AA910713}"/>
    <cellStyle name="style1613233800692" xfId="38089" xr:uid="{1755CA59-F90A-44F7-A05C-D5300A29B595}"/>
    <cellStyle name="style1613233800715" xfId="38088" xr:uid="{3D507475-6F04-4AEB-9FCF-7D2B313C13BE}"/>
    <cellStyle name="style1613233800736" xfId="38093" xr:uid="{184FCC48-390F-42F2-908A-0D4D9787FD1A}"/>
    <cellStyle name="style1613233800779" xfId="38096" xr:uid="{3C963FC4-DBA3-42CF-A932-55858EFD116F}"/>
    <cellStyle name="style1613233800797" xfId="38100" xr:uid="{72BDDB17-7271-455D-8425-559819DD3182}"/>
    <cellStyle name="style1613233800821" xfId="38106" xr:uid="{8E78D356-D931-494C-A445-49C7DF78B132}"/>
    <cellStyle name="style1613233800851" xfId="38110" xr:uid="{44C71936-4F50-406C-989E-C8D95DACEDDD}"/>
    <cellStyle name="style1613233800873" xfId="38101" xr:uid="{DC0D4974-2FC7-464D-8B6E-FDAA4B966D74}"/>
    <cellStyle name="style1613233800892" xfId="38107" xr:uid="{D03FB452-0F51-49E3-8306-A84B7352F1F9}"/>
    <cellStyle name="style1613233800919" xfId="38111" xr:uid="{9E90724E-59A9-44D2-BBAA-A27DAC3A61ED}"/>
    <cellStyle name="style1613233800940" xfId="38112" xr:uid="{3C796E70-5E64-45B4-881A-1E757DC6D033}"/>
    <cellStyle name="style1613233800973" xfId="38116" xr:uid="{6F0D485E-1C7C-4D26-8618-6BADFE247EA1}"/>
    <cellStyle name="style1613233800998" xfId="38122" xr:uid="{0971C4E6-C032-405E-82A3-C49917DAC4A5}"/>
    <cellStyle name="style1613233801022" xfId="38123" xr:uid="{3F5FA3C6-00D0-4C74-99DF-8BD0F7E4D8FA}"/>
    <cellStyle name="style1613233801043" xfId="38127" xr:uid="{962D539E-C693-4832-B3CB-3F62EE647621}"/>
    <cellStyle name="style1613233801086" xfId="38125" xr:uid="{219D885F-A596-43E5-B35A-CB50B9BCA7C1}"/>
    <cellStyle name="style1613233801108" xfId="38126" xr:uid="{7CD5055C-0DE0-494B-9129-31F752E1FC56}"/>
    <cellStyle name="style1613233801130" xfId="38124" xr:uid="{88FB0128-46DE-4FAD-B745-F7E8A11945A7}"/>
    <cellStyle name="style1613233801151" xfId="38128" xr:uid="{A04182F2-7223-4076-AE8D-F6736E5BA30C}"/>
    <cellStyle name="style1613233801173" xfId="38129" xr:uid="{8315988B-EF3E-4F80-9C6F-09E11A13CD42}"/>
    <cellStyle name="style1613233801195" xfId="38130" xr:uid="{F64407B6-40BA-4F3E-BBD4-A3DD0F5CFD84}"/>
    <cellStyle name="style1613233801237" xfId="38131" xr:uid="{C79E2895-BEBA-41AF-8E39-00BC96CE35CA}"/>
    <cellStyle name="style1613233801254" xfId="38132" xr:uid="{2C8552E7-4EB1-4A4A-8EA8-E5325484B221}"/>
    <cellStyle name="style1613233801276" xfId="38133" xr:uid="{ACE27B87-B1F6-4155-B0D4-5F1E90FCEDD9}"/>
    <cellStyle name="style1613233801298" xfId="38134" xr:uid="{98E15BCE-FBC4-4D81-AF6C-977A415EE0BA}"/>
    <cellStyle name="style1613233801337" xfId="38161" xr:uid="{A2C37C90-4B7C-4357-BB18-73B7EFBEC3EC}"/>
    <cellStyle name="style1613233801356" xfId="38162" xr:uid="{6D678DA8-1306-4C43-8387-39326D5D2420}"/>
    <cellStyle name="style1613233801373" xfId="38163" xr:uid="{9141FCA3-0902-4540-A397-5814650BFBAA}"/>
    <cellStyle name="style1613233802658" xfId="38091" xr:uid="{6B06D9FC-743F-4DA5-9489-CE15043A2E8F}"/>
    <cellStyle name="style1613233802679" xfId="38090" xr:uid="{AD243DE4-61D5-4884-8DFD-E2A8698DC926}"/>
    <cellStyle name="style1613233802702" xfId="38094" xr:uid="{EC2685D7-81DD-4198-8DFC-BC7A265E5C84}"/>
    <cellStyle name="style1613233802745" xfId="38097" xr:uid="{2C33F2A7-F73E-4759-AC3F-C4889BEA7723}"/>
    <cellStyle name="style1613233802764" xfId="38102" xr:uid="{A2F12130-312A-4C70-BD45-B743FC2EE25B}"/>
    <cellStyle name="style1613233802790" xfId="38108" xr:uid="{FEBC0DE1-ACAF-4F2B-95BC-4EC39DBA80C7}"/>
    <cellStyle name="style1613233802826" xfId="38118" xr:uid="{6900C22F-769A-49B5-9C8D-7026927CB174}"/>
    <cellStyle name="style1613233802849" xfId="38103" xr:uid="{4EFB2E1A-8485-43D0-A195-8258740E94E6}"/>
    <cellStyle name="style1613233802869" xfId="38109" xr:uid="{38E3D5AF-2129-45E6-AA89-4137F4DD5D7A}"/>
    <cellStyle name="style1613233802897" xfId="38119" xr:uid="{A664A678-5701-4943-A46B-0C149B222F9F}"/>
    <cellStyle name="style1613233802919" xfId="38120" xr:uid="{231DCF21-D7B9-4A97-BF09-8E451387631D}"/>
    <cellStyle name="style1613233802955" xfId="38121" xr:uid="{9E082FC3-56F1-428F-B06B-A739DF57F0A4}"/>
    <cellStyle name="style1613233802982" xfId="38148" xr:uid="{E615FA3A-64BE-45AE-8CAD-F01F5C37D256}"/>
    <cellStyle name="style1613233803005" xfId="38149" xr:uid="{CD1947D7-EBC6-4E17-A652-B0A27F053BD3}"/>
    <cellStyle name="style1613233803027" xfId="38153" xr:uid="{D1DF46FA-10A1-4306-BCAA-4F8D434BA033}"/>
    <cellStyle name="style1613233803069" xfId="38151" xr:uid="{05D30F74-EFE8-4190-A160-C102E4B1AA5D}"/>
    <cellStyle name="style1613233803089" xfId="38152" xr:uid="{76A8EF64-B647-4C95-B729-2B0AF6856AE4}"/>
    <cellStyle name="style1613233803111" xfId="38150" xr:uid="{806A58A2-CC8E-4CC7-A5D6-E9A79B5564C7}"/>
    <cellStyle name="style1613233803133" xfId="38154" xr:uid="{5E8ABB33-27B1-4BA5-9F12-D0A5F67EB4BA}"/>
    <cellStyle name="style1613233803153" xfId="38155" xr:uid="{EE8483DB-DF99-4F05-BFA5-4ACA14D7DAAB}"/>
    <cellStyle name="style1613233803175" xfId="38156" xr:uid="{9F25EF1A-596F-474F-A615-4DEC5B9F9517}"/>
    <cellStyle name="style1613233803217" xfId="38157" xr:uid="{40FC985F-EB17-4DD2-963F-E3DFDEED2CC3}"/>
    <cellStyle name="style1613233803236" xfId="38158" xr:uid="{D6E2F658-87A0-4409-B3AF-F7A8F11B021F}"/>
    <cellStyle name="style1613233803256" xfId="38159" xr:uid="{BF0ED50B-D873-4045-80A2-C131EB487C29}"/>
    <cellStyle name="style1613233803278" xfId="38160" xr:uid="{A233D59C-FFB1-4C55-9203-A7038101ACD0}"/>
    <cellStyle name="style1613233803325" xfId="38167" xr:uid="{7CE28D78-F609-4A36-BCC5-1D9497857E17}"/>
    <cellStyle name="style1613233803344" xfId="38168" xr:uid="{41681C62-9462-41E4-81D2-8E8C280731EB}"/>
    <cellStyle name="style1613233803361" xfId="38169" xr:uid="{A8680C70-AC6B-4CD9-AEDB-20C65117906B}"/>
    <cellStyle name="style1613233880851" xfId="37811" xr:uid="{CEB87478-3D76-4C87-89E0-B21F8837BBEE}"/>
    <cellStyle name="style1613233880873" xfId="37812" xr:uid="{9CF1CF4E-7AA1-418E-B50A-9F0D427380A8}"/>
    <cellStyle name="style1613233880896" xfId="37817" xr:uid="{81747C18-FB2A-4A50-B2FF-345E14787FDA}"/>
    <cellStyle name="style1613233880919" xfId="37818" xr:uid="{B8C83787-6FA2-485C-BF69-76C331D8B4C8}"/>
    <cellStyle name="style1613233880961" xfId="37814" xr:uid="{59A180E2-35F2-4326-A060-9E3F9DFED6C4}"/>
    <cellStyle name="style1613233880982" xfId="37815" xr:uid="{E1B9FCD3-2318-42CF-8080-FE300F3BC5C2}"/>
    <cellStyle name="style1613233881003" xfId="37813" xr:uid="{2D1348AC-F6C0-4ED4-9E86-01E926DFA984}"/>
    <cellStyle name="style1613233881026" xfId="37816" xr:uid="{E533B27D-E93E-4FEC-B484-BA0C9307287F}"/>
    <cellStyle name="style1613233881046" xfId="37819" xr:uid="{CCFD25E1-CA6C-4A39-AE8C-B451CDA8D5A4}"/>
    <cellStyle name="style1613233881067" xfId="37820" xr:uid="{6E48779B-9764-4BBF-8C58-64DD1715F1A8}"/>
    <cellStyle name="style1613233881088" xfId="37821" xr:uid="{DE5949EE-1C73-4645-AB7B-BCC0FD40EF33}"/>
    <cellStyle name="style1613233881110" xfId="37822" xr:uid="{50729A4C-7CA8-40A5-85C5-CDF993A6CF63}"/>
    <cellStyle name="style1613233881132" xfId="37823" xr:uid="{B663AE82-CC1C-435C-946B-0CAF32FDB415}"/>
    <cellStyle name="style1613233881155" xfId="37829" xr:uid="{ED215455-B8F2-4440-93D8-54D458E7F8B2}"/>
    <cellStyle name="style1613233881176" xfId="37824" xr:uid="{1E45C4A9-1797-4AD0-AE3B-72A27CA5DA5B}"/>
    <cellStyle name="style1613233881197" xfId="37830" xr:uid="{7164EEE0-B3C0-4D09-8D30-E2C14BC66637}"/>
    <cellStyle name="style1613233881218" xfId="37835" xr:uid="{F01D023F-E2BF-43B8-B2C3-E0D151DB4AFF}"/>
    <cellStyle name="style1613233881240" xfId="37836" xr:uid="{A0A2ABFD-C2AF-4305-8168-532662B30E3D}"/>
    <cellStyle name="style1613233881260" xfId="37825" xr:uid="{AC3BE28B-7C0C-4788-BBDA-C7B732D421F9}"/>
    <cellStyle name="style1613233881284" xfId="37826" xr:uid="{0319B6D0-1521-47D6-862B-2C94CE4D0A0F}"/>
    <cellStyle name="style1613233881306" xfId="37827" xr:uid="{E992A126-CF0E-4817-9DFF-5E0CE6530567}"/>
    <cellStyle name="style1613233881328" xfId="37828" xr:uid="{8322BB82-C0AF-4723-8DC5-E31D24AF643E}"/>
    <cellStyle name="style1613233881351" xfId="37831" xr:uid="{4EBF349F-3CEA-4FB9-BF9F-55450F233FC2}"/>
    <cellStyle name="style1613233881371" xfId="37832" xr:uid="{1BD6A774-3D18-4B15-8EA1-CB1D0E9F9424}"/>
    <cellStyle name="style1613233881395" xfId="37833" xr:uid="{C3014AE8-E2CB-47CA-A792-80CECC208C4D}"/>
    <cellStyle name="style1613233881417" xfId="37834" xr:uid="{6F28599B-D673-4802-8308-4DCE137ED3B1}"/>
    <cellStyle name="style1613233881444" xfId="37837" xr:uid="{0EB561F4-7E2A-4639-906F-D0B9E27FA3B1}"/>
    <cellStyle name="style1613233881467" xfId="37838" xr:uid="{E47F6C0F-ECEB-4D14-BFA1-75E919C33F47}"/>
    <cellStyle name="style1613233881489" xfId="37839" xr:uid="{8FE54CC4-E60A-4C0A-AD1C-6168B141DC2C}"/>
    <cellStyle name="style1613233881512" xfId="37840" xr:uid="{3E38E1F1-0C0A-494E-A99A-072EA76F3E93}"/>
    <cellStyle name="style1613233882465" xfId="37841" xr:uid="{3F450052-D2AD-4195-B782-1C5F95CA6680}"/>
    <cellStyle name="style1613233882487" xfId="37842" xr:uid="{FA8C1DB1-09DB-4508-B85B-0EFA058A13E1}"/>
    <cellStyle name="style1613233882510" xfId="37847" xr:uid="{0798582D-2BF5-48F0-9AE6-875B15FA6659}"/>
    <cellStyle name="style1613233882534" xfId="37848" xr:uid="{51FB09CD-2149-4414-AF41-5DE678A214AE}"/>
    <cellStyle name="style1613233882578" xfId="37844" xr:uid="{6B855F16-C8BA-479D-98B2-3D8E939A4E36}"/>
    <cellStyle name="style1613233882599" xfId="37845" xr:uid="{09E19B3E-BE4E-4556-B0F2-95265D2E5CDA}"/>
    <cellStyle name="style1613233882621" xfId="37843" xr:uid="{9D81FAD1-2419-4BFE-9031-54E0A0FCE1A2}"/>
    <cellStyle name="style1613233882644" xfId="37846" xr:uid="{E8596FCA-E53D-496A-A1DB-78BA23B2BE46}"/>
    <cellStyle name="style1613233882666" xfId="37849" xr:uid="{6B6434FA-E4EC-400B-B970-DC9619CAD8AB}"/>
    <cellStyle name="style1613233882688" xfId="37850" xr:uid="{D1897CCB-5640-47CE-9CBC-4CBFEBC3AD49}"/>
    <cellStyle name="style1613233882709" xfId="37851" xr:uid="{CCA2571D-05A7-4656-BAB5-E82A2F22C345}"/>
    <cellStyle name="style1613233882732" xfId="37852" xr:uid="{C342D75A-A6D9-4895-B64F-88F864B55CE8}"/>
    <cellStyle name="style1613233882755" xfId="37853" xr:uid="{C438F27A-CF7A-47B9-8989-0161989AD39D}"/>
    <cellStyle name="style1613233882777" xfId="37859" xr:uid="{7A285CF0-C393-4B56-B9D9-A997C6847CF1}"/>
    <cellStyle name="style1613233882799" xfId="37854" xr:uid="{CCF47751-5EE7-4D0C-BBD3-C749F1E85BB3}"/>
    <cellStyle name="style1613233882820" xfId="37860" xr:uid="{2A6D3E41-7EAF-48DB-8B6F-1C3868E026CE}"/>
    <cellStyle name="style1613233882843" xfId="37865" xr:uid="{53ACE47B-A8A5-4A8E-B040-2930B5CF821C}"/>
    <cellStyle name="style1613233882864" xfId="37866" xr:uid="{7BB1A868-AB65-486D-BEF3-12F18CE6ADA3}"/>
    <cellStyle name="style1613233882885" xfId="37855" xr:uid="{736374E1-4027-4DF6-B593-97EFC2D529D1}"/>
    <cellStyle name="style1613233882909" xfId="37856" xr:uid="{FD79A13C-1AD6-49CF-ACC0-251D5E1C2D48}"/>
    <cellStyle name="style1613233882930" xfId="37857" xr:uid="{2D8A332E-262E-44C2-96BE-BA026834B976}"/>
    <cellStyle name="style1613233882952" xfId="37858" xr:uid="{FA472AD2-E739-475B-B747-B3C6E71B1CFA}"/>
    <cellStyle name="style1613233882974" xfId="37861" xr:uid="{DDF89BEC-8D30-464C-A076-1871884E994C}"/>
    <cellStyle name="style1613233882994" xfId="37862" xr:uid="{08B44ABC-17D0-4F14-AA68-D09ED4BFC978}"/>
    <cellStyle name="style1613233883016" xfId="37863" xr:uid="{49B9D281-68FF-4CD4-9D0B-179F599C4564}"/>
    <cellStyle name="style1613233883039" xfId="37864" xr:uid="{3CB5328E-FCEF-432F-867B-AD65A0BD7004}"/>
    <cellStyle name="style1613233883073" xfId="37867" xr:uid="{15F4E81F-AB50-4B10-8846-F10B96F92634}"/>
    <cellStyle name="style1613233883094" xfId="37868" xr:uid="{2C2C0DDE-44EE-4CDA-A4DB-070D079DF83A}"/>
    <cellStyle name="style1613233883116" xfId="37869" xr:uid="{89788163-C308-417D-8C14-E6FCC4A3B4E4}"/>
    <cellStyle name="style1613233883137" xfId="37870" xr:uid="{40D3C407-4CD2-4E73-83B2-62F8D078E79F}"/>
    <cellStyle name="style1613233884086" xfId="37871" xr:uid="{4F2F6D87-2620-43F6-BBE2-85D31CBD6BF4}"/>
    <cellStyle name="style1613233884109" xfId="37872" xr:uid="{4DDC13F6-ED5F-4D4B-8A26-EDADB1A08E29}"/>
    <cellStyle name="style1613233884131" xfId="37877" xr:uid="{2A9B763F-D42D-4BEE-B015-CED9C187955B}"/>
    <cellStyle name="style1613233884154" xfId="37878" xr:uid="{3517DB5F-F524-45A2-9FB8-14A8634877CC}"/>
    <cellStyle name="style1613233884242" xfId="37874" xr:uid="{EFFA5A22-72A4-463B-8884-D361D4EFFF3C}"/>
    <cellStyle name="style1613233884278" xfId="37875" xr:uid="{69DA26B1-4531-445E-95E1-7AB7DCEF7E74}"/>
    <cellStyle name="style1613233884299" xfId="37873" xr:uid="{C5AA27E2-FC00-4B2A-9D73-D8A808B2DB9D}"/>
    <cellStyle name="style1613233884327" xfId="37876" xr:uid="{B9234B3B-C499-49C6-B16C-2A8DF93ED65D}"/>
    <cellStyle name="style1613233884406" xfId="37879" xr:uid="{F09B0824-13DD-4F7E-86D9-14675FA3DBC4}"/>
    <cellStyle name="style1613233884466" xfId="37880" xr:uid="{02F486BB-EE3B-498E-8DB1-8E0556A7BC35}"/>
    <cellStyle name="style1613233884488" xfId="37881" xr:uid="{0BF18BED-9B12-4B54-99AE-116C99C1A511}"/>
    <cellStyle name="style1613233884509" xfId="37882" xr:uid="{C86E4886-FF25-4874-8053-A74AA3E90DCC}"/>
    <cellStyle name="style1613233884531" xfId="37883" xr:uid="{531E67D8-3B9F-471E-9C35-21DCFF8E46C3}"/>
    <cellStyle name="style1613233884553" xfId="37889" xr:uid="{9733E20B-90E9-47E9-A5EA-62D7C46DB7DC}"/>
    <cellStyle name="style1613233884575" xfId="37895" xr:uid="{489F6D95-91C1-4473-9D84-90C5844837D7}"/>
    <cellStyle name="style1613233884597" xfId="37884" xr:uid="{0FA7B5BC-88D8-4E47-A99C-9E547CF75475}"/>
    <cellStyle name="style1613233884617" xfId="37890" xr:uid="{C6FC798F-429A-42E1-BD21-BCD306F6A8D0}"/>
    <cellStyle name="style1613233884639" xfId="37896" xr:uid="{0BDB8E5A-2C0C-4A6A-B8A4-5A0F722056B7}"/>
    <cellStyle name="style1613233884660" xfId="37885" xr:uid="{86683B32-4CD5-4423-9E43-87BD5BCF5B5E}"/>
    <cellStyle name="style1613233884684" xfId="37886" xr:uid="{D852C3B2-5A88-4EAE-BDA6-366C487AD291}"/>
    <cellStyle name="style1613233884706" xfId="37887" xr:uid="{B218AB60-874E-4CF8-8032-434329332389}"/>
    <cellStyle name="style1613233884727" xfId="37888" xr:uid="{96295D96-49BF-4B88-BDD2-9CDB786D2FFC}"/>
    <cellStyle name="style1613233884748" xfId="37891" xr:uid="{DDC859BD-0BCF-4C0B-BB87-08E6C68D3B0B}"/>
    <cellStyle name="style1613233884769" xfId="37892" xr:uid="{08E5D6FD-1AB7-4BEB-8691-8D88CE9B1292}"/>
    <cellStyle name="style1613233884793" xfId="37893" xr:uid="{B5660AC0-8221-4316-8D68-3E30547B90E0}"/>
    <cellStyle name="style1613233884816" xfId="37894" xr:uid="{2FDC0A75-4586-4695-8C03-5384578BDC7D}"/>
    <cellStyle name="style1613233884848" xfId="37897" xr:uid="{3287CF72-7928-47AC-BCF9-95E31F43EF69}"/>
    <cellStyle name="style1613233884871" xfId="37898" xr:uid="{F5E3F7AD-8B9C-4D59-AECB-381B8F3D620D}"/>
    <cellStyle name="style1613233884894" xfId="37899" xr:uid="{87C20D1A-8E28-496F-BC3C-508997A530BA}"/>
    <cellStyle name="style1613233884916" xfId="37900" xr:uid="{A74309C7-2C8C-4BA0-B1E5-4105BCCF1E65}"/>
    <cellStyle name="style1613233886431" xfId="37901" xr:uid="{13F631B7-BB96-4BEE-93D4-E7DBA4A9405F}"/>
    <cellStyle name="style1613233886454" xfId="37902" xr:uid="{02E346F3-CE08-41B3-8292-1A23DC38D151}"/>
    <cellStyle name="style1613233886477" xfId="37907" xr:uid="{93D42BFF-B7F5-49A0-AE3D-9F7A9A528B17}"/>
    <cellStyle name="style1613233886501" xfId="37908" xr:uid="{AB95D920-4086-4CAF-802B-0B4263B457EC}"/>
    <cellStyle name="style1613233886544" xfId="37904" xr:uid="{370960D5-6FA9-47E4-970F-2DC9C65819BD}"/>
    <cellStyle name="style1613233886565" xfId="37905" xr:uid="{9A875103-DE10-4494-A961-46F43A006395}"/>
    <cellStyle name="style1613233886587" xfId="37903" xr:uid="{D628C148-0499-4225-ACA5-52C67DA5D0E7}"/>
    <cellStyle name="style1613233886609" xfId="37906" xr:uid="{18741F2E-FA16-48AF-A299-19367DE8AEF8}"/>
    <cellStyle name="style1613233886631" xfId="37909" xr:uid="{1BA89009-FF6B-4CD3-8B94-BCE6D927CF6A}"/>
    <cellStyle name="style1613233886653" xfId="37910" xr:uid="{4F465700-5B8D-44C8-806E-EFFD1CA04E86}"/>
    <cellStyle name="style1613233886674" xfId="37911" xr:uid="{53DBD698-D9AF-4A47-B144-CDB165FC9D35}"/>
    <cellStyle name="style1613233886697" xfId="37912" xr:uid="{D6F89C5A-7D2E-477F-BBFF-83B0419CF6BE}"/>
    <cellStyle name="style1613233886718" xfId="37913" xr:uid="{4F4382AE-D031-4600-91AD-4BCE016E309F}"/>
    <cellStyle name="style1613233886741" xfId="37919" xr:uid="{3599743C-8611-4C29-A8F2-103D5C2C4EBE}"/>
    <cellStyle name="style1613233886763" xfId="37914" xr:uid="{FBE10AA1-E01A-4E33-80D6-67D833872D83}"/>
    <cellStyle name="style1613233886783" xfId="37920" xr:uid="{4BBE2596-F0D7-4D6D-AB77-CE47E4013EF5}"/>
    <cellStyle name="style1613233886804" xfId="37925" xr:uid="{3FABADDB-4169-4C12-A2D0-204892E89ABB}"/>
    <cellStyle name="style1613233886825" xfId="37926" xr:uid="{6F37C777-B3E2-44B9-AAC7-2EF5752D7219}"/>
    <cellStyle name="style1613233886847" xfId="37915" xr:uid="{244CF72A-F912-4165-A6F3-5E6292F3CD7C}"/>
    <cellStyle name="style1613233886870" xfId="37916" xr:uid="{EA0FD0C7-AE68-4D9E-BE46-81DF745D8F17}"/>
    <cellStyle name="style1613233886891" xfId="37917" xr:uid="{23D1765C-1CD7-4412-9135-75425F8D9766}"/>
    <cellStyle name="style1613233886913" xfId="37918" xr:uid="{9B0A8500-489A-40E9-B2AE-23E650A0841E}"/>
    <cellStyle name="style1613233886934" xfId="37921" xr:uid="{E78183E2-A7D7-4C0A-916F-2DCB55379B68}"/>
    <cellStyle name="style1613233886956" xfId="37922" xr:uid="{D3B3FF90-AFAE-4D85-A045-514CA58511BD}"/>
    <cellStyle name="style1613233886976" xfId="37923" xr:uid="{6D5318A7-5C7D-4C14-AED4-479BE0F3C8CA}"/>
    <cellStyle name="style1613233886998" xfId="37924" xr:uid="{CC5AEF9E-03FC-4342-8B13-687956AA8B84}"/>
    <cellStyle name="style1613233887024" xfId="37927" xr:uid="{74E3FE1B-9D79-435A-BE43-B2051BB287BA}"/>
    <cellStyle name="style1613233887045" xfId="37928" xr:uid="{456E5FD2-4DE0-4326-8804-FBE702C40D68}"/>
    <cellStyle name="style1613233887067" xfId="37929" xr:uid="{5C7D182C-1FAA-4F33-B6EA-9F3C921BFA67}"/>
    <cellStyle name="style1613233887089" xfId="37930" xr:uid="{D4961270-D508-4D88-8670-ED6FA4C844BC}"/>
    <cellStyle name="style1613233888044" xfId="37931" xr:uid="{8A63BDDE-A1F0-447E-80DD-D48D81E77123}"/>
    <cellStyle name="style1613233888066" xfId="37932" xr:uid="{BCBB2B3B-63FD-4AFA-ABAD-E040C8897079}"/>
    <cellStyle name="style1613233888089" xfId="37933" xr:uid="{4B3B1C7E-6F4C-4DF9-A783-C33D5C5C8594}"/>
    <cellStyle name="style1613233888110" xfId="37934" xr:uid="{3020C9F7-ADE3-403B-9C19-FF09E0160CB0}"/>
    <cellStyle name="style1613233888134" xfId="37935" xr:uid="{4FE4905A-20BE-493D-93EE-D4823BD94EF3}"/>
    <cellStyle name="style1613233888157" xfId="37936" xr:uid="{779D8ED6-B848-4191-BC29-E559A59405BC}"/>
    <cellStyle name="style1613233888179" xfId="37941" xr:uid="{22DD49B9-7268-4D73-88C3-6AC364A27F90}"/>
    <cellStyle name="style1613233888202" xfId="37937" xr:uid="{BD076D39-4DAE-4EAC-A37C-17CEC3CAADCE}"/>
    <cellStyle name="style1613233888222" xfId="37942" xr:uid="{9E860208-8509-4BB4-9175-C3AD0E14517A}"/>
    <cellStyle name="style1613233888246" xfId="37946" xr:uid="{36266203-9349-4513-BF08-7F5C97BC2780}"/>
    <cellStyle name="style1613233888288" xfId="37947" xr:uid="{DB2137EE-F025-499E-A241-C43BF4F41CDE}"/>
    <cellStyle name="style1613233888306" xfId="37938" xr:uid="{250C2891-D518-41BB-9471-9D5161B210D3}"/>
    <cellStyle name="style1613233888330" xfId="37939" xr:uid="{B3A0942F-E2CE-4FBD-B321-6DFBB1ACBDED}"/>
    <cellStyle name="style1613233888352" xfId="37940" xr:uid="{32390D0F-2D2C-4CDE-9029-36DB84FA166F}"/>
    <cellStyle name="style1613233888373" xfId="37943" xr:uid="{D20A1521-2AA6-4BA1-BB42-57CAE44ED862}"/>
    <cellStyle name="style1613233888394" xfId="37944" xr:uid="{AA6DC7FF-A99F-4F43-B2A4-53A7426FF75A}"/>
    <cellStyle name="style1613233888416" xfId="37945" xr:uid="{F7BB8C03-E7EE-463F-B549-699C47F3B7B0}"/>
    <cellStyle name="style1613233888461" xfId="37948" xr:uid="{8AA4740E-5F78-46B2-BDF0-CCEA98902EC2}"/>
    <cellStyle name="style1613233888483" xfId="37949" xr:uid="{29669D20-78EC-428B-A892-2E6B1C685A6C}"/>
    <cellStyle name="style1613233888505" xfId="37950" xr:uid="{B85F428A-5561-4A0B-B322-6331D4CB8965}"/>
    <cellStyle name="style1613233889616" xfId="37951" xr:uid="{3EA4419A-5B6E-443C-AC24-3EF0C4B0E6B4}"/>
    <cellStyle name="style1613233889641" xfId="37952" xr:uid="{CC3C4CA7-765C-4C52-B1B2-F12699731F23}"/>
    <cellStyle name="style1613233889663" xfId="37953" xr:uid="{AA151E91-B57A-4657-9395-BD91F29B54FA}"/>
    <cellStyle name="style1613233889682" xfId="37954" xr:uid="{98F82FD5-3EE1-4778-B00F-353F5F8023F5}"/>
    <cellStyle name="style1613233889706" xfId="37955" xr:uid="{913CE656-E246-4731-B92E-39489E4B15E0}"/>
    <cellStyle name="style1613233889727" xfId="37956" xr:uid="{74E9896A-7249-4C0B-B97B-228AB2FFEF45}"/>
    <cellStyle name="style1613233889752" xfId="37961" xr:uid="{F1069012-07A8-4DE2-A365-CD280D41175D}"/>
    <cellStyle name="style1613233889774" xfId="37957" xr:uid="{85FEB680-0C46-4824-9347-889DA67243AF}"/>
    <cellStyle name="style1613233889795" xfId="37962" xr:uid="{FB1FE2CE-C414-4605-9FE3-3A021CA7ED4E}"/>
    <cellStyle name="style1613233889818" xfId="37966" xr:uid="{24BA53B9-4C6D-40FE-BF29-F233A5C10D98}"/>
    <cellStyle name="style1613233889841" xfId="37967" xr:uid="{E6FE723F-541B-467A-8188-1950F908197E}"/>
    <cellStyle name="style1613233889864" xfId="37958" xr:uid="{4DD37243-8A39-4B56-916E-6B057E533563}"/>
    <cellStyle name="style1613233889887" xfId="37959" xr:uid="{73FC2C1F-EAD9-461F-A1C6-64C543C3F29F}"/>
    <cellStyle name="style1613233889910" xfId="37960" xr:uid="{E72085A6-F74A-4E92-9F31-81D1D39E454A}"/>
    <cellStyle name="style1613233889932" xfId="37963" xr:uid="{BDD83E2E-9D04-4683-87D1-7761E65DDB5F}"/>
    <cellStyle name="style1613233889953" xfId="37964" xr:uid="{36CCDBB9-7A3A-44CB-8742-57D5AC580308}"/>
    <cellStyle name="style1613233889976" xfId="37965" xr:uid="{190547F7-B842-47B8-9265-FC9E81E1EEE7}"/>
    <cellStyle name="style1613233890005" xfId="37968" xr:uid="{E667C617-E4F5-47F1-8CC4-5FDE91B74BA3}"/>
    <cellStyle name="style1613233890027" xfId="37969" xr:uid="{DC2AB3EA-B12A-484F-93DE-859354EA69C5}"/>
    <cellStyle name="style1613233890048" xfId="37970" xr:uid="{21D81B0A-B3C1-40F7-B994-C4F4219E437B}"/>
    <cellStyle name="style1613233891252" xfId="38012" xr:uid="{160BD196-CEEE-4BC4-AA0B-E207992B4CF8}"/>
    <cellStyle name="style1613233891276" xfId="38013" xr:uid="{D4DBCEDF-DD9E-4FD4-BE0F-C43055DEE360}"/>
    <cellStyle name="style1613233891297" xfId="38018" xr:uid="{21B642A1-4C3F-4504-A34F-237381055616}"/>
    <cellStyle name="style1613233891320" xfId="38019" xr:uid="{D8754033-778C-4697-8FD1-FF326DB80BB6}"/>
    <cellStyle name="style1613233891361" xfId="38015" xr:uid="{E2B1458B-A636-4037-A993-EF42E72E7C87}"/>
    <cellStyle name="style1613233891383" xfId="38016" xr:uid="{7E8F1272-323A-4782-AC46-A7EBEA967F2E}"/>
    <cellStyle name="style1613233891404" xfId="38014" xr:uid="{56D7DA31-394F-484C-9290-0F1B5956ED98}"/>
    <cellStyle name="style1613233891427" xfId="38017" xr:uid="{BFEF300D-6CDB-4AA2-9E2D-EA801ADF8C76}"/>
    <cellStyle name="style1613233891448" xfId="38020" xr:uid="{C9F4C8D0-901A-493B-9668-FD323D48A09A}"/>
    <cellStyle name="style1613233891469" xfId="38021" xr:uid="{6E269527-AAD5-416C-8987-7B630F20819A}"/>
    <cellStyle name="style1613233891490" xfId="38022" xr:uid="{29F8875A-A6E7-4523-9314-AA5A6AD29D0B}"/>
    <cellStyle name="style1613233891512" xfId="38023" xr:uid="{CC099797-BB3B-470C-973E-FD37BAF0F020}"/>
    <cellStyle name="style1613233891533" xfId="38024" xr:uid="{B7AE4573-C4D2-4A5D-855F-A77B0A0D9EF4}"/>
    <cellStyle name="style1613233891556" xfId="38030" xr:uid="{9C3939CF-20BF-4574-B151-538E63B2B1D7}"/>
    <cellStyle name="style1613233891578" xfId="38025" xr:uid="{B52F8B1C-DCC6-4BFB-B12F-DBEA5B2DF260}"/>
    <cellStyle name="style1613233891598" xfId="38031" xr:uid="{407CA55B-95F1-4AE7-8C51-0837912EC5E3}"/>
    <cellStyle name="style1613233891622" xfId="38038" xr:uid="{8778F029-B530-4706-8856-56B38A62D81F}"/>
    <cellStyle name="style1613233891644" xfId="38039" xr:uid="{A145CBD6-B724-4C38-A11F-8E6EA90150C5}"/>
    <cellStyle name="style1613233891665" xfId="38026" xr:uid="{6D7A1B0C-30EB-4776-B917-32BEC1DE24CB}"/>
    <cellStyle name="style1613233891688" xfId="38027" xr:uid="{04A991D5-8009-46CE-8AC8-80C35FD18E41}"/>
    <cellStyle name="style1613233891709" xfId="38028" xr:uid="{9881D5A6-EE34-423F-AF7B-AEFD20F81B8A}"/>
    <cellStyle name="style1613233891731" xfId="38029" xr:uid="{A2398B67-ACAD-41B1-A0AE-17F415638FFC}"/>
    <cellStyle name="style1613233891753" xfId="38032" xr:uid="{ED4538EA-C1A9-4E61-99FB-6E557EF02E19}"/>
    <cellStyle name="style1613233891773" xfId="38033" xr:uid="{EA5CC3E1-CFED-4E6E-81C0-E5D2CB2A8800}"/>
    <cellStyle name="style1613233891795" xfId="38034" xr:uid="{8988E59C-8C20-4EB6-B9E1-284977E067D7}"/>
    <cellStyle name="style1613233891815" xfId="38035" xr:uid="{39837FEC-120A-4A71-9196-5B15E956A3AB}"/>
    <cellStyle name="style1613233891834" xfId="38036" xr:uid="{F7402BF8-FF9F-4AA3-B7E3-E67D9B834827}"/>
    <cellStyle name="style1613233891852" xfId="38037" xr:uid="{6E1B2F9D-4A20-43BB-B404-AA630DCDCA45}"/>
    <cellStyle name="style1613233891895" xfId="38040" xr:uid="{19986950-FEBF-4FBB-8E19-172C74FFDA2A}"/>
    <cellStyle name="style1613233891917" xfId="38041" xr:uid="{43045CF7-C8F3-46EE-A963-CD0C9C9F0868}"/>
    <cellStyle name="style1613233891938" xfId="38042" xr:uid="{CAAD7C54-04DC-4F97-B08B-0C472B62E581}"/>
    <cellStyle name="style1613233891960" xfId="38043" xr:uid="{99C0896F-08FE-4A69-A99F-28B0F9622896}"/>
    <cellStyle name="style1613233892839" xfId="38044" xr:uid="{10F9D434-DDA2-4001-91A8-4BF1C7E65D00}"/>
    <cellStyle name="style1613233892919" xfId="38045" xr:uid="{53B2B72B-4BD8-48F1-A435-28C546C0B007}"/>
    <cellStyle name="style1613233892947" xfId="38046" xr:uid="{ED0F9748-2A64-4782-92C8-82C0D725169D}"/>
    <cellStyle name="style1613233892969" xfId="38047" xr:uid="{39079D18-94BE-446E-B60D-4AD57B084481}"/>
    <cellStyle name="style1613233892990" xfId="38048" xr:uid="{1D827977-D793-4472-9A0C-956BD28952B4}"/>
    <cellStyle name="style1613233893013" xfId="38049" xr:uid="{C20F1777-8BA8-4946-95F5-95E2050F6025}"/>
    <cellStyle name="style1613233893035" xfId="38054" xr:uid="{1E30A2C2-B041-4C63-A60F-DF1CAA5B98B3}"/>
    <cellStyle name="style1613233893057" xfId="38050" xr:uid="{730B7767-3242-4F62-A09A-4677646408F5}"/>
    <cellStyle name="style1613233893078" xfId="38055" xr:uid="{E50B6794-3728-49BF-9812-64E5EF584DAD}"/>
    <cellStyle name="style1613233893099" xfId="38059" xr:uid="{C93365F0-9EB9-4613-87F1-86B56383D290}"/>
    <cellStyle name="style1613233893121" xfId="38060" xr:uid="{3D008649-3463-4B14-A6C4-02892D03BA3F}"/>
    <cellStyle name="style1613233893142" xfId="38051" xr:uid="{51B5C0F6-88DF-441B-A570-16BE7624C8F5}"/>
    <cellStyle name="style1613233893166" xfId="38052" xr:uid="{E489C8D1-E207-4624-8CCE-94630642A783}"/>
    <cellStyle name="style1613233893188" xfId="38053" xr:uid="{1521B7C5-6741-497A-9FF2-AA9340B91984}"/>
    <cellStyle name="style1613233893208" xfId="38056" xr:uid="{3C871BEB-0DE0-41B4-837A-14D6BE5E7AA8}"/>
    <cellStyle name="style1613233893230" xfId="38057" xr:uid="{6943019D-322A-45F7-9A58-AE13B3BCBA85}"/>
    <cellStyle name="style1613233893251" xfId="38058" xr:uid="{0D5675BE-C844-49A9-9CA2-2FE44C81CE01}"/>
    <cellStyle name="style1613233893276" xfId="38061" xr:uid="{61D84A1D-2B9A-4427-B0E2-48DE40BE5047}"/>
    <cellStyle name="style1613233893296" xfId="38062" xr:uid="{402BBECE-2F01-4998-98F7-E17748BF9047}"/>
    <cellStyle name="style1613233893319" xfId="38063" xr:uid="{4FF2C033-FD53-4094-A304-820E801A5554}"/>
    <cellStyle name="style1613233893338" xfId="38064" xr:uid="{8FA76010-938D-4634-AE21-D20763D4611A}"/>
    <cellStyle name="style1613233894147" xfId="38065" xr:uid="{7E2FA822-0B3A-4B13-9CA7-415126E79F03}"/>
    <cellStyle name="style1613233894172" xfId="38066" xr:uid="{0E499932-72D5-4FC6-BB63-844C9618237F}"/>
    <cellStyle name="style1613233894194" xfId="38067" xr:uid="{C26F9E2D-D9DF-433F-803A-FF8DBFF5210D}"/>
    <cellStyle name="style1613233894215" xfId="38068" xr:uid="{1FE58DAF-74E0-447C-96B4-3B923F4C070A}"/>
    <cellStyle name="style1613233894241" xfId="38069" xr:uid="{331B8090-95BF-42E0-895E-91BF0972368A}"/>
    <cellStyle name="style1613233894262" xfId="38070" xr:uid="{A7455525-18BA-4B49-A489-4618BD9A97E9}"/>
    <cellStyle name="style1613233894287" xfId="38075" xr:uid="{ABF22D96-8E54-4454-A7A8-A98BB82BCD00}"/>
    <cellStyle name="style1613233894310" xfId="38071" xr:uid="{88CA086F-1155-46EC-848E-F6AC4E71D014}"/>
    <cellStyle name="style1613233894331" xfId="38076" xr:uid="{0CE560DD-DBDA-410A-B857-395FE19EF595}"/>
    <cellStyle name="style1613233894354" xfId="38081" xr:uid="{5DB26C72-0B86-442F-ACD4-3F6415C89F7F}"/>
    <cellStyle name="style1613233894375" xfId="38082" xr:uid="{D29CA654-1B00-4AAC-93A2-BB4B84BC506B}"/>
    <cellStyle name="style1613233894398" xfId="38072" xr:uid="{A1907C7C-BE7C-4671-8D4D-A1E50120C01F}"/>
    <cellStyle name="style1613233894421" xfId="38073" xr:uid="{4BA351F6-62E2-4392-88F7-91E8AAD3A939}"/>
    <cellStyle name="style1613233894444" xfId="38074" xr:uid="{D3422A2F-A044-4035-BB1D-E4B0FDC5A310}"/>
    <cellStyle name="style1613233894466" xfId="38077" xr:uid="{39A656DB-3E6C-4315-B7B8-6488B9156550}"/>
    <cellStyle name="style1613233894486" xfId="38078" xr:uid="{833EC079-DD47-475D-9EB7-75D819120E73}"/>
    <cellStyle name="style1613233894510" xfId="38079" xr:uid="{F1CDFA02-63B8-4BFF-A1E3-7B8FE07FA442}"/>
    <cellStyle name="style1613233894530" xfId="38080" xr:uid="{B62F6A65-39C8-4B48-9DAF-1E5365B4925C}"/>
    <cellStyle name="style1613233894550" xfId="38083" xr:uid="{CB01299B-31EF-4E25-B7D2-CBFFEF64477B}"/>
    <cellStyle name="style1613233894570" xfId="38084" xr:uid="{86FE6E18-B37E-4082-9512-133E67A74326}"/>
    <cellStyle name="style1613233894593" xfId="38085" xr:uid="{63D5D463-CC3D-40B9-968B-D9F32C993461}"/>
    <cellStyle name="style1613233895554" xfId="37971" xr:uid="{C2BD9728-6B5F-42DD-BB8C-06C5B0000476}"/>
    <cellStyle name="style1613233895582" xfId="37972" xr:uid="{2B9DD350-7418-45C7-99D1-1084EF2ED0C8}"/>
    <cellStyle name="style1613233895603" xfId="37973" xr:uid="{531F2DD5-91BB-4CAF-8298-3ACD1A707144}"/>
    <cellStyle name="style1613233895627" xfId="37974" xr:uid="{231A77F1-D0A4-4E7A-8C58-4931A14E6C22}"/>
    <cellStyle name="style1613233895651" xfId="37975" xr:uid="{2701675D-8D6B-4CC6-A4E6-687368726E76}"/>
    <cellStyle name="style1613233895673" xfId="37976" xr:uid="{94B94ECC-ED39-4EF8-BB6E-F1832B803D8B}"/>
    <cellStyle name="style1613233895698" xfId="37981" xr:uid="{0D7087B1-B7AE-4730-A963-A2C62168B8D0}"/>
    <cellStyle name="style1613233895720" xfId="37977" xr:uid="{FBA0AB76-F4A3-434B-AB24-DBF071372A47}"/>
    <cellStyle name="style1613233895742" xfId="37982" xr:uid="{41BE7D33-7968-4DD9-92E8-D62266F3E702}"/>
    <cellStyle name="style1613233895766" xfId="37989" xr:uid="{7D252BC7-52C7-409D-BF9A-5105B42C5F1C}"/>
    <cellStyle name="style1613233895786" xfId="37990" xr:uid="{3C6F8A32-782B-470D-836F-9C6775BE811F}"/>
    <cellStyle name="style1613233895809" xfId="37978" xr:uid="{8B8D4879-3493-4941-BB8C-5C763D4F8B80}"/>
    <cellStyle name="style1613233895831" xfId="37979" xr:uid="{EE437B54-E267-4F52-852A-D116518F46AB}"/>
    <cellStyle name="style1613233895853" xfId="37980" xr:uid="{00A41C70-8EF8-48CB-A523-CFC3D25F84A4}"/>
    <cellStyle name="style1613233895875" xfId="37983" xr:uid="{28C9C02A-B3E0-4404-9826-88A5093DA273}"/>
    <cellStyle name="style1613233895896" xfId="37984" xr:uid="{CB682C67-6B08-4687-942B-9E753DC269C5}"/>
    <cellStyle name="style1613233895919" xfId="37985" xr:uid="{B413CF3E-FFD3-4315-9658-B7B31474A43C}"/>
    <cellStyle name="style1613233895939" xfId="37986" xr:uid="{C0C37340-A3F5-45D2-80EF-4AFB66856E34}"/>
    <cellStyle name="style1613233895958" xfId="37987" xr:uid="{F8AEB255-7758-4850-8902-10721F56D22A}"/>
    <cellStyle name="style1613233895978" xfId="37988" xr:uid="{CD36CFD4-54A3-429A-9E50-587D1D2AFF22}"/>
    <cellStyle name="style1613233896012" xfId="37991" xr:uid="{52CB7212-7573-4A80-BF55-4B12FE3D405F}"/>
    <cellStyle name="style1613233896035" xfId="37992" xr:uid="{44458B95-B30A-48DC-92A0-D12840D3C96D}"/>
    <cellStyle name="style1613233896058" xfId="37993" xr:uid="{9C66CE9D-8FE9-4F6E-A68B-1D1AB8937BDB}"/>
    <cellStyle name="style1613233897479" xfId="37995" xr:uid="{0DB35154-5772-4913-ABB4-B1A50EC3CA52}"/>
    <cellStyle name="style1613233897500" xfId="37996" xr:uid="{B44F4279-AA15-46D2-AFD6-F5365A91E93B}"/>
    <cellStyle name="style1613233897523" xfId="37994" xr:uid="{6A81554B-82D7-4C61-91E9-F32FE8CA1D5F}"/>
    <cellStyle name="style1613233897546" xfId="37997" xr:uid="{DB5769BE-72A5-4A41-AE42-A0E668FAFE43}"/>
    <cellStyle name="style1613233897566" xfId="37998" xr:uid="{29040EB7-B51F-4E32-A8B6-5E402BB052A6}"/>
    <cellStyle name="style1613233897588" xfId="37999" xr:uid="{9DE117F6-2655-4AD0-AA1B-6E2F094A270F}"/>
    <cellStyle name="style1613233897609" xfId="38000" xr:uid="{6DB256A4-4497-430A-9F17-48170535FE01}"/>
    <cellStyle name="style1613233897633" xfId="38001" xr:uid="{485F8CA7-0B32-42AD-9758-58D6A4F318D6}"/>
    <cellStyle name="style1613233897655" xfId="38003" xr:uid="{8919DD58-987B-4007-9E73-44058C332230}"/>
    <cellStyle name="style1613233897675" xfId="38004" xr:uid="{C3D169C6-E8E3-4396-B632-78EF38D4783B}"/>
    <cellStyle name="style1613233897697" xfId="38006" xr:uid="{EF57ABCD-FC18-4486-8B8A-2A8022B33AD5}"/>
    <cellStyle name="style1613233897718" xfId="38007" xr:uid="{9E3F23CE-C6F3-48F8-AAB3-D68F72F94D03}"/>
    <cellStyle name="style1613233897740" xfId="38002" xr:uid="{0D69B9AC-46E8-4E2D-AD24-EA5F163FBEC1}"/>
    <cellStyle name="style1613233897762" xfId="38005" xr:uid="{79A26498-38DC-4EA0-9A5A-DB88B8AFAD72}"/>
    <cellStyle name="style1613233897785" xfId="38008" xr:uid="{64F59AE6-597A-4BED-BAB8-E454673A9E11}"/>
    <cellStyle name="style1613233897827" xfId="38010" xr:uid="{138E79C9-A1D8-44DB-93D5-575F34A27655}"/>
    <cellStyle name="style1613233897849" xfId="38011" xr:uid="{D6AF93C7-B0A0-4FD9-9F3D-E8FE178FF3B6}"/>
    <cellStyle name="style1613233897869" xfId="38009" xr:uid="{B7AB840A-120A-47EA-AD5F-556AE3AF8452}"/>
    <cellStyle name="style1613405783577" xfId="38170" xr:uid="{542505AB-2CFA-41B2-B7DC-D52528D51645}"/>
    <cellStyle name="style1613405783601" xfId="38171" xr:uid="{FF9CF8C7-7EEC-4D6E-903A-DC354D07BED3}"/>
    <cellStyle name="style1613405783623" xfId="38176" xr:uid="{613FC6EF-217E-4432-B7CD-AE393617830A}"/>
    <cellStyle name="style1613405783647" xfId="38177" xr:uid="{403539D8-F9A0-4F25-BC78-75A5956994C2}"/>
    <cellStyle name="style1613405783695" xfId="38173" xr:uid="{78EFD04B-757B-4094-AECB-CBF800E39007}"/>
    <cellStyle name="style1613405783715" xfId="38174" xr:uid="{7DD1E850-59E2-4A68-B8E8-91B5E0FE578E}"/>
    <cellStyle name="style1613405783741" xfId="38172" xr:uid="{290467AD-1BFC-4012-8220-C40C4A70C3FD}"/>
    <cellStyle name="style1613405783763" xfId="38175" xr:uid="{799A0435-22B4-4A64-9241-5FBAB6A38517}"/>
    <cellStyle name="style1613405783784" xfId="38178" xr:uid="{A7F66A2F-45D1-4309-92A1-37C473A8B4B7}"/>
    <cellStyle name="style1613405783805" xfId="38179" xr:uid="{E7E14EE5-7260-4936-B11E-617FED4D09F7}"/>
    <cellStyle name="style1613405783825" xfId="38180" xr:uid="{324EB055-804B-47B1-B5CA-D1BE6746E69D}"/>
    <cellStyle name="style1613405783851" xfId="38181" xr:uid="{7E869435-41DF-4ED0-BEC1-8B17429F0418}"/>
    <cellStyle name="style1613405783873" xfId="38182" xr:uid="{F38FA781-4FC4-44D6-80BA-76B7BD8DB658}"/>
    <cellStyle name="style1613405783900" xfId="38188" xr:uid="{04EF4DDC-0902-477A-95B0-A3CC0193AA5A}"/>
    <cellStyle name="style1613405783924" xfId="38183" xr:uid="{8A701C09-9F57-47A4-AA0E-9E536432B2BC}"/>
    <cellStyle name="style1613405783949" xfId="38189" xr:uid="{DD12C502-CDDC-40D4-975C-20B0D08E6EE8}"/>
    <cellStyle name="style1613405783975" xfId="38194" xr:uid="{DD449187-FB26-45B7-9642-F847185BB93E}"/>
    <cellStyle name="style1613405783999" xfId="38195" xr:uid="{B6EB7649-D6A8-4B04-9767-44415F41A92B}"/>
    <cellStyle name="style1613405784024" xfId="38184" xr:uid="{9D317E1B-6F17-4CD8-8741-A217B3170593}"/>
    <cellStyle name="style1613405784051" xfId="38185" xr:uid="{7DB371C2-E6DF-4374-BBF2-B5F62FE8F211}"/>
    <cellStyle name="style1613405784075" xfId="38186" xr:uid="{CD0CFDED-AB4F-42A1-9700-1ACE30A3EB97}"/>
    <cellStyle name="style1613405784099" xfId="38187" xr:uid="{C1B2520F-772E-4034-8776-E5C65F753786}"/>
    <cellStyle name="style1613405784125" xfId="38190" xr:uid="{5894E5BC-5013-4505-9946-6FDAD795723E}"/>
    <cellStyle name="style1613405784151" xfId="38191" xr:uid="{5D13A17F-3F9D-4A6D-9F04-3F371E5EF7C4}"/>
    <cellStyle name="style1613405784175" xfId="38192" xr:uid="{D8A637E0-9725-4263-B26D-6F5CCA4B2893}"/>
    <cellStyle name="style1613405784202" xfId="38193" xr:uid="{FF548ABB-9A69-44FC-801E-2F8FC444B5A3}"/>
    <cellStyle name="style1613405784235" xfId="38196" xr:uid="{79DF1BAB-894A-4166-A1C3-C29BFD2E9CFA}"/>
    <cellStyle name="style1613405784261" xfId="38197" xr:uid="{4561755D-6DB7-4F2F-8B06-F009FBEF003E}"/>
    <cellStyle name="style1613405784284" xfId="38198" xr:uid="{98337517-47C4-415F-839E-A3C3A607BCD2}"/>
    <cellStyle name="style1613405784311" xfId="38199" xr:uid="{57EA2C41-EEF3-4D7E-B8CD-480F975EBD4A}"/>
    <cellStyle name="style1613405785270" xfId="38200" xr:uid="{8B52940D-174C-4834-A906-C8695E031658}"/>
    <cellStyle name="style1613405785295" xfId="38201" xr:uid="{2D52D162-65C3-426E-BBC8-1568FC4C1FB4}"/>
    <cellStyle name="style1613405785317" xfId="38206" xr:uid="{A98284A8-F533-4353-99B2-39A0ACEEDCCF}"/>
    <cellStyle name="style1613405785338" xfId="38207" xr:uid="{7490D912-7E7C-4BD6-B6C1-62DE3F65DD70}"/>
    <cellStyle name="style1613405785389" xfId="38203" xr:uid="{605A1C9F-B4E8-41B1-AD0E-9660E4521B12}"/>
    <cellStyle name="style1613405785411" xfId="38204" xr:uid="{BEDEE355-331D-41CB-A0B6-86C6BF56D8D2}"/>
    <cellStyle name="style1613405785433" xfId="38202" xr:uid="{A62F10F5-8F1E-4FD2-B983-B5F8F42BD030}"/>
    <cellStyle name="style1613405785454" xfId="38205" xr:uid="{E51C8C1D-8FBE-46C3-81FD-443087EA4EE9}"/>
    <cellStyle name="style1613405785474" xfId="38208" xr:uid="{FC27984E-88AB-4A47-B92A-FD1BF108D067}"/>
    <cellStyle name="style1613405785496" xfId="38209" xr:uid="{59B41822-E644-4683-B738-43EE855E70B6}"/>
    <cellStyle name="style1613405785517" xfId="38210" xr:uid="{05D8912C-CF83-47C3-9D42-487E477ADBB1}"/>
    <cellStyle name="style1613405785541" xfId="38211" xr:uid="{088BE4DE-A60F-4B9B-9DED-7A5D498DEDD3}"/>
    <cellStyle name="style1613405785561" xfId="38212" xr:uid="{3E63E809-2C19-4CFB-865C-C92EED1E4101}"/>
    <cellStyle name="style1613405785585" xfId="38218" xr:uid="{5222AFC7-F79A-4157-825E-39867F6F83B8}"/>
    <cellStyle name="style1613405785606" xfId="38213" xr:uid="{77192037-E362-4C88-9CB8-B427C021569B}"/>
    <cellStyle name="style1613405785626" xfId="38219" xr:uid="{480560C8-24B6-4187-96AE-76C8637EC3DC}"/>
    <cellStyle name="style1613405785650" xfId="38224" xr:uid="{893F7106-E8C4-40FE-859F-89D6828BA1E7}"/>
    <cellStyle name="style1613405785667" xfId="38225" xr:uid="{D3B0C998-507F-49CC-9AA4-20EE04F0B7E5}"/>
    <cellStyle name="style1613405785710" xfId="38226" xr:uid="{8885334D-9B6B-4F94-8F87-E5500301DF1F}"/>
    <cellStyle name="style1613405785728" xfId="38214" xr:uid="{D0684239-F384-4282-9170-373AD80AF377}"/>
    <cellStyle name="style1613405785751" xfId="38215" xr:uid="{296945B0-2B36-4C54-8532-63D619032A18}"/>
    <cellStyle name="style1613405785772" xfId="38216" xr:uid="{8C053A74-FD8C-42BE-AC12-6C68521C8641}"/>
    <cellStyle name="style1613405785795" xfId="38217" xr:uid="{3CF8E5B7-38AA-4D22-BD39-7C8225048DB0}"/>
    <cellStyle name="style1613405785818" xfId="38220" xr:uid="{8E3656D0-F4AC-4ED6-8986-46223C5C077F}"/>
    <cellStyle name="style1613405785839" xfId="38221" xr:uid="{DE47D7EF-759D-42C2-B473-1E82A2073231}"/>
    <cellStyle name="style1613405785861" xfId="38222" xr:uid="{C1DEB20D-B941-401B-B1EF-3875167185D7}"/>
    <cellStyle name="style1613405785883" xfId="38223" xr:uid="{F5972A69-F8EC-44A6-99CC-707F9827846B}"/>
    <cellStyle name="style1613405785916" xfId="38227" xr:uid="{94468A82-EA64-4DEB-89D3-26CEE78D1B12}"/>
    <cellStyle name="style1613405785938" xfId="38228" xr:uid="{F3DB0FA2-ACD2-426B-9123-70D51305F4FF}"/>
    <cellStyle name="style1613405785960" xfId="38229" xr:uid="{9E396018-6BDC-4CBB-8214-0FF0F41439E0}"/>
    <cellStyle name="style1613405785981" xfId="38230" xr:uid="{53481006-0AD2-441B-AA57-C0F00DB3C923}"/>
    <cellStyle name="style1613405786865" xfId="38231" xr:uid="{D60B8ED8-9118-4A8C-910B-3B0D1FE28D8F}"/>
    <cellStyle name="style1613405786890" xfId="38232" xr:uid="{3FB6120D-59B3-4390-A20F-CF4B38B03C03}"/>
    <cellStyle name="style1613405786912" xfId="38237" xr:uid="{E14FE013-0319-448A-B250-9315E90C8895}"/>
    <cellStyle name="style1613405786932" xfId="38238" xr:uid="{3B2F3F6F-7056-4D03-962E-5D526DF7C6BE}"/>
    <cellStyle name="style1613405786977" xfId="38234" xr:uid="{AF22799B-9C9B-4302-B6E4-46E6A8919461}"/>
    <cellStyle name="style1613405786997" xfId="38235" xr:uid="{343D61B8-4573-4252-B1EF-5CEE120291D3}"/>
    <cellStyle name="style1613405787019" xfId="38233" xr:uid="{3EC6BB68-809F-46E8-B151-BE6BACC95815}"/>
    <cellStyle name="style1613405787040" xfId="38236" xr:uid="{97696C59-9034-49E1-8A1D-6752DC4AE5FA}"/>
    <cellStyle name="style1613405787062" xfId="38239" xr:uid="{1A575435-20B7-493E-9DD7-110AA4CCF70C}"/>
    <cellStyle name="style1613405787083" xfId="38240" xr:uid="{5AF4249F-F25C-486C-A8A5-D899F95A6B2B}"/>
    <cellStyle name="style1613405787103" xfId="38241" xr:uid="{F9A0E11B-2100-4090-8246-08D7861C38F6}"/>
    <cellStyle name="style1613405787126" xfId="38242" xr:uid="{035B3AE2-4DE3-467F-A9E8-7747C872D805}"/>
    <cellStyle name="style1613405787147" xfId="38243" xr:uid="{AC958CE4-1A62-4F99-BF70-03ED7E66FEEF}"/>
    <cellStyle name="style1613405787170" xfId="38249" xr:uid="{ED0EFC07-935F-46D2-84FE-B780C0339E1E}"/>
    <cellStyle name="style1613405787193" xfId="38255" xr:uid="{181278CF-5B05-4FDD-96D2-98BEE997902C}"/>
    <cellStyle name="style1613405787214" xfId="38244" xr:uid="{D8D6C29F-022D-4CC7-A0CD-F80AB8AD8193}"/>
    <cellStyle name="style1613405787236" xfId="38250" xr:uid="{F1604C72-72FD-4199-B161-7094688EE90F}"/>
    <cellStyle name="style1613405787258" xfId="38256" xr:uid="{5C5073B6-E451-4067-8A25-25A750DE900B}"/>
    <cellStyle name="style1613405787279" xfId="38245" xr:uid="{EAEECB87-21A7-497C-9BD3-E4DE606865ED}"/>
    <cellStyle name="style1613405787303" xfId="38246" xr:uid="{DB9B4FE1-0A74-4562-A1AA-E9B783FDE89C}"/>
    <cellStyle name="style1613405787324" xfId="38247" xr:uid="{FF9BA3A8-611F-4AE0-B7F4-C40247CF073F}"/>
    <cellStyle name="style1613405787346" xfId="38248" xr:uid="{FE9BC244-244F-4907-B961-443109B7B580}"/>
    <cellStyle name="style1613405787368" xfId="38251" xr:uid="{A4732EE3-E797-4519-9C7A-A2FC928ECE0B}"/>
    <cellStyle name="style1613405787390" xfId="38252" xr:uid="{4F2FBCC1-D529-45D1-9101-B20CB3DD3C5D}"/>
    <cellStyle name="style1613405787413" xfId="38253" xr:uid="{11B7B313-6ABA-41BF-82E7-E7824A6CCC7E}"/>
    <cellStyle name="style1613405787435" xfId="38254" xr:uid="{4A3529B0-6FBD-4D4F-803A-ED73F5E9A252}"/>
    <cellStyle name="style1613405787465" xfId="38257" xr:uid="{6C1EC2D5-49B8-424E-86C0-D7AAC4E81027}"/>
    <cellStyle name="style1613405787488" xfId="38258" xr:uid="{897E03C3-11C4-42D3-AABF-F639A4B1CE57}"/>
    <cellStyle name="style1613405787508" xfId="38259" xr:uid="{9339038B-D67F-4A75-AFF2-5271E0D634ED}"/>
    <cellStyle name="style1613405787531" xfId="38260" xr:uid="{196AABCB-49ED-4D74-8AA3-290EBD1B1827}"/>
    <cellStyle name="style1613406646145" xfId="38496" xr:uid="{47FD1C3A-2380-4A17-9428-7A6C1D419DA9}"/>
    <cellStyle name="style1613406646172" xfId="38495" xr:uid="{E6DE4ECF-2DBB-4902-B1C0-D8316D5D6383}"/>
    <cellStyle name="style1613406646197" xfId="38501" xr:uid="{1B42361D-DAE1-44B4-854E-15C078B6A5D5}"/>
    <cellStyle name="style1613406646246" xfId="38504" xr:uid="{373AABDD-848B-4B10-A982-13987FF06CD7}"/>
    <cellStyle name="style1613406646263" xfId="38507" xr:uid="{BD8AA90A-3093-4CDE-B370-914C384B25DD}"/>
    <cellStyle name="style1613406646293" xfId="38513" xr:uid="{3ADC9132-F341-49DE-9521-C1AE2CD30E82}"/>
    <cellStyle name="style1613406646327" xfId="38521" xr:uid="{CA75C62B-1CB6-4285-A127-EE499EFCCC5B}"/>
    <cellStyle name="style1613406646353" xfId="38508" xr:uid="{94F1BFDA-CD2B-4891-968F-08ED027807DB}"/>
    <cellStyle name="style1613406646373" xfId="38514" xr:uid="{623EDEF2-1E40-49FF-95FA-84D56EC9C991}"/>
    <cellStyle name="style1613406646397" xfId="38522" xr:uid="{55FEEFDE-826D-43AC-99DC-A0B042D631D1}"/>
    <cellStyle name="style1613406646416" xfId="38524" xr:uid="{71F978B0-C912-4516-920F-B11937DC47CA}"/>
    <cellStyle name="style1613406646451" xfId="38526" xr:uid="{BBD9B7CB-72B8-43DD-9915-A7ECF8156098}"/>
    <cellStyle name="style1613406646475" xfId="38544" xr:uid="{B6BEF417-4926-4E62-B1C0-461682402675}"/>
    <cellStyle name="style1613406646500" xfId="38545" xr:uid="{04DE6FBA-D3F0-4841-84BD-81EA2F6AA6B9}"/>
    <cellStyle name="style1613406646524" xfId="38549" xr:uid="{875A7BAA-D613-4217-9D61-69616F462329}"/>
    <cellStyle name="style1613406646575" xfId="38547" xr:uid="{9692335A-FD4E-4D8E-8EED-1F858550AD2D}"/>
    <cellStyle name="style1613406646600" xfId="38548" xr:uid="{03216614-004A-4048-950B-ACBBC0CE2F67}"/>
    <cellStyle name="style1613406646625" xfId="38546" xr:uid="{4A4179D9-5586-4F8C-8F20-E8C411A72830}"/>
    <cellStyle name="style1613406646649" xfId="38550" xr:uid="{CBFD5044-E3D7-41A3-9E73-37C8E3584F6C}"/>
    <cellStyle name="style1613406646676" xfId="38551" xr:uid="{86043ADB-FEC0-44F6-874D-E0DB61064AB7}"/>
    <cellStyle name="style1613406646701" xfId="38552" xr:uid="{E3727FAD-6A25-4FAD-A8E3-6BC6B0C9F862}"/>
    <cellStyle name="style1613406646750" xfId="38553" xr:uid="{A9676DF9-BC35-40B7-8EBA-805BB55D779E}"/>
    <cellStyle name="style1613406646768" xfId="38554" xr:uid="{D451C4B7-0CF9-4DD6-887C-2622B1590F54}"/>
    <cellStyle name="style1613406646793" xfId="38555" xr:uid="{56AFA067-4CD5-4006-AA21-321508FEE2EB}"/>
    <cellStyle name="style1613406646817" xfId="38556" xr:uid="{7EC1882E-76AA-47A4-898E-5651F7C9C119}"/>
    <cellStyle name="style1613406646860" xfId="38574" xr:uid="{8834B6EA-AC3F-4266-AD88-7D98711A2D75}"/>
    <cellStyle name="style1613406646878" xfId="38575" xr:uid="{6B9013F5-E83B-4445-BD62-0A85D01E0E27}"/>
    <cellStyle name="style1613406646897" xfId="38576" xr:uid="{635DFD93-D7AB-4A4C-9D14-52306E7D7C7A}"/>
    <cellStyle name="style1613406648250" xfId="38498" xr:uid="{516BE9CE-13A8-42FB-AF3B-9AE8D40810A7}"/>
    <cellStyle name="style1613406648273" xfId="38497" xr:uid="{B9298574-1D13-49C1-9F7C-B93F70F8F34C}"/>
    <cellStyle name="style1613406648293" xfId="38502" xr:uid="{875FC7E9-ED39-4F73-91DA-B9C4E6EF38DE}"/>
    <cellStyle name="style1613406648338" xfId="38505" xr:uid="{44F53CC7-4FD8-4D58-8801-136BF8FC7F6E}"/>
    <cellStyle name="style1613406648358" xfId="38509" xr:uid="{3CA619E2-0BBC-40AF-AD89-D8464CEC0423}"/>
    <cellStyle name="style1613406648381" xfId="38515" xr:uid="{00A3FF15-A0D9-4E0B-A964-1B6DB9A21ED6}"/>
    <cellStyle name="style1613406648410" xfId="38519" xr:uid="{C5E421D0-38C7-4396-8848-587233199BBD}"/>
    <cellStyle name="style1613406648432" xfId="38510" xr:uid="{B386A2D2-3540-4C57-AE9E-5C421D2235F6}"/>
    <cellStyle name="style1613406648452" xfId="38516" xr:uid="{5A44B0FB-2E55-4C13-B475-96864463F71E}"/>
    <cellStyle name="style1613406648476" xfId="38520" xr:uid="{10A9F579-AA38-40F9-8503-B9FE3C3E5E22}"/>
    <cellStyle name="style1613406648495" xfId="38523" xr:uid="{5741291A-6275-47ED-82D8-0F079D183923}"/>
    <cellStyle name="style1613406648525" xfId="38525" xr:uid="{30A5BDA1-592D-444C-8F75-CEFA45A4BB50}"/>
    <cellStyle name="style1613406648548" xfId="38531" xr:uid="{8FD42578-851F-47EB-83ED-2C3316981F66}"/>
    <cellStyle name="style1613406648570" xfId="38532" xr:uid="{717ACB02-1A64-4608-8CB1-A5FB499030D3}"/>
    <cellStyle name="style1613406648591" xfId="38536" xr:uid="{E9129FB1-0360-4260-8585-6DE740DA1C1D}"/>
    <cellStyle name="style1613406648634" xfId="38534" xr:uid="{B27D42C1-4215-4035-A707-8C04B392FBDA}"/>
    <cellStyle name="style1613406648655" xfId="38535" xr:uid="{B246F0BB-1DF8-4D65-AED7-68A894BF8DB8}"/>
    <cellStyle name="style1613406648677" xfId="38533" xr:uid="{9907BEB5-BA6A-47B8-B062-9A082ECD27B1}"/>
    <cellStyle name="style1613406648699" xfId="38537" xr:uid="{4B6DBADC-0216-41B7-9E6B-BD0D0641F60A}"/>
    <cellStyle name="style1613406648720" xfId="38538" xr:uid="{B8EE0343-569C-49B2-9ADC-51EBD73C9601}"/>
    <cellStyle name="style1613406648742" xfId="38539" xr:uid="{625017C2-126F-4D45-AD60-AA58E6AB38CF}"/>
    <cellStyle name="style1613406648784" xfId="38540" xr:uid="{7E7C006D-7170-42B3-8FCD-31E565E0AE17}"/>
    <cellStyle name="style1613406648801" xfId="38541" xr:uid="{21A98375-E1D4-4DFB-8BB3-9D29E1F90785}"/>
    <cellStyle name="style1613406648824" xfId="38542" xr:uid="{FB83678B-BEAD-48A9-A479-7DFAF3E0D5BA}"/>
    <cellStyle name="style1613406648845" xfId="38543" xr:uid="{235DB9EE-5F83-45A4-99AF-F5AA26AA2806}"/>
    <cellStyle name="style1613406648881" xfId="38571" xr:uid="{8BD0E4E3-595A-4773-BB29-2651D3B41C7E}"/>
    <cellStyle name="style1613406648900" xfId="38572" xr:uid="{785C8CC4-BF4F-4611-89B6-322EF12BB48A}"/>
    <cellStyle name="style1613406648917" xfId="38573" xr:uid="{16EE8C10-FBEC-497A-8C07-8AF9A591D662}"/>
    <cellStyle name="style1613406650444" xfId="38500" xr:uid="{2B8669A4-4745-4BCA-A654-A43A057F4DC6}"/>
    <cellStyle name="style1613406650466" xfId="38499" xr:uid="{56DADC01-372D-4854-9AB3-5A5A103F693B}"/>
    <cellStyle name="style1613406650488" xfId="38503" xr:uid="{12825EB9-3295-4CE6-9D7B-75F8E08DA523}"/>
    <cellStyle name="style1613406650531" xfId="38506" xr:uid="{ECA96170-09AA-47F9-AA87-08B3E5507D12}"/>
    <cellStyle name="style1613406650550" xfId="38511" xr:uid="{CF9AFAC8-0D35-4D96-B385-84D26C4C8ADF}"/>
    <cellStyle name="style1613406650573" xfId="38517" xr:uid="{3D492B9D-9EFF-4C9E-B4CB-83FEF4A8B645}"/>
    <cellStyle name="style1613406650605" xfId="38527" xr:uid="{5321CB9D-B522-493D-BCC7-FC4E3B7FC44C}"/>
    <cellStyle name="style1613406650628" xfId="38512" xr:uid="{505D4803-A4E3-4D29-819D-D1FE30BDC808}"/>
    <cellStyle name="style1613406650647" xfId="38518" xr:uid="{4D0FD7FF-4E4A-4694-B0FF-F4F6537EB3A5}"/>
    <cellStyle name="style1613406650671" xfId="38528" xr:uid="{B05EDE8A-2283-4ACC-A6A8-54269E5ECF91}"/>
    <cellStyle name="style1613406650689" xfId="38529" xr:uid="{94A283F1-0684-455C-AA2C-3FC38EE1FE52}"/>
    <cellStyle name="style1613406650721" xfId="38530" xr:uid="{20C78B36-9B3A-4F98-BA1F-6019F174D9D3}"/>
    <cellStyle name="style1613406650745" xfId="38557" xr:uid="{58CE8955-4703-4639-8FD1-763736D32847}"/>
    <cellStyle name="style1613406650764" xfId="38558" xr:uid="{2940A645-858C-449B-9D2A-2C21D739E140}"/>
    <cellStyle name="style1613406650785" xfId="38559" xr:uid="{82E858E3-87B8-4798-9BD7-73F33468C5F9}"/>
    <cellStyle name="style1613406650807" xfId="38563" xr:uid="{98C7AF10-161B-4AE8-AF47-80B9340E48ED}"/>
    <cellStyle name="style1613406650850" xfId="38561" xr:uid="{A4479115-9CA5-4646-805E-91A8221D212E}"/>
    <cellStyle name="style1613406650871" xfId="38562" xr:uid="{35F6DFB3-54F1-4F0D-B3FA-81F8F5F3DEEA}"/>
    <cellStyle name="style1613406650893" xfId="38560" xr:uid="{06642E98-0117-42F7-83C4-93DCA2B80647}"/>
    <cellStyle name="style1613406650914" xfId="38564" xr:uid="{420368CE-F585-4522-9366-8BD050BA0952}"/>
    <cellStyle name="style1613406650936" xfId="38565" xr:uid="{0FBA5FEF-A2DF-4B3D-81A5-45821AFFFEDD}"/>
    <cellStyle name="style1613406650957" xfId="38566" xr:uid="{5EA43922-846A-4620-AC7F-19C645AF14B7}"/>
    <cellStyle name="style1613406650999" xfId="38567" xr:uid="{77A3D83D-EAEE-46E8-AEDE-4718ADFB35B4}"/>
    <cellStyle name="style1613406651017" xfId="38568" xr:uid="{2F5C327A-5682-4BCA-86E1-830727FA2D62}"/>
    <cellStyle name="style1613406651039" xfId="38569" xr:uid="{D8E7B454-B4FA-4F21-A0BD-B50C1E2DEF0D}"/>
    <cellStyle name="style1613406651061" xfId="38570" xr:uid="{A4742B72-50A1-4E44-AE47-24A1FD8CFBC5}"/>
    <cellStyle name="style1613406651101" xfId="38577" xr:uid="{084AED0B-2F1D-4A53-A330-F1CF7F4DCF85}"/>
    <cellStyle name="style1613406651120" xfId="38578" xr:uid="{02261041-417F-4327-92E6-40FAF63269A1}"/>
    <cellStyle name="style1613406651137" xfId="38579" xr:uid="{98DE03EE-8EC6-4139-BC64-9535F5A9104A}"/>
    <cellStyle name="style1613406663419" xfId="38261" xr:uid="{A18C831A-A0D2-4129-A53C-4357624BA38E}"/>
    <cellStyle name="style1613406663444" xfId="38262" xr:uid="{6EBD7699-B202-4890-8282-A58A9C510BFA}"/>
    <cellStyle name="style1613406663464" xfId="38267" xr:uid="{07747D56-A35C-4ADD-AD40-E1F71F609507}"/>
    <cellStyle name="style1613406663487" xfId="38268" xr:uid="{789A9E74-00F1-42DB-B3CA-3EF15238E6CE}"/>
    <cellStyle name="style1613406663529" xfId="38264" xr:uid="{F47ED454-4CB4-4CE4-9203-D371DE4CFC26}"/>
    <cellStyle name="style1613406663551" xfId="38265" xr:uid="{23A4D034-A2A5-4930-9E13-C1FB52792407}"/>
    <cellStyle name="style1613406663573" xfId="38263" xr:uid="{DB2C002F-8940-4653-9606-8C84288A77DE}"/>
    <cellStyle name="style1613406663594" xfId="38266" xr:uid="{57FD5681-50D6-4307-A161-9F5B0436C8D9}"/>
    <cellStyle name="style1613406663616" xfId="38269" xr:uid="{2136DB01-88F1-4BB8-B219-D170E774D69B}"/>
    <cellStyle name="style1613406663637" xfId="38270" xr:uid="{2136E2ED-8771-4394-88D8-3DDA1B719426}"/>
    <cellStyle name="style1613406663659" xfId="38271" xr:uid="{C9F1FAD2-646D-4DF6-A2FC-A3FD30ADC347}"/>
    <cellStyle name="style1613406663681" xfId="38272" xr:uid="{8A351039-F166-4A88-BB77-E09B0DB9D1EE}"/>
    <cellStyle name="style1613406663703" xfId="38273" xr:uid="{5F6582DE-CB3B-4C84-9360-393166A638E3}"/>
    <cellStyle name="style1613406663726" xfId="38279" xr:uid="{06887E7C-6C9A-4F4A-8DB0-EFDD5AE1F520}"/>
    <cellStyle name="style1613406663746" xfId="38274" xr:uid="{69934225-362B-4987-854A-C700C08108B3}"/>
    <cellStyle name="style1613406663767" xfId="38280" xr:uid="{DFBEE1FB-23CD-477E-BC31-2FFECE484C89}"/>
    <cellStyle name="style1613406663790" xfId="38285" xr:uid="{A49B59B6-8815-4F9F-BA19-4F07E0441111}"/>
    <cellStyle name="style1613406663812" xfId="38286" xr:uid="{1160DE82-8501-49A2-A3E7-2662EFB99466}"/>
    <cellStyle name="style1613406663833" xfId="38275" xr:uid="{57ECE8C1-B43F-4040-921A-C8F1A54BB0AB}"/>
    <cellStyle name="style1613406663857" xfId="38276" xr:uid="{05CE09A4-5752-4856-91C5-75787B85E4D7}"/>
    <cellStyle name="style1613406663878" xfId="38277" xr:uid="{4AC04E58-C11B-4F4E-961E-2E4CBD03EB85}"/>
    <cellStyle name="style1613406663900" xfId="38278" xr:uid="{B71C5CCC-6F7E-4682-9CBB-CA3A3E2AFBA6}"/>
    <cellStyle name="style1613406663921" xfId="38281" xr:uid="{400D98D6-7F78-48D1-B13F-0D93BC9BFB32}"/>
    <cellStyle name="style1613406663943" xfId="38282" xr:uid="{F3253701-EFC4-4E05-B661-C1AD73271A07}"/>
    <cellStyle name="style1613406663963" xfId="38283" xr:uid="{62F1E6C5-A0BB-4080-BD1F-62D0A9C2A493}"/>
    <cellStyle name="style1613406663985" xfId="38284" xr:uid="{D0396941-FD3E-4C58-AF0B-99B35942E663}"/>
    <cellStyle name="style1613406664021" xfId="38287" xr:uid="{66B95725-CDF3-4F2C-A80A-739A105CC70E}"/>
    <cellStyle name="style1613406664042" xfId="38288" xr:uid="{06C6ABB1-1F49-4C1E-96BA-E37EC201CEAE}"/>
    <cellStyle name="style1613406664065" xfId="38289" xr:uid="{09533434-D6D8-4F57-9736-FED553881DA5}"/>
    <cellStyle name="style1613406664087" xfId="38290" xr:uid="{D6F58625-6D90-405F-8227-0DDCF6684969}"/>
    <cellStyle name="style1613406664910" xfId="38291" xr:uid="{BF3203F0-47E0-424A-8DCA-53793569C32B}"/>
    <cellStyle name="style1613406664935" xfId="38292" xr:uid="{D8993C48-372E-4179-9A62-BF7866568ECE}"/>
    <cellStyle name="style1613406664955" xfId="38297" xr:uid="{866F1CC5-FD62-4631-8075-12DE30E32C63}"/>
    <cellStyle name="style1613406664978" xfId="38298" xr:uid="{CF0DBAF0-76F7-4738-8BAD-DDF858CF53EA}"/>
    <cellStyle name="style1613406665022" xfId="38294" xr:uid="{26740831-C563-4DEE-808C-358CFA96A7D3}"/>
    <cellStyle name="style1613406665045" xfId="38295" xr:uid="{E88F6F55-BC6B-4308-91EC-691EBF74AE41}"/>
    <cellStyle name="style1613406665066" xfId="38293" xr:uid="{B38AF876-6F6B-4762-B0CA-2F99ECC76024}"/>
    <cellStyle name="style1613406665089" xfId="38296" xr:uid="{864BDB69-B7AB-49C0-8148-65BD770CE3FA}"/>
    <cellStyle name="style1613406665109" xfId="38299" xr:uid="{E6BDEEB8-2492-417E-8AF3-D3119C5B6B20}"/>
    <cellStyle name="style1613406665132" xfId="38300" xr:uid="{E2B0D0AF-3CAE-4F07-9B78-AF85A0FC73E6}"/>
    <cellStyle name="style1613406665151" xfId="38301" xr:uid="{1875AB7E-30E0-4AF0-BB07-1D474F61DA7A}"/>
    <cellStyle name="style1613406665174" xfId="38302" xr:uid="{1925A434-DB5B-4E28-9030-C37F5301EB5B}"/>
    <cellStyle name="style1613406665195" xfId="38303" xr:uid="{F6DF6FD1-3D95-4DB4-B884-251C895D68F6}"/>
    <cellStyle name="style1613406665219" xfId="38309" xr:uid="{551A5095-07B9-4943-B12A-FAF29DCD3786}"/>
    <cellStyle name="style1613406665239" xfId="38315" xr:uid="{13EBABF4-5D14-43C4-BA4A-70602AA925FF}"/>
    <cellStyle name="style1613406665261" xfId="38304" xr:uid="{2D491543-D108-41C0-B78D-5EF4082121E4}"/>
    <cellStyle name="style1613406665282" xfId="38310" xr:uid="{BB4EE374-D4F7-428F-AABF-8978DC0259CE}"/>
    <cellStyle name="style1613406665304" xfId="38316" xr:uid="{FD4E1246-45FA-4181-9737-D3DB5F3B0818}"/>
    <cellStyle name="style1613406665325" xfId="38305" xr:uid="{AE3ED728-0BAD-48E8-870D-B84A39ED9DFD}"/>
    <cellStyle name="style1613406665349" xfId="38306" xr:uid="{A7398251-283D-4CDB-A2E0-09ADE4A96CB4}"/>
    <cellStyle name="style1613406665370" xfId="38307" xr:uid="{7110B4A0-DB82-4CCA-8ADB-266A7D8A055B}"/>
    <cellStyle name="style1613406665391" xfId="38308" xr:uid="{0468B516-F9EE-465B-8BF3-E599EC933343}"/>
    <cellStyle name="style1613406665413" xfId="38311" xr:uid="{42632719-0979-4F9E-8DDE-311514EB356C}"/>
    <cellStyle name="style1613406665434" xfId="38312" xr:uid="{F34768B8-3804-4C8A-9993-05C1C823215F}"/>
    <cellStyle name="style1613406665455" xfId="38313" xr:uid="{A3503982-7676-4530-9A3A-C49DA066D07D}"/>
    <cellStyle name="style1613406665476" xfId="38314" xr:uid="{B33B7F91-2AA5-4BCF-920B-383054A976E9}"/>
    <cellStyle name="style1613406665506" xfId="38317" xr:uid="{67571E85-98CF-4F0C-817D-83DD80E83DCC}"/>
    <cellStyle name="style1613406665527" xfId="38318" xr:uid="{D995FEE2-E0A8-4906-BB0C-368229CD0D2D}"/>
    <cellStyle name="style1613406665549" xfId="38319" xr:uid="{E1FEF57C-0992-45DA-9278-4EE5601F563E}"/>
    <cellStyle name="style1613406665570" xfId="38320" xr:uid="{356BCEA2-8664-421D-AB12-80E0ED58BD8A}"/>
    <cellStyle name="style1613406667226" xfId="38321" xr:uid="{CB516C81-CCF6-4A41-8A47-CA46270E73AD}"/>
    <cellStyle name="style1613406667251" xfId="38322" xr:uid="{86F3BF81-29AC-42F0-8858-4F9C304F3D91}"/>
    <cellStyle name="style1613406667271" xfId="38327" xr:uid="{4F3E0844-30F7-43A1-8ECD-7D8E2DB3948C}"/>
    <cellStyle name="style1613406667294" xfId="38328" xr:uid="{323E2278-F827-4B89-80C4-F35F7410B8DB}"/>
    <cellStyle name="style1613406667337" xfId="38324" xr:uid="{4B7A7978-DA53-4D2B-A7C8-03F737E3C19B}"/>
    <cellStyle name="style1613406667358" xfId="38325" xr:uid="{F2664519-DEC8-469B-90A7-BE8A1A9AC10F}"/>
    <cellStyle name="style1613406667379" xfId="38323" xr:uid="{7B6908F3-AF56-4185-9060-A429932A32CE}"/>
    <cellStyle name="style1613406667400" xfId="38326" xr:uid="{16199578-7F02-4296-951B-A18DE0DF1A51}"/>
    <cellStyle name="style1613406667422" xfId="38329" xr:uid="{0048557C-8EB2-4A79-BEA3-9ED1A087DAE4}"/>
    <cellStyle name="style1613406667443" xfId="38330" xr:uid="{2A7EEE54-C658-400E-90F3-E90FF942FDE0}"/>
    <cellStyle name="style1613406667465" xfId="38331" xr:uid="{2C57CF1D-730C-4817-8BC3-BC64365A1231}"/>
    <cellStyle name="style1613406667487" xfId="38332" xr:uid="{C4ECFAA9-3EAA-4869-B577-C1796BCA3F55}"/>
    <cellStyle name="style1613406667508" xfId="38333" xr:uid="{A41C490C-7872-4289-B7D3-6F7BF482EAA9}"/>
    <cellStyle name="style1613406667532" xfId="38339" xr:uid="{892E4ADB-B1E2-41B3-B259-D486780A2EC5}"/>
    <cellStyle name="style1613406667553" xfId="38334" xr:uid="{158E646E-AB43-46BE-8406-1945D8967561}"/>
    <cellStyle name="style1613406667575" xfId="38340" xr:uid="{68EBA158-B94F-45A6-B43F-B2CD785A4CCF}"/>
    <cellStyle name="style1613406667596" xfId="38345" xr:uid="{864E259D-A769-4DD8-B5F2-4C8B2E74C57C}"/>
    <cellStyle name="style1613406667619" xfId="38346" xr:uid="{D4277106-9873-43BD-84E8-051AED622FB3}"/>
    <cellStyle name="style1613406667640" xfId="38335" xr:uid="{A6E2427C-E897-4F1D-9116-941EAD089CA0}"/>
    <cellStyle name="style1613406667662" xfId="38336" xr:uid="{E180CDB0-2F21-4895-9B0E-DE0C88A8E824}"/>
    <cellStyle name="style1613406667683" xfId="38337" xr:uid="{6767B6A1-A37B-4E44-A31E-D770ED6CE8E0}"/>
    <cellStyle name="style1613406667705" xfId="38338" xr:uid="{55A0E80A-1C5F-4D04-B398-5976E3590C29}"/>
    <cellStyle name="style1613406667726" xfId="38341" xr:uid="{045266B3-5DB3-4165-8068-33C382586B12}"/>
    <cellStyle name="style1613406667748" xfId="38342" xr:uid="{110AEE40-EC55-4281-91E9-BCC52A9EBD4E}"/>
    <cellStyle name="style1613406667768" xfId="38343" xr:uid="{1CF152CA-9C72-4646-B353-17838C28142F}"/>
    <cellStyle name="style1613406667791" xfId="38344" xr:uid="{D64746C1-6ADD-4AC8-8F27-2A4081896A9E}"/>
    <cellStyle name="style1613406667816" xfId="38347" xr:uid="{CBCC5D04-A514-4E23-8D0F-4890F9952C95}"/>
    <cellStyle name="style1613406667838" xfId="38348" xr:uid="{16E3E5E8-E588-4AF8-A89E-DE52F30F76E2}"/>
    <cellStyle name="style1613406667858" xfId="38349" xr:uid="{869DE9F6-261B-4F39-A8EC-22DB1674A153}"/>
    <cellStyle name="style1613406667880" xfId="38350" xr:uid="{8F73551C-2388-41CC-8F3E-F30DC5185D28}"/>
    <cellStyle name="style1613406668777" xfId="38351" xr:uid="{4685F888-E5F3-4B30-A423-507051D8E7AA}"/>
    <cellStyle name="style1613406668803" xfId="38352" xr:uid="{BB1D1AEB-EF14-49DF-8365-8B90116C1EC0}"/>
    <cellStyle name="style1613406668829" xfId="38353" xr:uid="{A2171015-1D6C-433C-A3B0-2014738D10E9}"/>
    <cellStyle name="style1613406668854" xfId="38354" xr:uid="{52BD02A2-6CB6-4DD2-BF50-E25B5FE27A84}"/>
    <cellStyle name="style1613406668879" xfId="38355" xr:uid="{30D09EEA-AA3B-401E-B151-AF661BBEAC50}"/>
    <cellStyle name="style1613406668905" xfId="38356" xr:uid="{DC4637A6-5EFE-4F46-9A6D-47047A1A0D3F}"/>
    <cellStyle name="style1613406668928" xfId="38361" xr:uid="{812DB7A6-D292-4A36-AEB6-5B5B19B5A490}"/>
    <cellStyle name="style1613406668950" xfId="38357" xr:uid="{B9751E9E-4F52-4F29-A432-32EAAD836A79}"/>
    <cellStyle name="style1613406668971" xfId="38362" xr:uid="{8CD73BBF-76E1-4B74-9A06-CCEA5E3434B4}"/>
    <cellStyle name="style1613406668997" xfId="38366" xr:uid="{C75FAD13-99F3-4856-A947-CB1C35A6AC44}"/>
    <cellStyle name="style1613406669019" xfId="38367" xr:uid="{3535201D-A582-4DCC-899C-0D2A040007FD}"/>
    <cellStyle name="style1613406669040" xfId="38358" xr:uid="{3705C019-062F-48F5-92D4-52AE373F18D7}"/>
    <cellStyle name="style1613406669064" xfId="38359" xr:uid="{20ADFDC3-0067-4C5F-9542-99C8818FF03C}"/>
    <cellStyle name="style1613406669085" xfId="38360" xr:uid="{FE73793C-C7F8-4F6E-BC7C-A5581E833B0F}"/>
    <cellStyle name="style1613406669107" xfId="38363" xr:uid="{3FA89419-295C-4E7F-BF33-9F0639FACFEA}"/>
    <cellStyle name="style1613406669128" xfId="38364" xr:uid="{3242A298-BF03-4B90-A293-328B0DD2EB0E}"/>
    <cellStyle name="style1613406669150" xfId="38365" xr:uid="{8E969A0F-4778-461B-B490-F859764ECCC8}"/>
    <cellStyle name="style1613406669194" xfId="38368" xr:uid="{0E10BF23-A9F3-47BF-84AC-8843E4EB7F6F}"/>
    <cellStyle name="style1613406669215" xfId="38369" xr:uid="{A48C47ED-6CE1-4EAD-BE00-C5CF82169595}"/>
    <cellStyle name="style1613406669237" xfId="38370" xr:uid="{99568F37-205C-4AED-8BA4-D615697BBE6D}"/>
    <cellStyle name="style1613406670321" xfId="38371" xr:uid="{A194207C-3C58-4886-8281-C94E94E17136}"/>
    <cellStyle name="style1613406670346" xfId="38372" xr:uid="{1FF97590-6044-4035-96A2-10C2AC56598C}"/>
    <cellStyle name="style1613406670367" xfId="38377" xr:uid="{A3DA70DD-8E58-42D2-A060-3DE2F207AD4B}"/>
    <cellStyle name="style1613406670389" xfId="38378" xr:uid="{F16333A5-6E1F-433B-806E-9882691F722B}"/>
    <cellStyle name="style1613406670432" xfId="38374" xr:uid="{4731F0C5-B7F8-43E8-B73B-31D98AA37F1E}"/>
    <cellStyle name="style1613406670453" xfId="38375" xr:uid="{828B6ABF-51A8-4AD3-9F86-8BD978861BF3}"/>
    <cellStyle name="style1613406670475" xfId="38373" xr:uid="{419ECB47-0A99-4448-9B7A-80E09351B21F}"/>
    <cellStyle name="style1613406670496" xfId="38376" xr:uid="{937CF756-5DB5-4837-B903-769A61F2769B}"/>
    <cellStyle name="style1613406670518" xfId="38379" xr:uid="{5BB45ABF-2F00-4AF3-BD8D-585724DC2302}"/>
    <cellStyle name="style1613406670538" xfId="38380" xr:uid="{D6BB5897-49E9-4A1B-9B22-BF485E910572}"/>
    <cellStyle name="style1613406670561" xfId="38381" xr:uid="{0960CB67-3742-4249-9F93-48C626E2A0CA}"/>
    <cellStyle name="style1613406670582" xfId="38382" xr:uid="{456BD365-0BB7-434E-82F6-4DD1A1DF26B0}"/>
    <cellStyle name="style1613406670604" xfId="38383" xr:uid="{22BD8FD0-092B-4BC9-8678-376ED68CE294}"/>
    <cellStyle name="style1613406670627" xfId="38389" xr:uid="{46A66D91-0E75-49E8-A0A7-941B508B44E8}"/>
    <cellStyle name="style1613406670648" xfId="38384" xr:uid="{D70A5C67-FCB9-44C5-883A-E457025A572F}"/>
    <cellStyle name="style1613406670669" xfId="38390" xr:uid="{7D18BFAB-D8AF-4BE5-9289-F052E53F0C09}"/>
    <cellStyle name="style1613406670692" xfId="38395" xr:uid="{711AADE4-13A7-4063-8583-9106BFF8F3BF}"/>
    <cellStyle name="style1613406670714" xfId="38396" xr:uid="{DBA03454-CE13-448D-AFBD-3DF82AD3C96A}"/>
    <cellStyle name="style1613406670735" xfId="38385" xr:uid="{F1903BA4-D256-4096-A0EA-4DB946BAA257}"/>
    <cellStyle name="style1613406670759" xfId="38386" xr:uid="{1D0D0FBD-A8A7-485D-8819-B2DD45255F31}"/>
    <cellStyle name="style1613406670779" xfId="38387" xr:uid="{C1D51CAC-25CF-4F7F-9FCD-8EA074F4C581}"/>
    <cellStyle name="style1613406670800" xfId="38388" xr:uid="{7D21DEC0-05AF-4C1D-B2EA-5815D31BDAAF}"/>
    <cellStyle name="style1613406670821" xfId="38391" xr:uid="{250BD39D-F963-45EA-8D50-C55E25F90DEC}"/>
    <cellStyle name="style1613406670843" xfId="38392" xr:uid="{CB7BA258-BF46-42CC-BAC1-46F38995D211}"/>
    <cellStyle name="style1613406670864" xfId="38393" xr:uid="{0CD4B20F-9D38-4F9A-A1D6-54AFB1DCF761}"/>
    <cellStyle name="style1613406670886" xfId="38394" xr:uid="{46861F61-6292-4508-8E6B-54A3AB7061C5}"/>
    <cellStyle name="style1613406670912" xfId="38397" xr:uid="{57EDFE73-E31B-4082-B8B1-0AD6023A40C0}"/>
    <cellStyle name="style1613406670935" xfId="38398" xr:uid="{771F27AA-C8CF-4CBF-9A45-4BF201F7FA1A}"/>
    <cellStyle name="style1613406670956" xfId="38399" xr:uid="{F7FD1CB1-7844-4E9C-82B3-9919EAB2D90E}"/>
    <cellStyle name="style1613406670978" xfId="38400" xr:uid="{970EAC9E-0A82-4EEA-BB40-487F674131E8}"/>
    <cellStyle name="style1613406672027" xfId="38419" xr:uid="{615718D4-B5F6-47E8-8B76-2CD024B26258}"/>
    <cellStyle name="style1613406672052" xfId="38420" xr:uid="{274C2C8C-0E0F-4BAE-A9CF-41B514F9EAB7}"/>
    <cellStyle name="style1613406672075" xfId="38425" xr:uid="{94CF41F1-95EA-48D9-8C4B-5B975BD28C43}"/>
    <cellStyle name="style1613406672096" xfId="38426" xr:uid="{06071C00-6198-4C8F-9995-BC7D4D4775A5}"/>
    <cellStyle name="style1613406672139" xfId="38422" xr:uid="{0EC19C58-4A97-4FD0-BFFE-3977DECF6F60}"/>
    <cellStyle name="style1613406672163" xfId="38423" xr:uid="{229373A6-52DA-474C-9C6A-F41DA7F5ADF4}"/>
    <cellStyle name="style1613406672183" xfId="38421" xr:uid="{343FB472-61BD-469D-8F1C-D4335DF85B0D}"/>
    <cellStyle name="style1613406672206" xfId="38424" xr:uid="{0379D56E-B878-46A6-9A9B-9132181EA87D}"/>
    <cellStyle name="style1613406672227" xfId="38427" xr:uid="{B49C82B5-7595-40EC-AF35-4D0EE753920E}"/>
    <cellStyle name="style1613406672248" xfId="38428" xr:uid="{59024E3C-8421-44BE-AEA0-3E1681B79362}"/>
    <cellStyle name="style1613406672269" xfId="38429" xr:uid="{76232180-4EE6-455E-A1C0-AF33806C6020}"/>
    <cellStyle name="style1613406672293" xfId="38430" xr:uid="{E35E8804-E699-4FE7-8633-18258F26E042}"/>
    <cellStyle name="style1613406672313" xfId="38431" xr:uid="{45A6EE00-AEA6-461A-8A26-C09C8586BCBA}"/>
    <cellStyle name="style1613406672337" xfId="38437" xr:uid="{9A109B5C-CF99-47B1-8DD6-06D9A4219ED9}"/>
    <cellStyle name="style1613406672358" xfId="38432" xr:uid="{0FBE599E-4F8E-448A-B1DF-6293D90C116E}"/>
    <cellStyle name="style1613406672379" xfId="38438" xr:uid="{8DE88BD3-1600-41E9-B61F-E416ED4A1766}"/>
    <cellStyle name="style1613406672403" xfId="38447" xr:uid="{96318817-5823-43BA-875D-E6AE64E9037E}"/>
    <cellStyle name="style1613406672423" xfId="38448" xr:uid="{4CE5E029-0E53-456B-B785-81C620234DB1}"/>
    <cellStyle name="style1613406672445" xfId="38433" xr:uid="{CF5BD37E-A101-4143-8E82-14E816216EAC}"/>
    <cellStyle name="style1613406672468" xfId="38434" xr:uid="{A557BD54-D812-4492-AF59-8CE0131F5147}"/>
    <cellStyle name="style1613406672490" xfId="38435" xr:uid="{1B82FE7B-3239-47BF-8763-F0B2EECEE01B}"/>
    <cellStyle name="style1613406672510" xfId="38436" xr:uid="{BF5DB3E6-CEB5-4493-AA7C-5BB537CEB36D}"/>
    <cellStyle name="style1613406672532" xfId="38439" xr:uid="{88FC51EE-8744-4911-9DE0-260199E62CD8}"/>
    <cellStyle name="style1613406672553" xfId="38440" xr:uid="{90D4889F-35E7-40E0-9A15-A35A9067311B}"/>
    <cellStyle name="style1613406672575" xfId="38441" xr:uid="{F0C366F0-BA61-481D-8B54-00F63BAF797D}"/>
    <cellStyle name="style1613406672596" xfId="38442" xr:uid="{DE8271A9-90CA-4BBF-AEC8-42A079135DCD}"/>
    <cellStyle name="style1613406672616" xfId="38443" xr:uid="{1B990E2B-A62D-48D1-BDFC-EDCF254C88FD}"/>
    <cellStyle name="style1613406672633" xfId="38444" xr:uid="{3B24E1A5-3206-4651-981A-24E2DE5818CD}"/>
    <cellStyle name="style1613406672655" xfId="38445" xr:uid="{BD67E8EB-D7EC-4BDD-9583-71828CC6DBC2}"/>
    <cellStyle name="style1613406672673" xfId="38446" xr:uid="{FA7C78C7-D360-4001-AAA1-D8A9AF5D2113}"/>
    <cellStyle name="style1613406672709" xfId="38449" xr:uid="{1B3D87AF-2227-4F5A-98B9-D76D0B189D78}"/>
    <cellStyle name="style1613406672730" xfId="38450" xr:uid="{644A2CBE-6F47-4173-9E9E-652444C20645}"/>
    <cellStyle name="style1613406672752" xfId="38451" xr:uid="{5EF6DB1E-B1AC-482D-AD05-F4915D2C518C}"/>
    <cellStyle name="style1613406672773" xfId="38452" xr:uid="{ED4FAFA7-1B85-45D2-B699-AC82D0E5B016}"/>
    <cellStyle name="style1613406673545" xfId="38453" xr:uid="{B7763DC6-8EDC-4CD5-9E14-5F7B02C52C6A}"/>
    <cellStyle name="style1613406673568" xfId="38454" xr:uid="{4F55C196-0BBC-496B-82C3-EBD99BCC19CE}"/>
    <cellStyle name="style1613406673591" xfId="38455" xr:uid="{7FED5871-C048-4177-AD11-9FDD9333AB8D}"/>
    <cellStyle name="style1613406673611" xfId="38456" xr:uid="{B102F4F5-6C0B-47C7-9FB1-CA0B9C22F7B5}"/>
    <cellStyle name="style1613406673635" xfId="38457" xr:uid="{34680D90-A6B8-4EB0-892C-8243B5707465}"/>
    <cellStyle name="style1613406673655" xfId="38458" xr:uid="{4AC9D1A1-5198-4667-BB6E-F904667731E1}"/>
    <cellStyle name="style1613406673680" xfId="38463" xr:uid="{1126B430-67E0-4DF6-BC76-41CD124C6DEB}"/>
    <cellStyle name="style1613406673702" xfId="38459" xr:uid="{045D852E-AADF-491A-A608-E2110D63A038}"/>
    <cellStyle name="style1613406673722" xfId="38464" xr:uid="{178928A8-310D-4F07-AC52-D29C4608FAEA}"/>
    <cellStyle name="style1613406673744" xfId="38468" xr:uid="{50D738C4-DD26-438C-8241-0690E3AA93D9}"/>
    <cellStyle name="style1613406673765" xfId="38469" xr:uid="{92D96FAE-6094-4356-B371-954FF7329814}"/>
    <cellStyle name="style1613406673786" xfId="38460" xr:uid="{C0FF18A1-C818-4B04-8386-31CA59EB2AB2}"/>
    <cellStyle name="style1613406673808" xfId="38461" xr:uid="{467C849E-6338-49AD-815C-68C41F4AAAC0}"/>
    <cellStyle name="style1613406673832" xfId="38462" xr:uid="{8876118B-D763-4126-9905-EBEC69327BC3}"/>
    <cellStyle name="style1613406673852" xfId="38465" xr:uid="{99297E4B-102A-4D6B-BEB4-1E627737BA86}"/>
    <cellStyle name="style1613406673874" xfId="38466" xr:uid="{1D673694-8B60-4B4E-9DA0-693ACD20C722}"/>
    <cellStyle name="style1613406673895" xfId="38467" xr:uid="{A79E6265-36E3-465C-B78A-54A25015B14D}"/>
    <cellStyle name="style1613406673920" xfId="38470" xr:uid="{50E4D423-424A-4663-B13C-FA13C437FD88}"/>
    <cellStyle name="style1613406673941" xfId="38471" xr:uid="{AC663A8E-2D17-4A75-B921-F7D96598F3D7}"/>
    <cellStyle name="style1613406673966" xfId="38472" xr:uid="{72E99115-BE1D-4C4A-ABF2-27EED3DE90DD}"/>
    <cellStyle name="style1613406673986" xfId="38473" xr:uid="{012E0608-7CB3-4453-AE41-52018AC03487}"/>
    <cellStyle name="style1613406674749" xfId="38474" xr:uid="{2CFD3264-F2B5-4BF9-9604-01641141BBD4}"/>
    <cellStyle name="style1613406674772" xfId="38475" xr:uid="{642B0AF1-C04E-4FE2-BA8C-BD4B5F61B724}"/>
    <cellStyle name="style1613406674795" xfId="38476" xr:uid="{61CEF70B-CB76-4534-854E-657A84C285D4}"/>
    <cellStyle name="style1613406674815" xfId="38477" xr:uid="{794EB20E-AE9A-4212-A427-C583DC0C54EF}"/>
    <cellStyle name="style1613406674839" xfId="38478" xr:uid="{31623676-F100-4328-80B7-80FA5AF7181A}"/>
    <cellStyle name="style1613406674861" xfId="38479" xr:uid="{E8D6B6C8-3D68-46B8-9026-0F4DD942CA02}"/>
    <cellStyle name="style1613406674884" xfId="38484" xr:uid="{F86158A5-2CC9-4142-A2BA-B69B5A134826}"/>
    <cellStyle name="style1613406674907" xfId="38480" xr:uid="{902487E4-EA78-4BFE-858D-D1018FBF9FFC}"/>
    <cellStyle name="style1613406674928" xfId="38485" xr:uid="{E3BA3D1A-8442-4CB5-8626-60FB6F3546C6}"/>
    <cellStyle name="style1613406674950" xfId="38489" xr:uid="{9E8B5440-F9DE-4C58-9DA1-09D43D167C5D}"/>
    <cellStyle name="style1613406674971" xfId="38490" xr:uid="{46063420-DE18-432F-BD01-C33E3F1DDF55}"/>
    <cellStyle name="style1613406674992" xfId="38481" xr:uid="{8B8EB77A-94E4-460E-8F13-34A8C55B6F16}"/>
    <cellStyle name="style1613406675015" xfId="38482" xr:uid="{4E3B7CDD-E775-4A70-83EF-FD17F3139E95}"/>
    <cellStyle name="style1613406675037" xfId="38483" xr:uid="{D5C6BE30-E2B7-4ACD-B42D-FDE04C9E0CEB}"/>
    <cellStyle name="style1613406675058" xfId="38486" xr:uid="{C4709C28-E9DF-40A7-AEAC-201A2C3246B7}"/>
    <cellStyle name="style1613406675081" xfId="38487" xr:uid="{A74EC6D1-8939-45B8-A09E-B7939755A154}"/>
    <cellStyle name="style1613406675102" xfId="38488" xr:uid="{700810BA-98E8-4C2F-BDBA-C7D14A457871}"/>
    <cellStyle name="style1613406675126" xfId="38491" xr:uid="{10954AA7-8C46-4211-9E9A-BB2F015C6194}"/>
    <cellStyle name="style1613406675147" xfId="38492" xr:uid="{2D249A5F-6B46-419F-B919-9869A96C584A}"/>
    <cellStyle name="style1613406675169" xfId="38493" xr:uid="{08BB043C-A5C2-498C-A4C5-94D59731B104}"/>
    <cellStyle name="style1613406675187" xfId="38494" xr:uid="{9FF90E5C-AF04-4060-B88D-B3E0E7486906}"/>
    <cellStyle name="style1613406677074" xfId="38402" xr:uid="{2CC05366-571F-45E8-B9F0-E82A7ABCBFDC}"/>
    <cellStyle name="style1613406677095" xfId="38403" xr:uid="{5D17A425-1D64-468A-895F-FF671CC8DBB9}"/>
    <cellStyle name="style1613406677119" xfId="38401" xr:uid="{C7ED350F-B00D-4306-828A-774167ACE1DB}"/>
    <cellStyle name="style1613406677140" xfId="38404" xr:uid="{00E11383-AC4F-42A2-AD93-D7BDE257F126}"/>
    <cellStyle name="style1613406677162" xfId="38405" xr:uid="{D4BD5336-4D9F-4DAC-9A9D-79A8CBAED188}"/>
    <cellStyle name="style1613406677182" xfId="38406" xr:uid="{B8187DA3-90FD-4F9A-BF9F-A9346097248B}"/>
    <cellStyle name="style1613406677205" xfId="38407" xr:uid="{4C3E1E68-EBDB-4682-929A-AECD0E6A12F6}"/>
    <cellStyle name="style1613406677227" xfId="38408" xr:uid="{DF480664-810B-4C58-AB49-90C8020422D3}"/>
    <cellStyle name="style1613406677249" xfId="38410" xr:uid="{B1FD9D2D-D1B2-4B53-BC95-81209E31DAB2}"/>
    <cellStyle name="style1613406677270" xfId="38411" xr:uid="{A0868E6C-6BFB-4A3D-BC9C-186033E6FD22}"/>
    <cellStyle name="style1613406677292" xfId="38413" xr:uid="{5CB5552E-CBDE-4E74-B920-8F2E8A9171A4}"/>
    <cellStyle name="style1613406677313" xfId="38414" xr:uid="{142DA42C-9067-41F0-9738-5ED4B4D23927}"/>
    <cellStyle name="style1613406677335" xfId="38409" xr:uid="{134D1425-69AC-4A5A-8D91-48E9512AD826}"/>
    <cellStyle name="style1613406677358" xfId="38412" xr:uid="{3365E36D-216F-433F-8F06-94FE764B915F}"/>
    <cellStyle name="style1613406677379" xfId="38415" xr:uid="{7C912C76-2AD5-4A4A-B160-8816F05B20E3}"/>
    <cellStyle name="style1613406677424" xfId="38417" xr:uid="{7982AA4E-5AC3-4665-B7FB-581684B5F5DD}"/>
    <cellStyle name="style1613406677449" xfId="38418" xr:uid="{2DE89A3B-6CC9-49E3-9E1F-A68D725F9B0B}"/>
    <cellStyle name="style1613406677473" xfId="38416" xr:uid="{EFEB5D52-87A5-4D76-9DFE-875976962943}"/>
    <cellStyle name="style1613754880520" xfId="38592" xr:uid="{4056F907-064F-4B4C-A2C9-4F5B296E1964}"/>
    <cellStyle name="style1613754880543" xfId="38593" xr:uid="{1B8515D8-65D9-41AA-93F6-F5EC598EE019}"/>
    <cellStyle name="style1613754880564" xfId="38598" xr:uid="{70123143-1C5F-4A47-8636-D7ED979E6F49}"/>
    <cellStyle name="style1613754880585" xfId="38599" xr:uid="{2A89F219-D673-4616-A313-9E675792FC8F}"/>
    <cellStyle name="style1613754880630" xfId="38608" xr:uid="{FD45DE56-EF78-4601-AE7A-962C2C38F9D7}"/>
    <cellStyle name="style1613754880892" xfId="38580" xr:uid="{6DDEB23F-ADE7-4A7F-AE0D-21287A5B3F30}"/>
    <cellStyle name="style1613754880909" xfId="38581" xr:uid="{481B56D5-F411-4FA3-AB74-45C269A6FF81}"/>
    <cellStyle name="style1613754880928" xfId="38586" xr:uid="{975E3692-DAA2-461C-9C1F-9FD97EC2B240}"/>
    <cellStyle name="style1613754880949" xfId="38587" xr:uid="{F848248F-50AD-43A7-B00D-EF34F60E07C8}"/>
    <cellStyle name="style1613754880994" xfId="38583" xr:uid="{2A6729ED-507F-45DD-83F6-91DAE9048183}"/>
    <cellStyle name="style1613754881016" xfId="38584" xr:uid="{9C12E521-F6F9-4DB1-A6B3-D807FBC2862F}"/>
    <cellStyle name="style1613754881037" xfId="38582" xr:uid="{566271DD-4158-494D-B59F-8607387507AA}"/>
    <cellStyle name="style1613754881059" xfId="38585" xr:uid="{341D0BE3-F3B4-4FB8-A42C-6AB101659C48}"/>
    <cellStyle name="style1613754881080" xfId="38588" xr:uid="{9D0C459F-A52A-4E9D-93A3-ABDC9FA294D3}"/>
    <cellStyle name="style1613754881101" xfId="38589" xr:uid="{41982AD4-D64A-40D2-8D89-82C88D413D52}"/>
    <cellStyle name="style1613754881122" xfId="38590" xr:uid="{341CD749-E4C0-4FA5-B270-A1420ECC0CF8}"/>
    <cellStyle name="style1613754881144" xfId="38591" xr:uid="{8B8D470B-CE97-441E-986A-EC4C492A84A9}"/>
    <cellStyle name="style1613754881167" xfId="38594" xr:uid="{B9F73DD3-DDF0-44DE-929A-44B4E4777BF5}"/>
    <cellStyle name="style1613754881190" xfId="38595" xr:uid="{EBBEECCC-207C-489E-A88F-CFD74906CC94}"/>
    <cellStyle name="style1613754881211" xfId="38596" xr:uid="{855A853A-8E29-4BF9-88EC-C56C851B9A75}"/>
    <cellStyle name="style1613754881233" xfId="38597" xr:uid="{E088134C-84FC-4AAB-8240-04DFA80D1188}"/>
    <cellStyle name="style1613754881254" xfId="38600" xr:uid="{DF59EE1F-1708-432B-9F8E-908D86340E02}"/>
    <cellStyle name="style1613754881275" xfId="38601" xr:uid="{F2C97E6D-4E40-49D9-8EA1-3008DA36B1E6}"/>
    <cellStyle name="style1613754881296" xfId="38602" xr:uid="{F1D6ECCA-1C2A-4000-AC38-F3BB1A0E5FCC}"/>
    <cellStyle name="style1613754881318" xfId="38603" xr:uid="{3ADB7109-4859-4B2A-98B2-F567344A5114}"/>
    <cellStyle name="style1613754881339" xfId="38604" xr:uid="{385E2D17-5C0A-4C05-B294-F6D333E343CD}"/>
    <cellStyle name="style1613754881358" xfId="38605" xr:uid="{0DC536BF-2371-4476-B11B-9BC85022DC41}"/>
    <cellStyle name="style1613754881380" xfId="38606" xr:uid="{A50F0E23-3698-4174-9BFF-C7D276FC99D6}"/>
    <cellStyle name="style1613754881398" xfId="38607" xr:uid="{2ECAFF17-44A5-4EED-9C61-BACCDD1DA08C}"/>
    <cellStyle name="style1613754881424" xfId="38609" xr:uid="{DB8CE35B-0EB0-4316-A064-249B525A5847}"/>
    <cellStyle name="style1613754881446" xfId="38610" xr:uid="{FCDC1390-3EAF-4176-A1D5-CA16FADFE530}"/>
    <cellStyle name="style1613754881467" xfId="38611" xr:uid="{C4C22973-778E-45A4-B522-69D6F9E94778}"/>
    <cellStyle name="style1613754881489" xfId="38612" xr:uid="{4CCED5F9-783D-4461-9A2E-2B546FC70A42}"/>
    <cellStyle name="style1613994957919" xfId="38625" xr:uid="{EAF11BDF-1E89-4FC1-8865-767EF3777E03}"/>
    <cellStyle name="style1613994957948" xfId="38626" xr:uid="{F6D30EFD-78B5-4F87-8361-84232C96006F}"/>
    <cellStyle name="style1613994957974" xfId="38631" xr:uid="{96B79E69-C10A-47F5-A646-FC5B669A9644}"/>
    <cellStyle name="style1613994957999" xfId="38632" xr:uid="{37293921-E289-42C7-A8D6-BC40BE1641B9}"/>
    <cellStyle name="style1613994958023" xfId="38646" xr:uid="{FB118D1B-CEAA-49CD-B7FC-94AC8DB5FB2D}"/>
    <cellStyle name="style1613994958049" xfId="38641" xr:uid="{E1F9C4C6-52BE-495D-9247-05EEF10A5A01}"/>
    <cellStyle name="style1613994958343" xfId="38613" xr:uid="{2C4DA0AE-2571-4E1D-8232-9B6B31BAED57}"/>
    <cellStyle name="style1613994958362" xfId="38614" xr:uid="{553677F4-531B-4F45-849B-8D6C7E6D0956}"/>
    <cellStyle name="style1613994958379" xfId="38619" xr:uid="{3C35F68B-6D44-49BA-9A66-71C43B1404DE}"/>
    <cellStyle name="style1613994958404" xfId="38620" xr:uid="{E2D7E8BD-EED8-4307-9532-C9755EB3FE1F}"/>
    <cellStyle name="style1613994958454" xfId="38616" xr:uid="{854FD366-4DC6-4698-9C46-7BAAF9910A59}"/>
    <cellStyle name="style1613994958479" xfId="38617" xr:uid="{65FC973C-579E-49D9-8F85-239CEF9FB26C}"/>
    <cellStyle name="style1613994958505" xfId="38615" xr:uid="{FDF340CC-37E9-4D5A-B177-E79C5157DAD0}"/>
    <cellStyle name="style1613994958530" xfId="38618" xr:uid="{58DFFA7E-EFCB-4413-9D50-1594DF49C508}"/>
    <cellStyle name="style1613994958555" xfId="38621" xr:uid="{9ED10DC3-D22B-4072-A4C4-C93B6F0C7FBF}"/>
    <cellStyle name="style1613994958580" xfId="38622" xr:uid="{20FC6505-5748-4A27-9F77-3B1A97134842}"/>
    <cellStyle name="style1613994958605" xfId="38623" xr:uid="{CCF50687-E5D3-4EDF-AAE2-0FDA8EBA322B}"/>
    <cellStyle name="style1613994958631" xfId="38624" xr:uid="{331E4305-2223-46CA-80A2-33F9F694AF4B}"/>
    <cellStyle name="style1613994958658" xfId="38627" xr:uid="{27C1CE39-0E1F-4E11-8AB7-E5056909F9F1}"/>
    <cellStyle name="style1613994958683" xfId="38628" xr:uid="{1ED72E04-F947-4212-88BA-2513387071BA}"/>
    <cellStyle name="style1613994958707" xfId="38629" xr:uid="{093851E6-6771-449D-961B-7469882EEB0F}"/>
    <cellStyle name="style1613994958733" xfId="38630" xr:uid="{A8FC74F2-C900-48C7-BFC5-9F7066E62945}"/>
    <cellStyle name="style1613994958758" xfId="38633" xr:uid="{3F10BC1D-58EB-4DFC-BC0D-AAB3FE69A724}"/>
    <cellStyle name="style1613994958782" xfId="38634" xr:uid="{47810216-9B31-4EAA-9AC4-5F2169F5DBFC}"/>
    <cellStyle name="style1613994958808" xfId="38635" xr:uid="{391CB571-DBE7-4B23-AFC9-A66C34027718}"/>
    <cellStyle name="style1613994958834" xfId="38636" xr:uid="{8617EEE0-594A-47D0-AA5A-F87514FF9043}"/>
    <cellStyle name="style1613994958859" xfId="38637" xr:uid="{9454F36A-290E-45F3-844B-38FFB788BD49}"/>
    <cellStyle name="style1613994958876" xfId="38638" xr:uid="{C746207E-BA5E-4EF2-8381-822C393BBBAF}"/>
    <cellStyle name="style1613994958899" xfId="38639" xr:uid="{F83C39DD-6C07-428A-A3D2-7EC7DE7FF1C1}"/>
    <cellStyle name="style1613994958917" xfId="38640" xr:uid="{B6FC38F2-6333-4C69-B8DD-19CBE16879D2}"/>
    <cellStyle name="style1613994958946" xfId="38642" xr:uid="{E85B6FC6-D1D2-4458-92A4-350F93AB85F5}"/>
    <cellStyle name="style1613994958970" xfId="38643" xr:uid="{4F8B6A9A-69C4-4E21-AB14-1D2D242037EF}"/>
    <cellStyle name="style1613994958996" xfId="38644" xr:uid="{507703D4-D5D4-474B-A59B-00460767F50D}"/>
    <cellStyle name="style1613994959022" xfId="38645" xr:uid="{691693B8-DB35-4B4B-ADBC-D55CF02F8868}"/>
    <cellStyle name="style1615047163522" xfId="38647" xr:uid="{8F6957B9-04E8-40A2-8AEB-BB684FBE73E2}"/>
    <cellStyle name="style1615047163544" xfId="38653" xr:uid="{CFDD14AA-9C3E-4265-89DB-A03BFACCB5B6}"/>
    <cellStyle name="style1615047163559" xfId="38648" xr:uid="{588BD365-7931-456B-A8F4-A97DCDA3B2FB}"/>
    <cellStyle name="style1615047163575" xfId="38654" xr:uid="{49B66097-A7FE-4454-A9B9-AEB50608D6FE}"/>
    <cellStyle name="style1615047163606" xfId="38667" xr:uid="{E2D54EBF-0277-4B64-8676-A12BA4218FD4}"/>
    <cellStyle name="style1615047163628" xfId="38661" xr:uid="{4D07B9C3-C74B-49E6-967A-845720A8BABD}"/>
    <cellStyle name="style1615047163644" xfId="38649" xr:uid="{9D3D722E-DE32-4402-BC2E-A3EDBFB7152E}"/>
    <cellStyle name="style1615047163675" xfId="38650" xr:uid="{B194178F-5B17-4FA5-A1C0-E25DB0D99F62}"/>
    <cellStyle name="style1615047163691" xfId="38651" xr:uid="{02417527-6975-4042-BBAF-5320D7B15CC4}"/>
    <cellStyle name="style1615047163706" xfId="38652" xr:uid="{97B85EE3-0777-4068-B084-BE8CF01959DC}"/>
    <cellStyle name="style1615047163729" xfId="38655" xr:uid="{70794865-E836-4B2C-82FA-301933935B07}"/>
    <cellStyle name="style1615047163760" xfId="38656" xr:uid="{53471BD8-1216-4B7D-899C-E4441DAF9555}"/>
    <cellStyle name="style1615047163775" xfId="38657" xr:uid="{E3405C62-9763-4D2A-8634-C4D90DC5D792}"/>
    <cellStyle name="style1615047163791" xfId="38658" xr:uid="{B5522150-723D-4933-B9DB-BE73BFA75236}"/>
    <cellStyle name="style1615047163822" xfId="38659" xr:uid="{2F983586-3E4A-4E2C-9E7A-1443D4AF805D}"/>
    <cellStyle name="style1615047163829" xfId="38660" xr:uid="{3E010438-38F9-4C2C-B8B0-F051AB770AB2}"/>
    <cellStyle name="style1615047163860" xfId="38662" xr:uid="{B21BDB8D-34C2-4A63-96A9-378CD3FEE32F}"/>
    <cellStyle name="style1615047163876" xfId="38663" xr:uid="{BBF01FB1-5D95-4D9C-AF2D-AF09FD9B809B}"/>
    <cellStyle name="style1615047163891" xfId="38664" xr:uid="{7C368CFD-9667-4074-91D6-E5C2D3F9E4F2}"/>
    <cellStyle name="style1615047163923" xfId="38665" xr:uid="{E72674B4-D5B3-4EA3-92ED-89D3A654C084}"/>
    <cellStyle name="style1615047163929" xfId="38666" xr:uid="{1768BDCE-D916-43BC-BFA2-9FA31C21A55B}"/>
    <cellStyle name="style1615299076370" xfId="38668" xr:uid="{5AD3280B-AEC2-40F1-BF04-C073F77DCA05}"/>
    <cellStyle name="style1615299076400" xfId="38674" xr:uid="{B14E3E74-6086-4B26-93DF-BF00188A70A3}"/>
    <cellStyle name="style1615299076421" xfId="38669" xr:uid="{883272E2-16AA-41FD-BF30-8325DEE26EDF}"/>
    <cellStyle name="style1615299076451" xfId="38675" xr:uid="{F704E5C4-4B4C-4ECE-A29C-B45D123EE47B}"/>
    <cellStyle name="style1615299076471" xfId="38680" xr:uid="{6103A467-D114-4F6C-AEA2-8B2947A1B79F}"/>
    <cellStyle name="style1615299076502" xfId="38681" xr:uid="{C4D7A0C9-5438-4A93-B0BD-755499824630}"/>
    <cellStyle name="style1615299076530" xfId="38670" xr:uid="{9B44D78A-288E-4D4E-8585-C47B11C6556A}"/>
    <cellStyle name="style1615299076553" xfId="38671" xr:uid="{51A39339-C880-4124-98AD-6EB44FCA2C46}"/>
    <cellStyle name="style1615299076583" xfId="38672" xr:uid="{7548459D-9DE9-4943-BE38-A04A3A23A955}"/>
    <cellStyle name="style1615299076612" xfId="38673" xr:uid="{EC77401A-B427-469B-8343-3865927BC699}"/>
    <cellStyle name="style1615299076632" xfId="38676" xr:uid="{47E57365-FBD9-43A9-BD8E-1A14F46EA73C}"/>
    <cellStyle name="style1615299076663" xfId="38677" xr:uid="{B63D92CF-82AB-4213-99E6-FED3AA22ADCF}"/>
    <cellStyle name="style1615299076679" xfId="38678" xr:uid="{156AE74B-3DF4-4038-B1CC-ED76643CCF8C}"/>
    <cellStyle name="style1615299076710" xfId="38679" xr:uid="{DD0F71F7-F05C-422F-A681-AE2D1B80C1F3}"/>
    <cellStyle name="style1615299076732" xfId="38682" xr:uid="{636AF6AC-455B-4445-9A4D-90B0C7385262}"/>
    <cellStyle name="style1615299076763" xfId="38683" xr:uid="{D4390D71-C5A3-4852-9846-F9A51255AB13}"/>
    <cellStyle name="style1615299076794" xfId="38684" xr:uid="{1BD4D61C-025F-42C0-AF99-5240E4C5A094}"/>
    <cellStyle name="style1615299076810" xfId="38685" xr:uid="{2512E903-0C64-4A63-AD64-7B887B09D934}"/>
    <cellStyle name="style1615299078138" xfId="38686" xr:uid="{4A6D3EC3-E8ED-4476-A96B-6F88ED00D46A}"/>
    <cellStyle name="style1615299078158" xfId="38692" xr:uid="{4D7150EF-9BC1-47B2-BDDD-8C2CC3DD82A7}"/>
    <cellStyle name="style1615299078176" xfId="38687" xr:uid="{6A868E66-C2C0-4456-9AB8-2CB2B99A74FA}"/>
    <cellStyle name="style1615299078206" xfId="38693" xr:uid="{D72BF574-3BF1-4939-BE30-74312B081E67}"/>
    <cellStyle name="style1615299078229" xfId="38698" xr:uid="{F587FEEE-7D29-4341-B535-307BFE095B85}"/>
    <cellStyle name="style1615299078249" xfId="38699" xr:uid="{D8A82E55-A3CB-4365-AFFA-C6E43FDF01AA}"/>
    <cellStyle name="style1615299078269" xfId="38688" xr:uid="{54EFCF4D-AB2D-480F-BA0A-43FD9A744281}"/>
    <cellStyle name="style1615299078297" xfId="38689" xr:uid="{BC807A74-6E30-40C7-B704-16D1EF6F9BA1}"/>
    <cellStyle name="style1615299078319" xfId="38690" xr:uid="{07129900-33F4-4093-92CC-216A44146B42}"/>
    <cellStyle name="style1615299078340" xfId="38691" xr:uid="{BEA1F2FD-686A-4A51-AF1B-41BB5E2E5C6D}"/>
    <cellStyle name="style1615299078370" xfId="38694" xr:uid="{FD0EB71E-F0DB-4907-857B-D4B945D21E1F}"/>
    <cellStyle name="style1615299078398" xfId="38695" xr:uid="{7622C1EF-6C29-4CD6-A837-40D3C758DFDF}"/>
    <cellStyle name="style1615299078420" xfId="38696" xr:uid="{1482D9CE-B47B-446E-9E36-9BA601E0B8A7}"/>
    <cellStyle name="style1615299078441" xfId="38697" xr:uid="{10713E48-242A-4CF5-8C07-12E097CD8C0A}"/>
    <cellStyle name="style1615299078481" xfId="38700" xr:uid="{1AEA03D9-7777-46AE-A355-762E72FE6AFA}"/>
    <cellStyle name="style1615299078501" xfId="38701" xr:uid="{B9735B4A-B238-4979-998A-7D15C353388C}"/>
    <cellStyle name="style1615299078522" xfId="38702" xr:uid="{FC7D45D9-3F22-423F-8D35-EA41350478CE}"/>
    <cellStyle name="style1615299078542" xfId="38703" xr:uid="{8C495DB1-F840-4FCF-8135-2F0706DF7B1A}"/>
    <cellStyle name="style1615299079683" xfId="38704" xr:uid="{CF77CDE6-E193-4355-83AF-2483442D50C3}"/>
    <cellStyle name="style1615299079698" xfId="38710" xr:uid="{DC1F4ACA-56DA-4A71-9210-B55A1F22A85B}"/>
    <cellStyle name="style1615299079730" xfId="38716" xr:uid="{3B1CE64C-C23C-46F9-BC75-4F377E42101C}"/>
    <cellStyle name="style1615299079745" xfId="38705" xr:uid="{F86CA21B-2782-40C7-A466-B11173616219}"/>
    <cellStyle name="style1615299079761" xfId="38711" xr:uid="{8E6332B6-8F51-41C4-B03B-7C92A0F35344}"/>
    <cellStyle name="style1615299079799" xfId="38717" xr:uid="{1AAAE8D9-520F-4C35-A87C-2C68C37F1506}"/>
    <cellStyle name="style1615299079814" xfId="38706" xr:uid="{998A2434-ACEC-4831-95FD-BCC32B3B5401}"/>
    <cellStyle name="style1615299079846" xfId="38707" xr:uid="{74962045-25DD-4053-93D7-6F734FA33D8F}"/>
    <cellStyle name="style1615299079861" xfId="38708" xr:uid="{EAC1C9DC-A04A-4415-9829-76D6056EE1CB}"/>
    <cellStyle name="style1615299079899" xfId="38709" xr:uid="{BBC61D62-F6B2-4CC9-80C5-F9276B35F44F}"/>
    <cellStyle name="style1615299079915" xfId="38712" xr:uid="{59B7F5F2-275A-49A6-B854-F1DA8DB66FCE}"/>
    <cellStyle name="style1615299079930" xfId="38713" xr:uid="{F289A108-F8D8-4DE9-BB9E-1851B9743389}"/>
    <cellStyle name="style1615299079961" xfId="38714" xr:uid="{DF12EA05-2135-4C31-AB06-7059595E0649}"/>
    <cellStyle name="style1615299079984" xfId="38715" xr:uid="{5C5699E0-977F-4C71-8800-740B66B3D23F}"/>
    <cellStyle name="style1615299080030" xfId="38718" xr:uid="{F0164739-2F87-4E19-AF04-44995F90F180}"/>
    <cellStyle name="style1615299080046" xfId="38719" xr:uid="{2C6EB871-0321-4298-8387-65C3B3CE2B01}"/>
    <cellStyle name="style1615299080077" xfId="38720" xr:uid="{CBE4388A-284B-4BCD-ADED-6EE53DCE2FA6}"/>
    <cellStyle name="style1615299080099" xfId="38721" xr:uid="{A1709FF2-894C-4EB7-8C18-DD9DA721EE45}"/>
    <cellStyle name="style1615299082229" xfId="38722" xr:uid="{F75AD39C-2E11-4BEB-B50F-E12CE9C77FD7}"/>
    <cellStyle name="style1615299082251" xfId="38728" xr:uid="{553B9A76-FE1A-4409-B7A2-55996BF24494}"/>
    <cellStyle name="style1615299082280" xfId="38723" xr:uid="{1ABC08B6-2E58-4FA3-BAFE-85724711FC8B}"/>
    <cellStyle name="style1615299082300" xfId="38729" xr:uid="{46337CEB-2519-48EF-97AF-C90BC68FE0E3}"/>
    <cellStyle name="style1615299082323" xfId="38734" xr:uid="{1FF65DC1-D42D-4E82-BADC-511C45A50597}"/>
    <cellStyle name="style1615299082341" xfId="38735" xr:uid="{EBABCE81-7C85-4F33-B064-4D45AB4F93A3}"/>
    <cellStyle name="style1615299082373" xfId="38724" xr:uid="{6FF0A0CA-E7B5-4B3D-8F17-888B20041CC1}"/>
    <cellStyle name="style1615299082393" xfId="38725" xr:uid="{2CA2A048-8E70-4293-9DFD-A628EF726005}"/>
    <cellStyle name="style1615299082422" xfId="38726" xr:uid="{955E6F3D-A545-46F4-A575-DF59B689C339}"/>
    <cellStyle name="style1615299082444" xfId="38727" xr:uid="{B1E94C24-913F-4A5C-8460-A908EBD66C63}"/>
    <cellStyle name="style1615299082464" xfId="38730" xr:uid="{832ADE58-95A8-421A-9450-6F4F5B2FE1BA}"/>
    <cellStyle name="style1615299082492" xfId="38731" xr:uid="{026111DD-5B64-450F-8F63-79BF98CFA45F}"/>
    <cellStyle name="style1615299082514" xfId="38732" xr:uid="{AB270411-1574-4536-A8C0-548D95326A33}"/>
    <cellStyle name="style1615299082535" xfId="38733" xr:uid="{D2659DE6-BBD3-403C-8D8C-52AFA3073646}"/>
    <cellStyle name="style1615299082563" xfId="38736" xr:uid="{E19921F1-21E2-4F79-8500-E90E007372DA}"/>
    <cellStyle name="style1615299082585" xfId="38737" xr:uid="{61102E65-FE91-4E66-846F-BA3729EA4BB4}"/>
    <cellStyle name="style1615299082606" xfId="38738" xr:uid="{C0D9ACEA-DEA7-49B5-8B31-29925ADAB036}"/>
    <cellStyle name="style1615299082626" xfId="38739" xr:uid="{B2C851CD-03F2-4C02-B1AD-BD4E855A4C76}"/>
    <cellStyle name="style1615299083868" xfId="38740" xr:uid="{651106CA-3EB1-4289-8011-B89CEB2814CB}"/>
    <cellStyle name="style1615299083899" xfId="38746" xr:uid="{74319D8E-A3A3-4CED-83A6-45109F7B3D36}"/>
    <cellStyle name="style1615299083926" xfId="38741" xr:uid="{51E05A9B-678E-4C2D-A1FF-AB784FDB1418}"/>
    <cellStyle name="style1615299083948" xfId="38747" xr:uid="{DEC14F6C-8A2B-4E52-B8B5-797655131F08}"/>
    <cellStyle name="style1615299083968" xfId="38752" xr:uid="{0D5B4CB6-433A-4252-9813-CD48D5F06BEB}"/>
    <cellStyle name="style1615299084016" xfId="38753" xr:uid="{3A5D4E88-6351-436F-B4F5-5BFD33EBD38A}"/>
    <cellStyle name="style1615299084037" xfId="38742" xr:uid="{7A1B5D49-5DB4-45BA-A29E-55B57D21E716}"/>
    <cellStyle name="style1615299084059" xfId="38743" xr:uid="{97BE3DBD-C2C1-4440-B640-BE8DA7999CF8}"/>
    <cellStyle name="style1615299084079" xfId="38744" xr:uid="{FA07DC05-17A1-45F2-A5D2-8606CF8971B1}"/>
    <cellStyle name="style1615299084099" xfId="38745" xr:uid="{DF1D7B32-3322-4C7F-9476-05C045434382}"/>
    <cellStyle name="style1615299084128" xfId="38748" xr:uid="{5D569679-E7D2-4133-A0BF-6AEB5F20DAC1}"/>
    <cellStyle name="style1615299084150" xfId="38749" xr:uid="{9EAF1C2C-925F-4E50-A444-EF10B31AA832}"/>
    <cellStyle name="style1615299084171" xfId="38750" xr:uid="{FB386053-42ED-43F3-9187-A1D477A36F50}"/>
    <cellStyle name="style1615299084191" xfId="38751" xr:uid="{FD1E0B47-21EB-46E7-95BD-154705FD73AB}"/>
    <cellStyle name="style1615299084241" xfId="38754" xr:uid="{CDF85BD1-BA0F-4798-A9B4-F1C06200F13D}"/>
    <cellStyle name="style1615299084262" xfId="38755" xr:uid="{E19BCD1D-7BCC-4E60-A534-DB608A4C21EC}"/>
    <cellStyle name="style1615299084282" xfId="38756" xr:uid="{66EB8732-6234-4D66-BBDE-5F08F3B87981}"/>
    <cellStyle name="style1615299084310" xfId="38757" xr:uid="{17F747EC-74F1-453A-A443-ED981DA50D21}"/>
    <cellStyle name="style1615299086073" xfId="38758" xr:uid="{A56D5F84-FCF1-48D6-A075-870662FE79F8}"/>
    <cellStyle name="style1615299086103" xfId="38763" xr:uid="{3FD95FCE-74B5-4283-8534-7CEE613784CC}"/>
    <cellStyle name="style1615299086123" xfId="38759" xr:uid="{3257EC68-1687-456F-80C1-92C3417DC80E}"/>
    <cellStyle name="style1615299086144" xfId="38764" xr:uid="{D0C3F171-1C4A-4F44-876A-B7BBF9A58DB6}"/>
    <cellStyle name="style1615299086164" xfId="38768" xr:uid="{EB1CCCE1-16B7-43C4-A90A-8E6CF87A4AE4}"/>
    <cellStyle name="style1615299086184" xfId="38769" xr:uid="{2629C6AC-308B-4E99-9CAD-84DD812533FC}"/>
    <cellStyle name="style1615299086215" xfId="38760" xr:uid="{6563E794-C27A-4357-8846-B2F5C86203C8}"/>
    <cellStyle name="style1615299086235" xfId="38761" xr:uid="{4D9BFC6C-83CA-428D-9CE7-BEE66BD114EE}"/>
    <cellStyle name="style1615299086255" xfId="38762" xr:uid="{AC33B5C7-F93B-4A8D-826A-CD208BFEB7B1}"/>
    <cellStyle name="style1615299086276" xfId="38765" xr:uid="{114625FE-40BA-4850-AEA7-2BC849F01851}"/>
    <cellStyle name="style1615299086296" xfId="38766" xr:uid="{5E04ED1B-A247-4C76-BD5F-453D352389B9}"/>
    <cellStyle name="style1615299086324" xfId="38767" xr:uid="{A870B19A-5CF9-46EE-A687-35A6E3074189}"/>
    <cellStyle name="style1615299086347" xfId="38770" xr:uid="{5BF91943-60E2-4B5C-B6E9-2151F7FEC3DD}"/>
    <cellStyle name="style1615299086367" xfId="38771" xr:uid="{F03A2FE8-43EF-4249-B7A5-8D7C43D64FF1}"/>
    <cellStyle name="style1615299086395" xfId="38772" xr:uid="{1EFD9AE5-03F2-480E-A5F9-BF71A6A92F3A}"/>
    <cellStyle name="style1615299087764" xfId="38809" xr:uid="{B04322BD-91BE-4A6C-AAA3-99DCD8EB0B31}"/>
    <cellStyle name="style1615299087784" xfId="38815" xr:uid="{59296EFA-6D54-46E1-BC64-708C9594B9B8}"/>
    <cellStyle name="style1615299087804" xfId="38810" xr:uid="{30753A3C-AE41-4BB4-BE5F-09C581718D4D}"/>
    <cellStyle name="style1615299087825" xfId="38816" xr:uid="{5F23D165-9555-47B9-A228-FE088D0E3646}"/>
    <cellStyle name="style1615299087853" xfId="38823" xr:uid="{66B469EC-16F0-44FB-9D51-861F8B6C9DD5}"/>
    <cellStyle name="style1615299087875" xfId="38824" xr:uid="{82791BB5-E33E-492F-B743-7BE80EFC6A5F}"/>
    <cellStyle name="style1615299087896" xfId="38811" xr:uid="{E2AFFB01-4989-48EF-AAC4-2C9BA559D65B}"/>
    <cellStyle name="style1615299087924" xfId="38812" xr:uid="{9408B23D-21D9-4616-A60A-D5B90F495E31}"/>
    <cellStyle name="style1615299087946" xfId="38813" xr:uid="{8952FDA5-609A-417D-9573-B28EC75CDEC2}"/>
    <cellStyle name="style1615299087967" xfId="38814" xr:uid="{161D24C6-6B2B-4E51-8ACB-A326A6DEA742}"/>
    <cellStyle name="style1615299087987" xfId="38817" xr:uid="{A291B5AC-A6AF-4971-8812-85FFD3D878B1}"/>
    <cellStyle name="style1615299088007" xfId="38818" xr:uid="{F049D7D2-4368-4397-836E-BAF6F6EFF6F2}"/>
    <cellStyle name="style1615299088028" xfId="38819" xr:uid="{43AA049C-457A-473F-A801-61DE5928EBE2}"/>
    <cellStyle name="style1615299088048" xfId="38820" xr:uid="{01495BEF-C82D-4026-8A4A-C7250211FA83}"/>
    <cellStyle name="style1615299088068" xfId="38821" xr:uid="{FA548A3A-9A86-466C-83EF-2933AF4509B9}"/>
    <cellStyle name="style1615299088097" xfId="38822" xr:uid="{96316E4C-100F-4F3D-B356-9E379161F647}"/>
    <cellStyle name="style1615299088137" xfId="38825" xr:uid="{83A4D396-A512-4181-845F-2EB0CF0CEA05}"/>
    <cellStyle name="style1615299088159" xfId="38826" xr:uid="{525DC972-F239-440A-AF00-2D08895EFB2E}"/>
    <cellStyle name="style1615299088177" xfId="38827" xr:uid="{F92DB09E-1C5B-4990-B309-B19AC61DA6F6}"/>
    <cellStyle name="style1615299088199" xfId="38828" xr:uid="{E5307372-7AC9-4257-9AA7-0C514815E427}"/>
    <cellStyle name="style1615299088949" xfId="38829" xr:uid="{1139828A-922D-45C3-868A-ABC2F3F4F5BA}"/>
    <cellStyle name="style1615299088980" xfId="38830" xr:uid="{DD8C2089-7B2F-493D-9402-04780DD71695}"/>
    <cellStyle name="style1615299089000" xfId="38831" xr:uid="{477431F0-7A07-430D-942D-D5824121F271}"/>
    <cellStyle name="style1615299089020" xfId="38832" xr:uid="{A5018D19-6C4D-4BD0-BE18-328B88461B07}"/>
    <cellStyle name="style1615299089041" xfId="38833" xr:uid="{098FCF16-6F5E-4223-A150-241D9B81D7B9}"/>
    <cellStyle name="style1615299089061" xfId="38834" xr:uid="{CF44F8D6-5F55-4AF3-AF52-DC7570B42050}"/>
    <cellStyle name="style1615299089091" xfId="38839" xr:uid="{1E37FD1F-45FE-41C8-8383-51DEEECCE995}"/>
    <cellStyle name="style1615299089119" xfId="38835" xr:uid="{33935DBF-693B-4C90-9A22-9AD91300474F}"/>
    <cellStyle name="style1615299089141" xfId="38840" xr:uid="{82D1D45E-91C9-41F5-A6E0-C00430AFF4B4}"/>
    <cellStyle name="style1615299089170" xfId="38844" xr:uid="{CF5F8CAE-89AE-4EE4-B086-CDFADFC0B3D4}"/>
    <cellStyle name="style1615299089291" xfId="38845" xr:uid="{F028159D-A1B4-482D-8C95-62C156D90D47}"/>
    <cellStyle name="style1615299089313" xfId="38836" xr:uid="{A7188FA8-22E7-45B8-8242-B95A1B530B89}"/>
    <cellStyle name="style1615299089341" xfId="38837" xr:uid="{190046CE-7AEF-4340-A344-F12196F80CFC}"/>
    <cellStyle name="style1615299089363" xfId="38838" xr:uid="{3E67BA95-81B3-4EAB-A377-5720745FCC58}"/>
    <cellStyle name="style1615299089384" xfId="38841" xr:uid="{3DC1963D-9C41-47D8-A28A-71DC70A03643}"/>
    <cellStyle name="style1615299089404" xfId="38842" xr:uid="{A6434E24-102C-4C19-A076-5D2382DB8E8D}"/>
    <cellStyle name="style1615299089432" xfId="38843" xr:uid="{06B74BC4-6C1E-4869-9BF1-91F3E0A75FB0}"/>
    <cellStyle name="style1615299089454" xfId="38846" xr:uid="{95D52694-F7D0-4A89-AC01-0ABD6749C329}"/>
    <cellStyle name="style1615299089474" xfId="38847" xr:uid="{B69AEC2F-CC34-43E4-AAEF-997796A5B327}"/>
    <cellStyle name="style1615299089495" xfId="38848" xr:uid="{C6E54FE7-A08A-44FE-926B-055D2D8B5233}"/>
    <cellStyle name="style1615299089513" xfId="38849" xr:uid="{CD55441A-727A-4D10-95AA-B5201B1E1044}"/>
    <cellStyle name="style1615299090272" xfId="38850" xr:uid="{538F163B-8C62-458C-9312-742370636E9D}"/>
    <cellStyle name="style1615299090294" xfId="38851" xr:uid="{03DF6F39-D2CB-4305-B693-06471FE4E6A1}"/>
    <cellStyle name="style1615299090322" xfId="38852" xr:uid="{5A707138-FED0-4711-B0D9-2F080778569A}"/>
    <cellStyle name="style1615299090344" xfId="38853" xr:uid="{598339EA-7E55-4C9B-97C5-078AE53CB1DD}"/>
    <cellStyle name="style1615299090365" xfId="38854" xr:uid="{31E5F4A4-BA8E-4C02-876E-5158A183B969}"/>
    <cellStyle name="style1615299090385" xfId="38855" xr:uid="{CECC6760-3143-45A0-951B-FA1270C87796}"/>
    <cellStyle name="style1615299090405" xfId="38860" xr:uid="{44EFEB1B-26A8-4DD6-AF0A-F47C8BBB6C3D}"/>
    <cellStyle name="style1615299090435" xfId="38856" xr:uid="{7F723A4C-E446-4BB4-B6BF-31FE3F4FFA18}"/>
    <cellStyle name="style1615299090456" xfId="38861" xr:uid="{5E4A282F-4245-48DA-99E5-3BC90E6D6800}"/>
    <cellStyle name="style1615299090476" xfId="38865" xr:uid="{FB8D42D4-8B8E-4C0C-AE8B-B74FC81474B7}"/>
    <cellStyle name="style1615299090496" xfId="38866" xr:uid="{4D601EFA-EF75-4EFF-BDCC-D6BF9C6AD403}"/>
    <cellStyle name="style1615299090517" xfId="38857" xr:uid="{68D3100E-2670-49CE-8848-35701E3ED9F8}"/>
    <cellStyle name="style1615299090547" xfId="38858" xr:uid="{E890BAE4-EA55-4B3B-B5DC-A90579AB6A2C}"/>
    <cellStyle name="style1615299090568" xfId="38859" xr:uid="{93D0C6DC-C344-42D3-A73C-AE3FA8131FAB}"/>
    <cellStyle name="style1615299090588" xfId="38862" xr:uid="{69DB3F8A-44C9-42B8-A33B-EE0B2C744E7C}"/>
    <cellStyle name="style1615299090608" xfId="38863" xr:uid="{91FBA3B1-A4E6-4C47-8CDB-BC12FB6A342A}"/>
    <cellStyle name="style1615299090636" xfId="38864" xr:uid="{8066B0EC-CD50-4CEF-890B-8E0FD31FFC79}"/>
    <cellStyle name="style1615299090658" xfId="38867" xr:uid="{4189EADC-5D1A-4EBB-8F10-562A2586FEA8}"/>
    <cellStyle name="style1615299090679" xfId="38868" xr:uid="{EF0A3DA3-6BC9-4A9C-820E-DB5136211885}"/>
    <cellStyle name="style1615299090699" xfId="38869" xr:uid="{C9A58879-41DC-4CC0-9A1C-D29914F67D5C}"/>
    <cellStyle name="style1615299092075" xfId="38796" xr:uid="{BF77B248-BC9A-4C0E-857E-D97DDADDF9C9}"/>
    <cellStyle name="style1615299092107" xfId="38797" xr:uid="{7B8BDFD8-A087-460F-9C48-35F395BE1A46}"/>
    <cellStyle name="style1615299092122" xfId="38795" xr:uid="{5D03F529-3AD3-4720-B878-7DB3A79E17A8}"/>
    <cellStyle name="style1615299092160" xfId="38798" xr:uid="{68229DF6-6DED-4B62-BFE3-2C08553933CE}"/>
    <cellStyle name="style1615299092176" xfId="38799" xr:uid="{F4657EB8-89EB-437D-9C39-0564E2CC2DB4}"/>
    <cellStyle name="style1615299092207" xfId="38800" xr:uid="{4B2C0E76-C5C9-4850-B110-F72C970D20F3}"/>
    <cellStyle name="style1615299092223" xfId="38801" xr:uid="{764439D5-4DCA-4B40-B073-40C55AED68A8}"/>
    <cellStyle name="style1615299092245" xfId="38802" xr:uid="{AFF6BB71-70DD-4BFC-958A-0CA95A2837BE}"/>
    <cellStyle name="style1615299092276" xfId="38804" xr:uid="{6CC407E6-DB58-4FB6-83B9-102A29A92FF8}"/>
    <cellStyle name="style1615299092291" xfId="38805" xr:uid="{EA7A8F64-D216-4F6B-B009-279437934948}"/>
    <cellStyle name="style1615299092345" xfId="38807" xr:uid="{6B7C624E-D318-44C7-ADB4-DABDB1C91B0A}"/>
    <cellStyle name="style1615299092360" xfId="38803" xr:uid="{5F903483-3FD1-4B7B-BA10-981F68D0886C}"/>
    <cellStyle name="style1615299092392" xfId="38806" xr:uid="{E1D98352-4910-4497-8C0B-91418401F5FD}"/>
    <cellStyle name="style1615299092407" xfId="38808" xr:uid="{95724184-A22A-4BE9-B814-3D9D7FFEEBFE}"/>
    <cellStyle name="style1615299098119" xfId="38773" xr:uid="{FC446833-0940-4E72-B52B-ADBF4CA71785}"/>
    <cellStyle name="style1615299098135" xfId="38779" xr:uid="{8350C3FC-D36B-4012-A68F-0830FF00DF8C}"/>
    <cellStyle name="style1615299098151" xfId="38774" xr:uid="{07895999-499F-4A14-B8D1-FC5C4FB9EA1C}"/>
    <cellStyle name="style1615299098182" xfId="38780" xr:uid="{A5CFFE49-547A-46C5-BD23-11025C1A897C}"/>
    <cellStyle name="style1615299098204" xfId="38789" xr:uid="{9847D0A0-098F-4A19-BC20-6336534559E1}"/>
    <cellStyle name="style1615299098220" xfId="38790" xr:uid="{6FEA4936-1FC9-4A92-8560-6B87C5BF173F}"/>
    <cellStyle name="style1615299098251" xfId="38775" xr:uid="{7596D23E-B1B5-4B90-A912-B61CBAB39A92}"/>
    <cellStyle name="style1615299098267" xfId="38776" xr:uid="{C189DDCA-AAA5-48FC-967C-0F7388D65136}"/>
    <cellStyle name="style1615299098291" xfId="38777" xr:uid="{8EECD76E-B70F-4BE3-BF12-A2D19568F908}"/>
    <cellStyle name="style1615299098319" xfId="38778" xr:uid="{3BC75627-1E2F-4E04-A546-FC40CB47F212}"/>
    <cellStyle name="style1615299098341" xfId="38781" xr:uid="{9DEF0145-02BA-485D-9D3E-E8CE7D731AA0}"/>
    <cellStyle name="style1615299098361" xfId="38782" xr:uid="{B3BB3458-7838-4246-9EA5-C6BB8CB64070}"/>
    <cellStyle name="style1615299098381" xfId="38783" xr:uid="{1983946C-DD4C-4548-9360-662CAAB1F08E}"/>
    <cellStyle name="style1615299098410" xfId="38784" xr:uid="{6FCD8E5E-835A-4225-B267-D88B6E18EE31}"/>
    <cellStyle name="style1615299098432" xfId="38785" xr:uid="{7FF0496A-AB46-45FC-B30E-AB9A5B30AE66}"/>
    <cellStyle name="style1615299098452" xfId="38786" xr:uid="{815E586A-7592-4C10-BAAC-E2439C940A64}"/>
    <cellStyle name="style1615299098480" xfId="38787" xr:uid="{6999B778-0610-4910-89EF-C701CE141B08}"/>
    <cellStyle name="style1615299098492" xfId="38788" xr:uid="{4540C09D-C223-431B-B9AD-CC2DEDB8E351}"/>
    <cellStyle name="style1615299098531" xfId="38791" xr:uid="{5B3221FF-812E-4145-90E3-58BBA496543D}"/>
    <cellStyle name="style1615299098553" xfId="38792" xr:uid="{FCB9DF79-02CD-4818-B31B-DE18BBFDACAF}"/>
    <cellStyle name="style1615299098573" xfId="38793" xr:uid="{47321828-D1B7-4DD5-BBE9-EC8FE3D24C25}"/>
    <cellStyle name="style1615299098594" xfId="38794" xr:uid="{A0B69ECF-ADDE-49CD-A281-F3FC4A166375}"/>
    <cellStyle name="style1616090223954" xfId="38870" xr:uid="{BF0346AF-00FE-4618-A7F2-31FEFF389985}"/>
    <cellStyle name="style1616090223976" xfId="38871" xr:uid="{73EE7E70-E026-45E2-AFC6-120E11B1A32F}"/>
    <cellStyle name="style1616090223991" xfId="38872" xr:uid="{78EAA17A-66E2-47DD-A7D4-0E2AFC057079}"/>
    <cellStyle name="style1616090224023" xfId="38873" xr:uid="{26ABB09F-89AE-4528-992C-10EF231ACB1B}"/>
    <cellStyle name="style1616090224038" xfId="38874" xr:uid="{2D11A0DF-F6D2-43DA-8D85-EC728642200D}"/>
    <cellStyle name="style1616090224054" xfId="38880" xr:uid="{FD642E52-3085-4AD5-80D3-6623A223567B}"/>
    <cellStyle name="style1616090224076" xfId="38875" xr:uid="{9AC8943A-6BC2-4F0C-9F5A-EF57E25C9527}"/>
    <cellStyle name="style1616090224107" xfId="38881" xr:uid="{E26AD158-12D4-4E83-B70A-EA9E34DDA221}"/>
    <cellStyle name="style1616090224123" xfId="38890" xr:uid="{2DB484C0-FAFB-45D5-9045-4099E5527D4C}"/>
    <cellStyle name="style1616090224154" xfId="38891" xr:uid="{7BF410D0-818E-4A9E-A08A-2B2F38B46748}"/>
    <cellStyle name="style1616090224176" xfId="38876" xr:uid="{D626CDB6-F58A-42A4-9BDC-F6C0A33A5591}"/>
    <cellStyle name="style1616090224192" xfId="38877" xr:uid="{00D697AD-CDE9-4A16-9276-7527547F683D}"/>
    <cellStyle name="style1616090224208" xfId="38878" xr:uid="{4A826511-C03A-4AEB-894A-C646BA2DDF73}"/>
    <cellStyle name="style1616090224239" xfId="38879" xr:uid="{B05246E9-886F-4E5D-8030-9DB3B5DCBF2C}"/>
    <cellStyle name="style1616090224255" xfId="38882" xr:uid="{6E2FB2D6-3FFC-4DED-AC15-6DF669558F43}"/>
    <cellStyle name="style1616090224277" xfId="38883" xr:uid="{5B0873FA-458F-419B-80CD-D50502A9A31E}"/>
    <cellStyle name="style1616090224292" xfId="38884" xr:uid="{2CC94AF9-5967-4961-B675-09F1C8C77412}"/>
    <cellStyle name="style1616090224324" xfId="38885" xr:uid="{6137DBAC-9360-4F46-846E-73C16C4C82E1}"/>
    <cellStyle name="style1616090224339" xfId="38886" xr:uid="{3703B164-2649-49F6-9356-6A6771E30D73}"/>
    <cellStyle name="style1616090224355" xfId="38887" xr:uid="{4F4C0A20-5C77-46FB-B8B4-A58DDB8E9BC2}"/>
    <cellStyle name="style1616090224393" xfId="38888" xr:uid="{09B70938-7787-406A-A114-881B613E2BE1}"/>
    <cellStyle name="style1616090224408" xfId="38889" xr:uid="{36B0194D-5237-4509-95C3-D49934FB1C55}"/>
    <cellStyle name="style1616090224440" xfId="38892" xr:uid="{7A6B6807-1F56-4091-8587-EE6E77B0066C}"/>
    <cellStyle name="style1616090224455" xfId="38893" xr:uid="{1E5A4222-B35D-46A9-A71B-FE8A21805F29}"/>
    <cellStyle name="style1616090224477" xfId="38894" xr:uid="{C91E88FE-FBFF-484E-9BB2-F7BC01D706A5}"/>
    <cellStyle name="style1616090224493" xfId="38895" xr:uid="{5F39C996-6267-4842-AE5A-D5654497A175}"/>
    <cellStyle name="style1616166294321" xfId="38896" xr:uid="{E0422AAA-0A7F-4065-ACB8-BB9CB76C8D41}"/>
    <cellStyle name="style1616166294345" xfId="38897" xr:uid="{99A7D2E3-934F-4DCB-8DC3-C6E210D8F830}"/>
    <cellStyle name="style1616166294361" xfId="38902" xr:uid="{6232F1D4-7F1C-461C-A911-911C6039B1AF}"/>
    <cellStyle name="style1616166294392" xfId="38903" xr:uid="{6F033CFF-34C6-41EC-8294-2287818A44D0}"/>
    <cellStyle name="style1616166294430" xfId="38899" xr:uid="{56538C2F-DE8D-4CFF-980E-A62177920BD5}"/>
    <cellStyle name="style1616166294461" xfId="38900" xr:uid="{EC789EBB-A655-44A7-A55E-E1ECF748EAAA}"/>
    <cellStyle name="style1616166294477" xfId="38898" xr:uid="{330B84B6-814D-4A0C-BB24-4171C1EEF826}"/>
    <cellStyle name="style1616166294492" xfId="38901" xr:uid="{F1BF01B4-F4DC-484C-89EE-12E39B037F8C}"/>
    <cellStyle name="style1616166294523" xfId="38904" xr:uid="{69E54799-ECA3-46DA-86FD-3F4073F5303E}"/>
    <cellStyle name="style1616166294546" xfId="38905" xr:uid="{2542A41C-8E20-4B9E-9786-F27B18D5795E}"/>
    <cellStyle name="style1616166294561" xfId="38906" xr:uid="{B17BFE56-0A4F-42E4-9FF1-F9B489FE9A5C}"/>
    <cellStyle name="style1616166294577" xfId="38907" xr:uid="{4DCDDFFF-6263-4833-8BDC-E726E53AF1BD}"/>
    <cellStyle name="style1616166294608" xfId="38908" xr:uid="{F848A588-6235-4C76-88C2-C671B839A717}"/>
    <cellStyle name="style1616166294630" xfId="38914" xr:uid="{7E84EC68-622B-45FD-9964-9BC9379D8A16}"/>
    <cellStyle name="style1616166294646" xfId="38909" xr:uid="{6C2642A4-F143-4F20-A2F3-8D6B676D0CA9}"/>
    <cellStyle name="style1616166294662" xfId="38915" xr:uid="{B3C97BBA-54D3-4A79-B6E1-EFDEE4F09A22}"/>
    <cellStyle name="style1616166294693" xfId="38920" xr:uid="{7B85E0DF-3145-4488-9E25-855BBC79DF86}"/>
    <cellStyle name="style1616166294708" xfId="38921" xr:uid="{ED8C7B72-1C21-46CA-97FD-7194AD85F799}"/>
    <cellStyle name="style1616166294731" xfId="38910" xr:uid="{E86D1D53-8D93-495B-B2E0-A901D42309B0}"/>
    <cellStyle name="style1616166294762" xfId="38911" xr:uid="{27274507-CA43-411B-ACCE-5300BCD93372}"/>
    <cellStyle name="style1616166294777" xfId="38912" xr:uid="{A65E85A7-FFA7-4F7C-B5FF-16F98EEF6202}"/>
    <cellStyle name="style1616166294809" xfId="38913" xr:uid="{50E60DFC-ECDF-48EF-8AF5-4799E7B1015E}"/>
    <cellStyle name="style1616166294831" xfId="38916" xr:uid="{0C447985-E8B3-43A4-87EA-70E862725CD8}"/>
    <cellStyle name="style1616166294854" xfId="38917" xr:uid="{C3EEEFF0-2D6A-4FF9-A197-1CB9570643CC}"/>
    <cellStyle name="style1616166294869" xfId="38918" xr:uid="{F2579CD8-3578-4BCB-849E-76BE59918DBB}"/>
    <cellStyle name="style1616166294885" xfId="38919" xr:uid="{F3584BA3-D0E7-44B6-BDB8-A8DBA2DDC83F}"/>
    <cellStyle name="style1616166294916" xfId="38922" xr:uid="{8D4FDEBF-1E38-4D4F-ADBF-9C93E4235E82}"/>
    <cellStyle name="style1616166294931" xfId="38923" xr:uid="{B6DAD4CD-A8E6-46A4-9B80-4D86A90C5AA3}"/>
    <cellStyle name="style1616166294962" xfId="38924" xr:uid="{FC33A4A5-2178-4D3A-8FF7-891BB30B74C4}"/>
    <cellStyle name="style1616166294978" xfId="38925" xr:uid="{C1D362DA-E0BB-4EF0-80A5-B256B332D428}"/>
    <cellStyle name="style1616166295779" xfId="38926" xr:uid="{CA654845-D6EB-4592-93D7-A667C6C0A71E}"/>
    <cellStyle name="style1616166295809" xfId="38927" xr:uid="{5A51897C-1E16-4DCC-80FA-0AA443DE5A34}"/>
    <cellStyle name="style1616166295832" xfId="38928" xr:uid="{BFB67376-533A-4404-8F3D-CFA2F463D80A}"/>
    <cellStyle name="style1616166295848" xfId="38929" xr:uid="{AF4644C3-C492-4E37-8462-2AC5AADBDAF3}"/>
    <cellStyle name="style1616166295863" xfId="38930" xr:uid="{3D380B12-00EC-4F17-BF3F-CE7EBBE3A0F2}"/>
    <cellStyle name="style1616166295895" xfId="38931" xr:uid="{2F538680-10E7-4714-A2E6-1E8F3342DBE1}"/>
    <cellStyle name="style1616166295910" xfId="38936" xr:uid="{C22E74F9-4BDF-4658-9281-7C8A1E568D4A}"/>
    <cellStyle name="style1616166295933" xfId="38932" xr:uid="{1F88F471-E964-4517-9566-FF14A59F4B15}"/>
    <cellStyle name="style1616166295964" xfId="38937" xr:uid="{7FB0D9A3-2EBC-4F4A-856C-41D8AF59A0CC}"/>
    <cellStyle name="style1616166295979" xfId="38941" xr:uid="{BB1D48FD-E6EF-4B34-995A-6D90F4A274D1}"/>
    <cellStyle name="style1616166295995" xfId="38942" xr:uid="{2F2FEB12-F0BF-43EF-AEB0-BA156B6CEB95}"/>
    <cellStyle name="style1616166296026" xfId="38933" xr:uid="{73C92C20-4605-4DC6-931C-2F385BB5550E}"/>
    <cellStyle name="style1616166296048" xfId="38934" xr:uid="{45FFA5CD-CA86-4E6E-B3FD-09C5034A55BE}"/>
    <cellStyle name="style1616166296064" xfId="38935" xr:uid="{806D9357-A38D-493B-B15A-7F1ECCE766A5}"/>
    <cellStyle name="style1616166296095" xfId="38938" xr:uid="{FA591B70-D9CF-4FF7-A1BB-42FEEA0956A8}"/>
    <cellStyle name="style1616166296111" xfId="38939" xr:uid="{3906F5F1-99A5-40E8-A7CE-1026AFB7A4B5}"/>
    <cellStyle name="style1616166296133" xfId="38940" xr:uid="{3A73CCAF-7E2C-4E36-BBE0-83A428A8108A}"/>
    <cellStyle name="style1616166296164" xfId="38943" xr:uid="{C9AF627F-1B6B-4A44-A8DD-769B36DD4E59}"/>
    <cellStyle name="style1616166296180" xfId="38944" xr:uid="{8F20ECAC-7314-408C-B339-C27C1E0825A2}"/>
    <cellStyle name="style1616166296211" xfId="38945" xr:uid="{212F5894-807A-4023-89B7-0127D63BC052}"/>
    <cellStyle name="style1616166296948" xfId="38946" xr:uid="{269E4AC8-FF87-47CD-B693-FFDD219A23A2}"/>
    <cellStyle name="style1616166296977" xfId="38947" xr:uid="{B1309522-FF7E-4A68-8C3B-7711EBD3C540}"/>
    <cellStyle name="style1616166296990" xfId="38948" xr:uid="{9E1853BA-B80A-457C-B353-A1DAE339987A}"/>
    <cellStyle name="style1616166297016" xfId="38949" xr:uid="{DD1EA48E-7E54-45D0-9397-419D40841C9B}"/>
    <cellStyle name="style1616166297032" xfId="38950" xr:uid="{B1A59F45-B054-4698-B171-B57E01007BAD}"/>
    <cellStyle name="style1616166297063" xfId="38951" xr:uid="{88040882-952C-419A-961D-45FDB2D4A658}"/>
    <cellStyle name="style1616166297079" xfId="38956" xr:uid="{1BDFBE48-E7DE-4A61-B4B5-F35DE78451EC}"/>
    <cellStyle name="style1616166297110" xfId="38952" xr:uid="{699667AC-E7D6-4951-BC45-41C0CA6E25F6}"/>
    <cellStyle name="style1616166297117" xfId="38957" xr:uid="{A2931EA9-F7DD-4E9F-BF3E-1929AF410F59}"/>
    <cellStyle name="style1616166297148" xfId="38961" xr:uid="{3946C8C2-7D5C-452E-B8CD-AFB9D843F6AE}"/>
    <cellStyle name="style1616166297164" xfId="38962" xr:uid="{EF810E98-A45B-461D-96FE-0706FBAAA701}"/>
    <cellStyle name="style1616166297195" xfId="38953" xr:uid="{74AF1FCE-AC9E-4870-89F6-98D630FA0583}"/>
    <cellStyle name="style1616166297217" xfId="38954" xr:uid="{0B424471-69A4-48F0-89D4-1E7AB3E4E142}"/>
    <cellStyle name="style1616166297233" xfId="38955" xr:uid="{D2A70786-3FF5-4FC0-AC23-8E54A646C7D1}"/>
    <cellStyle name="style1616166297264" xfId="38958" xr:uid="{0F6A979C-F56D-4E0D-9552-3A92F26B7600}"/>
    <cellStyle name="style1616166297276" xfId="38959" xr:uid="{DEBEDF12-12A2-459C-B857-C6CCEF716059}"/>
    <cellStyle name="style1616166297307" xfId="38960" xr:uid="{AD998CD0-DE2E-474B-9B8D-009D0309D544}"/>
    <cellStyle name="style1616166297333" xfId="38963" xr:uid="{ED579C9E-464D-4870-B218-45D1AB1FE3F9}"/>
    <cellStyle name="style1616166297348" xfId="38964" xr:uid="{4339EA18-E7D5-4334-87E0-525483C30A79}"/>
    <cellStyle name="style1616166297380" xfId="38965" xr:uid="{7A9CDD2C-7E61-4DC8-BB41-559D1D38557E}"/>
    <cellStyle name="style1616166329269" xfId="38966" xr:uid="{48A389F4-4A99-448E-B8AE-A7C9B1442465}"/>
    <cellStyle name="style1616166329295" xfId="38967" xr:uid="{1D50CD85-E76B-4BF6-8DC0-8BB944D95407}"/>
    <cellStyle name="style1616166329307" xfId="38968" xr:uid="{D7CB84BA-9682-4B46-8047-82D3C6932F06}"/>
    <cellStyle name="style1616166329338" xfId="38969" xr:uid="{CF85EB2C-E916-41D5-BD15-DB5655C8218E}"/>
    <cellStyle name="style1616166329354" xfId="38970" xr:uid="{1994498F-BB85-466C-A407-0F4E8A420F1C}"/>
    <cellStyle name="style1616166329385" xfId="38971" xr:uid="{DBC1C83E-A352-4752-9F15-14AE8819065F}"/>
    <cellStyle name="style1616166329407" xfId="38976" xr:uid="{50116821-82A0-4977-A2A8-E5866E51A3B6}"/>
    <cellStyle name="style1616166329423" xfId="38972" xr:uid="{24C03F52-924B-461C-8673-93F1DE2541BE}"/>
    <cellStyle name="style1616166329454" xfId="38977" xr:uid="{F986DA98-BE7B-44CE-A5D6-67B04EE122E0}"/>
    <cellStyle name="style1616166329470" xfId="38981" xr:uid="{C6AC8D04-B603-47C6-828F-26D0CC215795}"/>
    <cellStyle name="style1616166329501" xfId="38982" xr:uid="{121D2F18-9217-4CF8-8389-2261E39EFBBB}"/>
    <cellStyle name="style1616166329508" xfId="38973" xr:uid="{F1F18EA0-30C3-4FB0-8DF1-70409B2100B8}"/>
    <cellStyle name="style1616166329539" xfId="38974" xr:uid="{D91855C6-3CA5-4665-9870-F381CE1D1BB8}"/>
    <cellStyle name="style1616166329554" xfId="38975" xr:uid="{DAB067D3-EFDA-46CB-8404-0EEC53F365AF}"/>
    <cellStyle name="style1616166329586" xfId="38978" xr:uid="{78823507-5661-4783-BAF5-597876360C77}"/>
    <cellStyle name="style1616166329608" xfId="38979" xr:uid="{BD3A0718-DEB1-449F-B0BC-DFDFF4BCF39C}"/>
    <cellStyle name="style1616166329624" xfId="38980" xr:uid="{30CC81CE-5F3B-4A1C-8A7D-91722B6AA4C9}"/>
    <cellStyle name="style1616166329670" xfId="38983" xr:uid="{54FBE716-F484-4CD4-9BA6-2FD2AEC9E119}"/>
    <cellStyle name="style1616166329686" xfId="38984" xr:uid="{C0D79189-4AAC-41E3-A30F-0F6FD815AAD7}"/>
    <cellStyle name="style1616166329708" xfId="38985" xr:uid="{26D03AAD-B613-4DBB-87F4-F6BD49DC4C62}"/>
    <cellStyle name="style1616175707961" xfId="38991" xr:uid="{36F25238-C9EE-4174-8C67-FA2456FBDCD8}"/>
    <cellStyle name="style1616175707999" xfId="38990" xr:uid="{367C7EF1-84DB-4C98-80AF-71926ED41155}"/>
    <cellStyle name="style1616175708022" xfId="38992" xr:uid="{39D73A02-D2E9-4582-99E2-78CE08AA771D}"/>
    <cellStyle name="style1616175708050" xfId="38993" xr:uid="{7454E312-8EE7-48C0-8469-D961F57FDA49}"/>
    <cellStyle name="style1616175708161" xfId="38989" xr:uid="{4E22E039-AF35-418A-8AB4-E88C1BA3D589}"/>
    <cellStyle name="style1616175708182" xfId="38987" xr:uid="{124206B8-A9CD-4E69-9B35-A9C62D1965EA}"/>
    <cellStyle name="style1616175708204" xfId="38988" xr:uid="{852D9FEF-31E0-4C1B-A895-E50084558EDA}"/>
    <cellStyle name="style1616175708224" xfId="38986" xr:uid="{59C36FDD-5D3A-4DAD-B636-556A65D409C0}"/>
    <cellStyle name="style1616175708265" xfId="38994" xr:uid="{85A9FDC3-8B11-4550-9EEA-F7FF09A013D1}"/>
    <cellStyle name="style1616175708285" xfId="38995" xr:uid="{312B4D51-E786-4187-BDF4-C9E6295B6A8F}"/>
    <cellStyle name="style1616175708305" xfId="38996" xr:uid="{1A29339E-896B-437F-9162-82D1CC9FBBA4}"/>
    <cellStyle name="style1616175708326" xfId="38997" xr:uid="{4D612BCA-E594-4471-9328-AC4DB020CEA1}"/>
    <cellStyle name="style1616413930618" xfId="38998" xr:uid="{BFDC7D16-D985-41C2-BF7C-E461C8F1E8A0}"/>
    <cellStyle name="style1616413930638" xfId="39004" xr:uid="{47F93E50-FA9D-4C54-9D37-BE64D9A82F8D}"/>
    <cellStyle name="style1616413930666" xfId="38999" xr:uid="{88FEC3E4-9B0C-4463-AB5A-0DD4D13E59AF}"/>
    <cellStyle name="style1616413930687" xfId="39005" xr:uid="{7B64B68C-8325-4DE4-A38F-F3D782A529A4}"/>
    <cellStyle name="style1616413930760" xfId="39000" xr:uid="{B0590FD5-403F-49B5-8DE1-A0E1AB002325}"/>
    <cellStyle name="style1616413930780" xfId="39001" xr:uid="{C3621521-6B48-47C4-874F-D3F00C2683D9}"/>
    <cellStyle name="style1616413930800" xfId="39002" xr:uid="{3A135A5B-BE93-4364-B84F-70B476EF9548}"/>
    <cellStyle name="style1616413930831" xfId="39003" xr:uid="{AA5DB44D-9503-4DD1-A3D7-8176EA1C13DD}"/>
    <cellStyle name="style1616413930851" xfId="39006" xr:uid="{F609A7DB-C4B4-4FDD-A13A-A4183B59011A}"/>
    <cellStyle name="style1616413930872" xfId="39007" xr:uid="{5C5DACDE-06B4-4A41-B8E0-F47789D6C2D6}"/>
    <cellStyle name="style1616413930892" xfId="39008" xr:uid="{E5801693-83A9-460A-A96C-76800A707C18}"/>
    <cellStyle name="style1616413930920" xfId="39009" xr:uid="{8FCFD036-5172-4141-ADE4-29EC668AEF49}"/>
    <cellStyle name="style1616413930932" xfId="39010" xr:uid="{8D3BE296-8AA9-4B6D-A71C-AC10FB34F5E2}"/>
    <cellStyle name="style1616413930952" xfId="39011" xr:uid="{BF45A0A0-FEF5-49F3-9D12-8E9F89291578}"/>
    <cellStyle name="style1616413931879" xfId="39012" xr:uid="{948AA6FB-572C-46CE-B11E-8F4C9B336959}"/>
    <cellStyle name="style1616413931907" xfId="39017" xr:uid="{78B595AA-73A1-4DC2-9F0C-B615EDCD9BF5}"/>
    <cellStyle name="style1616413931929" xfId="39013" xr:uid="{73113C68-0415-41C9-B312-F0F70833C1D4}"/>
    <cellStyle name="style1616413931947" xfId="39018" xr:uid="{8F8D8110-1AFD-4EF9-BE76-08E52A32FDF5}"/>
    <cellStyle name="style1616413931979" xfId="39022" xr:uid="{E70B7685-4D4B-4182-AA5F-02143532F019}"/>
    <cellStyle name="style1616413932000" xfId="39023" xr:uid="{4D088C68-C799-4349-85F4-AC47C5AC7A25}"/>
    <cellStyle name="style1616413932020" xfId="39014" xr:uid="{FEC37417-B5E0-41ED-9636-4295DF8EA2B4}"/>
    <cellStyle name="style1616413932048" xfId="39015" xr:uid="{F959B4C7-EA4E-45E9-ABCA-0F9395EA24EE}"/>
    <cellStyle name="style1616413932068" xfId="39016" xr:uid="{119B69BB-76BE-486C-9A77-4FD090025025}"/>
    <cellStyle name="style1616413932091" xfId="39019" xr:uid="{9E83B8F3-CF63-4D2A-94DD-6DB6C7F9BE3A}"/>
    <cellStyle name="style1616413932109" xfId="39020" xr:uid="{BCB1C16A-7490-4E52-8C46-3CD158090098}"/>
    <cellStyle name="style1616413932131" xfId="39021" xr:uid="{0FE2DB9A-69D4-4E9D-8CAC-1726ED1F0244}"/>
    <cellStyle name="style1616413932159" xfId="39024" xr:uid="{E72A1DBB-4904-4557-ACB5-A8288E485214}"/>
    <cellStyle name="style1616413932179" xfId="39025" xr:uid="{F86D2C7C-E355-4AFB-A813-F85202A079EC}"/>
    <cellStyle name="style1616413932200" xfId="39026" xr:uid="{1E667D9B-7736-4153-83BD-259E9D8F6C97}"/>
    <cellStyle name="style1616413932222" xfId="39027" xr:uid="{EC1F2788-60A3-4974-81E2-9077F7B34FA8}"/>
    <cellStyle name="style1616413933008" xfId="39028" xr:uid="{3AABF4DA-E456-4A96-9A7B-448950E0C5B7}"/>
    <cellStyle name="style1616413933023" xfId="39033" xr:uid="{60AF0E35-C604-4A6C-8936-603365AB46CE}"/>
    <cellStyle name="style1616413933045" xfId="39029" xr:uid="{312A878F-AD86-485D-8CAE-5207F5BF8782}"/>
    <cellStyle name="style1616413933077" xfId="39034" xr:uid="{AB2002D8-F127-4DEC-8466-D0CE411881D9}"/>
    <cellStyle name="style1616413933092" xfId="39039" xr:uid="{B2024F5E-52E3-42CB-B8D4-4E18DADD8C6C}"/>
    <cellStyle name="style1616413933108" xfId="39040" xr:uid="{8AA6515B-E32F-44A6-8855-0A9C72F4E57C}"/>
    <cellStyle name="style1616413933139" xfId="39030" xr:uid="{1B985EF0-8F8F-4CE6-99D4-268E98FE2EDF}"/>
    <cellStyle name="style1616413933161" xfId="39031" xr:uid="{E67E6259-7BCB-45C0-99BA-BF67FD6C35B7}"/>
    <cellStyle name="style1616413933177" xfId="39032" xr:uid="{CA2427E6-B7BB-4FF9-AAE8-100936FF92FB}"/>
    <cellStyle name="style1616413933208" xfId="39035" xr:uid="{C2B92E5F-474C-4048-AFD7-12CF908AC85C}"/>
    <cellStyle name="style1616413933224" xfId="39036" xr:uid="{50FF2AAE-C687-4DDC-8C62-200D9BCCE769}"/>
    <cellStyle name="style1616413933246" xfId="39037" xr:uid="{4752F523-AEC9-4C9D-B546-D64619C464BE}"/>
    <cellStyle name="style1616413933262" xfId="39038" xr:uid="{18E92A7E-88BD-4903-AB87-9DC77DD1879F}"/>
    <cellStyle name="style1616413933293" xfId="39041" xr:uid="{8611BBFB-7268-4106-ADAE-7D242996BC2C}"/>
    <cellStyle name="style1616413933308" xfId="39042" xr:uid="{75D67D60-8FC3-4176-BD5A-CDFCE3DA48A7}"/>
    <cellStyle name="style1616413933340" xfId="39043" xr:uid="{A52872F6-A98E-4044-8201-B040F9844C1E}"/>
    <cellStyle name="style1616413933346" xfId="39044" xr:uid="{37227BAC-1B04-426B-92D4-61C661BF8ED5}"/>
    <cellStyle name="style1616577176446" xfId="39045" xr:uid="{56742032-5F46-419D-BFDF-FA00B7A5AA07}"/>
    <cellStyle name="style1616577176488" xfId="39046" xr:uid="{FA19F16F-DEE5-4B30-94FD-1CB594E60237}"/>
    <cellStyle name="style1616577176522" xfId="39050" xr:uid="{61CC2ADC-D09B-4791-BF94-30EEAC18AEA4}"/>
    <cellStyle name="style1616577176529" xfId="39051" xr:uid="{76C1C03B-0E48-40B1-AC11-B7C079D10113}"/>
    <cellStyle name="style1616577176622" xfId="39047" xr:uid="{E156E7D1-4083-4CAA-8A8C-E4074082D41E}"/>
    <cellStyle name="style1616577176655" xfId="39048" xr:uid="{E90BF4A3-E7DA-4A5D-895F-E3705A5F1A8D}"/>
    <cellStyle name="style1616577176670" xfId="39049" xr:uid="{F780F811-8853-4969-BF38-701198FE1EBD}"/>
    <cellStyle name="style1616577176709" xfId="39052" xr:uid="{62CA471E-51A0-4339-891D-43D7D120BE0D}"/>
    <cellStyle name="style1616577176729" xfId="39053" xr:uid="{ECC7EC48-FE3F-4598-8393-3AF737EF6114}"/>
    <cellStyle name="style1616577176749" xfId="39054" xr:uid="{4E1BC1CA-6057-44E6-BFAB-D6B38A67C538}"/>
    <cellStyle name="style1616588175641" xfId="39055" xr:uid="{EF61E112-E15C-4935-960A-CA07D64AF2EE}"/>
    <cellStyle name="style1616588175670" xfId="39056" xr:uid="{F9538E7C-AED5-49DE-BD02-03B049D76F77}"/>
    <cellStyle name="style1616588175690" xfId="39067" xr:uid="{96968E9F-1E86-414C-915E-029F49CBF148}"/>
    <cellStyle name="style1616588175722" xfId="39068" xr:uid="{FCD8736A-F9A7-4C3A-891E-4BF6C0313FA4}"/>
    <cellStyle name="style1616588175773" xfId="39058" xr:uid="{985D47B6-DC72-435A-849D-1D4D7A5E9670}"/>
    <cellStyle name="style1616588175802" xfId="39059" xr:uid="{4A13B974-7DC8-47BE-8AB3-9271C9387F39}"/>
    <cellStyle name="style1616588175822" xfId="39057" xr:uid="{02033408-9C2A-4A42-BBCD-34B7EFB6124B}"/>
    <cellStyle name="style1616588175854" xfId="39060" xr:uid="{384ECF7A-5C34-4AE3-8D6D-759DDF9BCF52}"/>
    <cellStyle name="style1616588175875" xfId="39069" xr:uid="{809A4DBE-B581-437A-B008-192B8120CB49}"/>
    <cellStyle name="style1616588175903" xfId="39070" xr:uid="{A0F5B96A-1A42-429E-9BB5-419957A1683B}"/>
    <cellStyle name="style1616588175926" xfId="39071" xr:uid="{0F158EAB-F1FF-4543-86FE-80B88D4A97BA}"/>
    <cellStyle name="style1616588175954" xfId="39072" xr:uid="{258ACBE8-7DB9-45B1-87B5-4E50E625BDF7}"/>
    <cellStyle name="style1616588175976" xfId="39079" xr:uid="{65BAE590-DCDC-4A01-AC2B-C78E75DF4638}"/>
    <cellStyle name="style1616588176007" xfId="39091" xr:uid="{DB6DFF34-BFA5-41BA-A532-06A23F56C1EA}"/>
    <cellStyle name="style1616588176027" xfId="39080" xr:uid="{011B504D-541C-4C3D-B573-306E2D9654ED}"/>
    <cellStyle name="style1616588176056" xfId="39092" xr:uid="{D2F03544-430C-4D01-A385-4823474E8C71}"/>
    <cellStyle name="style1616588176078" xfId="39103" xr:uid="{2B505384-B766-4DC2-9650-369C0DA64560}"/>
    <cellStyle name="style1616588176109" xfId="39104" xr:uid="{C05443FE-36E4-4629-B294-618CF3E600CE}"/>
    <cellStyle name="style1616588176139" xfId="39081" xr:uid="{FDB47878-0025-47A2-9E49-BC1BC7C7B61C}"/>
    <cellStyle name="style1616588176168" xfId="39082" xr:uid="{54663FD5-C569-4C45-8FDC-DC2E6E3E9F05}"/>
    <cellStyle name="style1616588176190" xfId="39083" xr:uid="{8E40E72F-F505-463C-AE74-01E9A766249B}"/>
    <cellStyle name="style1616588176221" xfId="39084" xr:uid="{3ADF4A67-61C3-43BD-8E37-252788535CF1}"/>
    <cellStyle name="style1616588176241" xfId="39093" xr:uid="{6DA4F174-42D6-4DBA-A924-F6C4E610CB7F}"/>
    <cellStyle name="style1616588176272" xfId="39094" xr:uid="{2AB06CA8-D857-4893-A496-FE1DD9DC4BEA}"/>
    <cellStyle name="style1616588176300" xfId="39095" xr:uid="{D73F6EA1-008A-4D28-A12E-31807562132D}"/>
    <cellStyle name="style1616588176323" xfId="39096" xr:uid="{3CC95514-F6F6-4940-92C6-AD3520521E81}"/>
    <cellStyle name="style1616588176353" xfId="39105" xr:uid="{E610AB46-E1D0-48B6-8F8C-D7ABA3042CD8}"/>
    <cellStyle name="style1616588176374" xfId="39106" xr:uid="{6D42A972-F9BC-4236-B3AF-74D7B7295589}"/>
    <cellStyle name="style1616588176404" xfId="39107" xr:uid="{3CF116B1-26DE-4D85-A9F2-B37020DABBD5}"/>
    <cellStyle name="style1616588176424" xfId="39108" xr:uid="{614A2746-3C89-43E9-89C4-C79E0547A472}"/>
    <cellStyle name="style1616588177530" xfId="39115" xr:uid="{1D8B9E8F-9127-42C3-9A7B-AAA1FC759A3C}"/>
    <cellStyle name="style1616588177551" xfId="39116" xr:uid="{A50ED0CF-0B3C-4060-993D-47CB517F28C3}"/>
    <cellStyle name="style1616588177579" xfId="39127" xr:uid="{71EDEAE0-5ADE-4B11-8CDD-AB1A6D1A4150}"/>
    <cellStyle name="style1616588177599" xfId="39128" xr:uid="{F9E73348-C0A7-474E-9532-16A2F4E66C7E}"/>
    <cellStyle name="style1616588177641" xfId="39118" xr:uid="{67629803-2B76-4FA2-9E1C-1EF486AE4198}"/>
    <cellStyle name="style1616588177669" xfId="39119" xr:uid="{49E5066E-6486-4C79-88F0-13FE905672B9}"/>
    <cellStyle name="style1616588177691" xfId="39117" xr:uid="{1E0C3F8D-02FB-4F99-B46A-6AC3D59DF436}"/>
    <cellStyle name="style1616588177711" xfId="39120" xr:uid="{D05F1E00-17CB-4025-9DB7-7CBE3D505332}"/>
    <cellStyle name="style1616588177730" xfId="39129" xr:uid="{A97D71E7-E75D-4F29-B0BC-91062BB77D63}"/>
    <cellStyle name="style1616588177760" xfId="39130" xr:uid="{5B433917-4881-450A-8CB5-93361F3A0185}"/>
    <cellStyle name="style1616588177780" xfId="39131" xr:uid="{18C37B4D-3159-46BE-9151-33312FDA6D6C}"/>
    <cellStyle name="style1616588177802" xfId="39132" xr:uid="{7B5656A2-F7D0-4DCF-BC88-B04A4E634949}"/>
    <cellStyle name="style1616588177823" xfId="39139" xr:uid="{20D8E09C-AE59-4EDA-A384-7A7849CC27DB}"/>
    <cellStyle name="style1616588177843" xfId="39151" xr:uid="{BA89732E-4CD1-4B56-A16F-C30896AB2786}"/>
    <cellStyle name="style1616588177864" xfId="39140" xr:uid="{C51D81E4-20CC-48A0-B8EB-B85EF76A356D}"/>
    <cellStyle name="style1616588177892" xfId="39152" xr:uid="{8634A8D4-E265-4E95-AF65-8EACD644D225}"/>
    <cellStyle name="style1616588177914" xfId="39163" xr:uid="{FC89E306-2320-40EB-9CB5-B4D4AE43DF47}"/>
    <cellStyle name="style1616588177935" xfId="39164" xr:uid="{E5397B6B-1B14-4BE9-A01D-BA08E96A26CD}"/>
    <cellStyle name="style1616588177955" xfId="39141" xr:uid="{8BB54704-0006-441C-881F-F01B66DA52C3}"/>
    <cellStyle name="style1616588177975" xfId="39142" xr:uid="{7448A08E-0C62-4931-AB03-C3320E668E64}"/>
    <cellStyle name="style1616588177996" xfId="39143" xr:uid="{B3B05A59-C48C-4327-B754-643E609A4F1B}"/>
    <cellStyle name="style1616588178024" xfId="39144" xr:uid="{9C739AA7-6379-4EF4-802E-73335028E910}"/>
    <cellStyle name="style1616588178047" xfId="39153" xr:uid="{EC5A27DA-A4A6-440A-AF1B-E313C40233B3}"/>
    <cellStyle name="style1616588178075" xfId="39154" xr:uid="{39A60366-291B-4ECD-9922-4BC9EB31C661}"/>
    <cellStyle name="style1616588178098" xfId="39155" xr:uid="{197475BC-8BBF-46D6-A8DD-D8BE6FCC5536}"/>
    <cellStyle name="style1616588178118" xfId="39156" xr:uid="{FCD1A63A-521E-4C86-943E-70A0E19EE83D}"/>
    <cellStyle name="style1616588178159" xfId="39165" xr:uid="{A8E8A978-FFE8-4FA0-91FE-3E902BD8C156}"/>
    <cellStyle name="style1616588178179" xfId="39166" xr:uid="{5B52F8F1-75EE-402A-B0AB-55E64B520350}"/>
    <cellStyle name="style1616588178199" xfId="39167" xr:uid="{FA3C1CAD-1EA6-4AD6-810B-B2CC54D88C45}"/>
    <cellStyle name="style1616588178219" xfId="39168" xr:uid="{06FB379A-F1D0-4568-95ED-7D809EBD12B7}"/>
    <cellStyle name="style1616588179030" xfId="39175" xr:uid="{74653A95-D931-4B3F-94E9-B3279AD750B0}"/>
    <cellStyle name="style1616588179051" xfId="39176" xr:uid="{89877AA7-59B6-4380-A88A-21624008F4A2}"/>
    <cellStyle name="style1616588179071" xfId="39187" xr:uid="{B6D3E3C2-9F2D-4319-8DA8-6FD4C70CB9D2}"/>
    <cellStyle name="style1616588179099" xfId="39188" xr:uid="{A30974BA-8BC0-4F2C-A480-1E11FE73F32F}"/>
    <cellStyle name="style1616588179142" xfId="39178" xr:uid="{4999AFFF-1451-42BE-8E7C-12B0883F2FC6}"/>
    <cellStyle name="style1616588179162" xfId="39179" xr:uid="{E790F0CB-E473-4EB5-B38E-CDDFC4889217}"/>
    <cellStyle name="style1616588179183" xfId="39177" xr:uid="{FE9D8C29-EAC1-4C52-9B3C-709A1C05B25E}"/>
    <cellStyle name="style1616588179203" xfId="39180" xr:uid="{333AC5E2-2889-4285-9B6B-5A56C06502AD}"/>
    <cellStyle name="style1616588179221" xfId="39189" xr:uid="{B101E332-674E-4AE3-B382-B61E17E78787}"/>
    <cellStyle name="style1616588179243" xfId="39190" xr:uid="{64B2B2D1-C02E-4691-807B-D7CC56D81E5A}"/>
    <cellStyle name="style1616588179264" xfId="39191" xr:uid="{CB9FDADA-4C55-4FED-9A8F-CA48BA4AE2EC}"/>
    <cellStyle name="style1616588179284" xfId="39192" xr:uid="{39178429-B4CE-4291-9550-1B52E3D63D8E}"/>
    <cellStyle name="style1616588179312" xfId="39199" xr:uid="{A43784EF-47FD-4AB5-AE43-EDD37658D077}"/>
    <cellStyle name="style1616588179334" xfId="39211" xr:uid="{E93308A8-8B06-40BB-8194-72D1C194B38A}"/>
    <cellStyle name="style1616588179363" xfId="39223" xr:uid="{13855500-2D4F-498B-9947-5379C9A2260F}"/>
    <cellStyle name="style1616588179385" xfId="39200" xr:uid="{7EB0D895-3043-40EC-8C93-4C36D1F8D3E4}"/>
    <cellStyle name="style1616588179413" xfId="39212" xr:uid="{0EDF232D-785E-416D-A580-8A178F2F7E25}"/>
    <cellStyle name="style1616588179435" xfId="39224" xr:uid="{3F2EE26F-E237-4C8F-9664-593D26F9E30E}"/>
    <cellStyle name="style1616588179455" xfId="39201" xr:uid="{CA93C07F-DB81-4A56-B0C8-AAEEC2C592C2}"/>
    <cellStyle name="style1616588179483" xfId="39202" xr:uid="{532C36E0-2701-4120-847B-53C95B1B6AA3}"/>
    <cellStyle name="style1616588179504" xfId="39203" xr:uid="{F416EF6C-1ED4-4C51-B5F7-295A35B047AC}"/>
    <cellStyle name="style1616588179526" xfId="39204" xr:uid="{D0DC9E3B-1C32-45B4-842E-1157C178D8A5}"/>
    <cellStyle name="style1616588179546" xfId="39213" xr:uid="{2D1A1B8A-36D8-4BA3-868A-4720C2883256}"/>
    <cellStyle name="style1616588179566" xfId="39214" xr:uid="{A04912D4-F937-41E0-AB24-8035A6406BFE}"/>
    <cellStyle name="style1616588179594" xfId="39215" xr:uid="{86D586A9-FDAA-4078-A5E4-B5710121DB03}"/>
    <cellStyle name="style1616588179616" xfId="39216" xr:uid="{10DB3622-4EAB-4106-9BD6-C0772ACBB00F}"/>
    <cellStyle name="style1616588179647" xfId="39225" xr:uid="{58AEAF6A-B211-4DC8-B2F0-5B73A1F34526}"/>
    <cellStyle name="style1616588179667" xfId="39226" xr:uid="{7E7DEAA4-C884-425E-B390-972094569EC3}"/>
    <cellStyle name="style1616588179687" xfId="39227" xr:uid="{48F43658-8D5E-4027-A568-CAFCA9107D8C}"/>
    <cellStyle name="style1616588179707" xfId="39228" xr:uid="{52E167D3-61B1-4EB6-A719-98067A074102}"/>
    <cellStyle name="style1616588180535" xfId="39061" xr:uid="{80F0EC74-3180-4486-A6E3-DE601E7B751B}"/>
    <cellStyle name="style1616588180562" xfId="39062" xr:uid="{7E5EA880-9228-44F4-BF74-BF5EF3BEE2E2}"/>
    <cellStyle name="style1616588180584" xfId="39073" xr:uid="{2E2E8ECB-252F-4C2D-B005-63FA9078B51A}"/>
    <cellStyle name="style1616588180604" xfId="39074" xr:uid="{E976B5B8-52B6-4250-96D0-B1EAA3FB5543}"/>
    <cellStyle name="style1616588180651" xfId="39064" xr:uid="{A9394287-7A3D-471A-9658-9B3368745049}"/>
    <cellStyle name="style1616588180666" xfId="39065" xr:uid="{225FDA45-EF23-4011-98EE-1C138653A370}"/>
    <cellStyle name="style1616588180697" xfId="39063" xr:uid="{8126E140-641D-4EE3-BA33-9BDD1476B434}"/>
    <cellStyle name="style1616588180716" xfId="39066" xr:uid="{7EBE9534-55CA-4605-B1E0-66796E5D2C4B}"/>
    <cellStyle name="style1616588180747" xfId="39075" xr:uid="{B71E8608-35F5-43C2-A048-B45AD8FCA39A}"/>
    <cellStyle name="style1616588180767" xfId="39076" xr:uid="{AA8DAFD1-5666-4635-B909-A2DF0859E50D}"/>
    <cellStyle name="style1616588180787" xfId="39077" xr:uid="{D427C7FF-3C38-420F-BB7C-F39814742142}"/>
    <cellStyle name="style1616588180818" xfId="39078" xr:uid="{CFC771AD-7D08-462E-ADCA-3BD4B679254A}"/>
    <cellStyle name="style1616588180839" xfId="39085" xr:uid="{0A369DC0-28F2-4B30-9A43-A43B713EC8C3}"/>
    <cellStyle name="style1616588180859" xfId="39097" xr:uid="{D2EA97B4-071F-429C-B137-8345EBC53A9B}"/>
    <cellStyle name="style1616588180877" xfId="39086" xr:uid="{7A51915D-9D78-41A9-BD49-DDB262D10AB0}"/>
    <cellStyle name="style1616588180899" xfId="39098" xr:uid="{82F8C200-2C58-45DD-AD93-9D23019A6562}"/>
    <cellStyle name="style1616588180920" xfId="39109" xr:uid="{C10C79AC-88A5-4E49-9996-21DFEA8E7510}"/>
    <cellStyle name="style1616588180940" xfId="39110" xr:uid="{CFFCD79F-0998-4FFC-9599-BED8866F578A}"/>
    <cellStyle name="style1616588180960" xfId="39087" xr:uid="{60407011-8277-40B8-83BC-60161256B88A}"/>
    <cellStyle name="style1616588180990" xfId="39088" xr:uid="{E5EE554F-0331-45A0-B3D1-3C4324F5C334}"/>
    <cellStyle name="style1616588181011" xfId="39089" xr:uid="{340B23EF-F338-4894-8378-F916102B07FB}"/>
    <cellStyle name="style1616588181039" xfId="39090" xr:uid="{50FF8638-096A-4BB4-8C21-F1FADAC5AE22}"/>
    <cellStyle name="style1616588181061" xfId="39099" xr:uid="{9BE5DAF2-8F38-4D50-ADDE-FD512BBA3140}"/>
    <cellStyle name="style1616588181081" xfId="39100" xr:uid="{AF3F6AF0-B026-48F5-97B5-E401149C66B2}"/>
    <cellStyle name="style1616588181101" xfId="39101" xr:uid="{34501283-FB48-4D1C-B28F-388B0A5D0FA7}"/>
    <cellStyle name="style1616588181121" xfId="39102" xr:uid="{B501283D-F3DE-4584-829B-9CC6332C2411}"/>
    <cellStyle name="style1616588181151" xfId="39111" xr:uid="{AC62DB17-5B83-4868-BC0F-6D3451DBF4F2}"/>
    <cellStyle name="style1616588181171" xfId="39112" xr:uid="{C31DB932-144F-4CDB-A90E-13C504E85F7A}"/>
    <cellStyle name="style1616588181191" xfId="39113" xr:uid="{ADFA691E-6B7F-49AA-9B44-5D79CCC09016}"/>
    <cellStyle name="style1616588181212" xfId="39114" xr:uid="{F91A164C-D60E-4977-A16F-F98ADCCC2DBC}"/>
    <cellStyle name="style1616588182181" xfId="39121" xr:uid="{064BC41F-F48F-4CA6-86CC-B792D460A0E9}"/>
    <cellStyle name="style1616588182201" xfId="39122" xr:uid="{B7F31678-D645-4271-B0EF-D37764D6E76B}"/>
    <cellStyle name="style1616588182229" xfId="39133" xr:uid="{FB70827A-0AFB-4176-BB44-685050E40D73}"/>
    <cellStyle name="style1616588182239" xfId="39134" xr:uid="{7DB6BCE3-1503-4213-86D0-29C623D24CC6}"/>
    <cellStyle name="style1616588182286" xfId="39124" xr:uid="{867656DD-0DD5-42BB-811B-416944793D68}"/>
    <cellStyle name="style1616588182317" xfId="39125" xr:uid="{65D6FE24-E317-4A2C-A249-3E7FB469DA06}"/>
    <cellStyle name="style1616588182340" xfId="39123" xr:uid="{2C0D7A3C-8579-404E-B492-9A11EA51A5AC}"/>
    <cellStyle name="style1616588182355" xfId="39126" xr:uid="{9CD15D05-72B1-4188-8658-6B36DDB01471}"/>
    <cellStyle name="style1616588182386" xfId="39135" xr:uid="{BC08C53E-EE26-45C1-B693-2AA3DA237C66}"/>
    <cellStyle name="style1616588182418" xfId="39136" xr:uid="{681D72DF-4B54-44C7-890B-090F5A998DBF}"/>
    <cellStyle name="style1616588182433" xfId="39137" xr:uid="{638B80C9-1F53-4240-AC96-C725D2B4758C}"/>
    <cellStyle name="style1616588182456" xfId="39138" xr:uid="{CD668DCB-A397-47CB-8A13-3043DCC34799}"/>
    <cellStyle name="style1616588182471" xfId="39145" xr:uid="{4B1B53FC-CC4B-4D4F-A212-D981E0B34D97}"/>
    <cellStyle name="style1616588182502" xfId="39157" xr:uid="{80D271BD-6658-4ADC-9126-B32E8A4FFAF7}"/>
    <cellStyle name="style1616588182518" xfId="39146" xr:uid="{BC37A0F4-DF03-4080-9703-10344952E103}"/>
    <cellStyle name="style1616588182540" xfId="39158" xr:uid="{CAAA8224-F213-49BA-8442-66EC3D8FED21}"/>
    <cellStyle name="style1616588182556" xfId="39169" xr:uid="{9802234D-F9D0-4B5B-A301-0C31BD1E257D}"/>
    <cellStyle name="style1616588182591" xfId="39170" xr:uid="{60849AE2-0EDA-473A-AEEA-FBCA081B113B}"/>
    <cellStyle name="style1616588182599" xfId="39147" xr:uid="{D6CDD803-D3A0-49DD-863B-E9BACF4EAF0B}"/>
    <cellStyle name="style1616588182631" xfId="39148" xr:uid="{3CA50895-AF6D-4906-907A-D947B027A666}"/>
    <cellStyle name="style1616588182656" xfId="39149" xr:uid="{84215D4A-3A64-4E5C-8ECB-1850C9B9D147}"/>
    <cellStyle name="style1616588182671" xfId="39150" xr:uid="{E4C1DD93-C824-43D1-BFEF-122B36B05FDE}"/>
    <cellStyle name="style1616588182703" xfId="39159" xr:uid="{8FDE0C4D-B4E6-48E4-8E07-C419A75A50AA}"/>
    <cellStyle name="style1616588182718" xfId="39160" xr:uid="{0E94308D-6DB6-4B3F-AEB9-8154D3751F1F}"/>
    <cellStyle name="style1616588182741" xfId="39161" xr:uid="{C224D859-1CD4-4715-B652-127C12CAA910}"/>
    <cellStyle name="style1616588182756" xfId="39162" xr:uid="{20278475-6688-481C-98FA-B69F52566CB6}"/>
    <cellStyle name="style1616588182803" xfId="39171" xr:uid="{040D01C4-EC18-4EE7-AC96-AE60ECBC0DA8}"/>
    <cellStyle name="style1616588182826" xfId="39172" xr:uid="{DA0E8A33-45EE-411F-94D1-AE8495D47F63}"/>
    <cellStyle name="style1616588182856" xfId="39173" xr:uid="{EDDCFAB9-6302-4743-AD7C-3E50E14526D8}"/>
    <cellStyle name="style1616588182872" xfId="39174" xr:uid="{1282CE23-0717-4379-B218-B3BA87DC44E7}"/>
    <cellStyle name="style1616588183716" xfId="39181" xr:uid="{D885B59B-A43A-44D5-9F25-B98CD630AE68}"/>
    <cellStyle name="style1616588183744" xfId="39182" xr:uid="{41FA20C8-AD5E-4B07-8ED9-D82940D683E6}"/>
    <cellStyle name="style1616588183764" xfId="39193" xr:uid="{4FB41079-80A6-4EF5-9475-38E8CB4D8991}"/>
    <cellStyle name="style1616588183787" xfId="39194" xr:uid="{56668AE6-C711-4BCF-9339-817FB049AE9A}"/>
    <cellStyle name="style1616588183827" xfId="39184" xr:uid="{F54199A1-CDD7-470E-A0DE-FDFAB935A3F6}"/>
    <cellStyle name="style1616588183847" xfId="39185" xr:uid="{4D1023B0-0719-4C1D-AB36-B1F5E73D7641}"/>
    <cellStyle name="style1616588183867" xfId="39183" xr:uid="{02DDE6FC-796D-4A2F-8432-ED05B1A517DA}"/>
    <cellStyle name="style1616588183888" xfId="39186" xr:uid="{862A705C-F675-4EF9-A27C-29D92C1A3DBE}"/>
    <cellStyle name="style1616588183908" xfId="39195" xr:uid="{7AFDD621-DF17-4B7D-AF26-E730C4F8B933}"/>
    <cellStyle name="style1616588183928" xfId="39196" xr:uid="{E61AC3DE-F709-48EA-97DE-DD31FC6BDCEA}"/>
    <cellStyle name="style1616588183948" xfId="39197" xr:uid="{E518F71C-0FFD-45DC-8496-9511121D8924}"/>
    <cellStyle name="style1616588183977" xfId="39198" xr:uid="{5EBF2C84-D18F-4160-B980-272BF1294661}"/>
    <cellStyle name="style1616588183999" xfId="39205" xr:uid="{93F8C6AC-B0F6-4AE8-A5FD-B089597BD26C}"/>
    <cellStyle name="style1616588184019" xfId="39217" xr:uid="{00AD6FBA-C329-49A7-99DD-068642AA3936}"/>
    <cellStyle name="style1616588184040" xfId="39229" xr:uid="{D0C6FBC9-283E-4535-BFBB-31C1B9E7C3D1}"/>
    <cellStyle name="style1616588184060" xfId="39206" xr:uid="{46A7B80D-54E9-480F-90FF-21DFB1C5824B}"/>
    <cellStyle name="style1616588184080" xfId="39218" xr:uid="{6C630D51-0994-4DF2-AD2C-7DE58A066B34}"/>
    <cellStyle name="style1616588184100" xfId="39230" xr:uid="{2E59721F-F498-4408-B9A6-621671689927}"/>
    <cellStyle name="style1616588184120" xfId="39207" xr:uid="{9CC8E09B-FDD8-4038-80AF-C8A4EB1F21AB}"/>
    <cellStyle name="style1616588184151" xfId="39208" xr:uid="{970D0C0D-4919-4A5C-8CA0-DE3A53061E88}"/>
    <cellStyle name="style1616588184171" xfId="39209" xr:uid="{D63409D6-9232-4120-9BD6-9E2AD160163C}"/>
    <cellStyle name="style1616588184191" xfId="39210" xr:uid="{906DB24A-7DDC-486D-97FF-A34A72A4BBF2}"/>
    <cellStyle name="style1616588184211" xfId="39219" xr:uid="{661B14FE-EBBF-4B63-9D11-F27F6E0116F5}"/>
    <cellStyle name="style1616588184231" xfId="39220" xr:uid="{46763F5B-B7BB-490E-B8A0-80726E8C1CA0}"/>
    <cellStyle name="style1616588184251" xfId="39221" xr:uid="{94FE5095-BC61-4212-99B5-0BFCA1AE53BB}"/>
    <cellStyle name="style1616588184280" xfId="39222" xr:uid="{47B4B791-11EB-4AE7-96D9-10815696689D}"/>
    <cellStyle name="style1616588184312" xfId="39231" xr:uid="{F6D9E801-2EB9-4655-BBE9-672E3617F331}"/>
    <cellStyle name="style1616588184333" xfId="39232" xr:uid="{0F7CA28E-9FEB-449D-BE5D-8574C8368A9D}"/>
    <cellStyle name="style1616588184353" xfId="39233" xr:uid="{5CDC38B0-F3AE-441B-97EA-B6D83A188CF8}"/>
    <cellStyle name="style1616588184383" xfId="39234" xr:uid="{F87C65AA-BBF2-488C-9875-53682350CB00}"/>
    <cellStyle name="style1616588185391" xfId="39235" xr:uid="{0D347B83-6E2A-4895-956E-ED611F0D37D5}"/>
    <cellStyle name="style1616588185414" xfId="39236" xr:uid="{E3B43C26-D349-44F4-B2FF-4CA290982FFC}"/>
    <cellStyle name="style1616588185434" xfId="39246" xr:uid="{B337297C-A29C-403F-B9EC-C695E541971B}"/>
    <cellStyle name="style1616588185454" xfId="39247" xr:uid="{F1B7B521-20EB-4376-A535-DF8DC479A4A7}"/>
    <cellStyle name="style1616588185505" xfId="39238" xr:uid="{D9170FB5-AAA2-4410-BE15-BB7689F2C062}"/>
    <cellStyle name="style1616588185533" xfId="39239" xr:uid="{02C1B015-55CB-4FD3-B1FF-D89538492F7A}"/>
    <cellStyle name="style1616588185555" xfId="39237" xr:uid="{BC376CC0-2998-45BC-843F-4BE86426A018}"/>
    <cellStyle name="style1616588185575" xfId="39240" xr:uid="{54D6E74B-921E-4594-8965-856A53D741C5}"/>
    <cellStyle name="style1616588185595" xfId="39248" xr:uid="{DEFCECEB-F086-49C6-9773-86DC71BC0CE8}"/>
    <cellStyle name="style1616588185615" xfId="39249" xr:uid="{AFE9C51F-B788-4DCA-80A0-A286373CF31D}"/>
    <cellStyle name="style1616588185636" xfId="39250" xr:uid="{186E343C-4449-49FC-8444-92CE749A3832}"/>
    <cellStyle name="style1616588185664" xfId="39251" xr:uid="{25E7B5F9-D9E3-46CF-99E2-61A29954B650}"/>
    <cellStyle name="style1616588185674" xfId="39257" xr:uid="{4820552E-A562-4CAF-91FD-23FA6DB335AB}"/>
    <cellStyle name="style1616588185705" xfId="39268" xr:uid="{D867815A-24F8-452A-B0D6-6923D8535C63}"/>
    <cellStyle name="style1616588185721" xfId="39258" xr:uid="{78845C2E-5E23-4F47-85F8-28CFBB4617C7}"/>
    <cellStyle name="style1616588185736" xfId="39269" xr:uid="{81538017-B091-40D2-887D-A849B4BA500F}"/>
    <cellStyle name="style1616588185768" xfId="39279" xr:uid="{1CED0B73-5F16-4202-BDEC-FBCE8E851599}"/>
    <cellStyle name="style1616588185787" xfId="39280" xr:uid="{A48B38C4-F210-47B0-896A-3026E06C2EDB}"/>
    <cellStyle name="style1616588185815" xfId="39259" xr:uid="{0FA9B558-CB59-455C-8D62-7606F08F2B12}"/>
    <cellStyle name="style1616588185837" xfId="39260" xr:uid="{B93C0EC2-A284-4AF4-A343-FF63C682F92B}"/>
    <cellStyle name="style1616588185858" xfId="39261" xr:uid="{D7C078AE-3996-41EF-9CCC-A48A3D09226C}"/>
    <cellStyle name="style1616588185878" xfId="39262" xr:uid="{D4FCCDD2-851E-4589-BF38-2725F6DBF0F3}"/>
    <cellStyle name="style1616588185898" xfId="39270" xr:uid="{B5514060-6552-4174-A593-5F2E3DDA0FD4}"/>
    <cellStyle name="style1616588185919" xfId="39271" xr:uid="{76C20CFE-FF10-4E31-B1F5-E576CCEBF35E}"/>
    <cellStyle name="style1616588185947" xfId="39272" xr:uid="{495799C4-2E67-421F-B746-E1B84BE6B0DD}"/>
    <cellStyle name="style1616588185969" xfId="39273" xr:uid="{829F8778-C1F8-486D-B587-47E2B0B41C8B}"/>
    <cellStyle name="style1616588185990" xfId="39281" xr:uid="{54731977-0891-4C8A-B3C5-D69D87FD3A7C}"/>
    <cellStyle name="style1616588186010" xfId="39282" xr:uid="{7482883F-973B-424B-918A-73CE46588A56}"/>
    <cellStyle name="style1616588186038" xfId="39283" xr:uid="{5A0D6781-915B-4C09-94C4-80387F9E6375}"/>
    <cellStyle name="style1616588186061" xfId="39284" xr:uid="{5A5BCA63-1D8A-4930-BE91-D1E557327EF6}"/>
    <cellStyle name="style1616588187031" xfId="39285" xr:uid="{566BBD42-1D9E-477B-A44D-37779AF08251}"/>
    <cellStyle name="style1616588187062" xfId="39286" xr:uid="{81AA7D0C-FD00-40B2-9241-C767FD22F4B7}"/>
    <cellStyle name="style1616588187082" xfId="39297" xr:uid="{AB918EE1-F56F-41EF-ACEA-F79CFA870BD2}"/>
    <cellStyle name="style1616588187113" xfId="39298" xr:uid="{344631A2-13CB-4406-B972-B7FFD98CD001}"/>
    <cellStyle name="style1616588187161" xfId="39288" xr:uid="{BF4B6616-734B-4E5C-8B87-8F8AFD2B7464}"/>
    <cellStyle name="style1616588187183" xfId="39289" xr:uid="{FD32076B-288C-493E-94B0-4099A4648F33}"/>
    <cellStyle name="style1616588187204" xfId="39287" xr:uid="{61A59844-A87F-4BD9-8B8E-F268A6C7332B}"/>
    <cellStyle name="style1616588187224" xfId="39290" xr:uid="{DFDAA281-C54C-4B55-B345-AB25649DA594}"/>
    <cellStyle name="style1616588187252" xfId="39299" xr:uid="{C02E1A0F-5FAC-42E0-8B03-FF21634C0E5C}"/>
    <cellStyle name="style1616588187273" xfId="39300" xr:uid="{8BD28A79-C684-4BE4-9743-2752A406DF04}"/>
    <cellStyle name="style1616588187313" xfId="39301" xr:uid="{F8503FA6-A177-4FEF-8CEF-7A6BE7F1E47E}"/>
    <cellStyle name="style1616588187335" xfId="39302" xr:uid="{1456A78E-01F4-408A-805B-86E537B8E97F}"/>
    <cellStyle name="style1616588187355" xfId="39309" xr:uid="{BC58753D-76FF-408A-8B5A-CF74068E6425}"/>
    <cellStyle name="style1616588187383" xfId="39321" xr:uid="{A5636B8C-A843-4A55-96B8-511C97345407}"/>
    <cellStyle name="style1616588187404" xfId="39310" xr:uid="{56FE0026-699A-4C02-B74C-96B57DBFA83D}"/>
    <cellStyle name="style1616588187426" xfId="39322" xr:uid="{A9ABADDE-3EE1-4E47-89BB-9E04FA0F7ED5}"/>
    <cellStyle name="style1616588187446" xfId="39333" xr:uid="{EE9EBD18-1337-4138-A034-B75ACCDA39C5}"/>
    <cellStyle name="style1616588187464" xfId="39334" xr:uid="{78F576CD-460C-4DFA-B6E1-88DDEEAF3A69}"/>
    <cellStyle name="style1616588187480" xfId="39311" xr:uid="{5746BD2F-FF86-4239-AD8C-AB4202EE5BFD}"/>
    <cellStyle name="style1616588187511" xfId="39312" xr:uid="{989B41DD-CFD6-40E9-92B5-659CEB5A7698}"/>
    <cellStyle name="style1616588187527" xfId="39313" xr:uid="{834EFDF6-75D1-4B6D-8E63-98FA5D1F9825}"/>
    <cellStyle name="style1616588187558" xfId="39314" xr:uid="{9478425F-36BC-4B15-B847-77BFE00AF3E7}"/>
    <cellStyle name="style1616588187580" xfId="39323" xr:uid="{129DDDC5-7946-4077-89CF-53DD341C3261}"/>
    <cellStyle name="style1616588187600" xfId="39324" xr:uid="{CE979298-4536-4AEB-867A-348B5EA31E0F}"/>
    <cellStyle name="style1616588187616" xfId="39325" xr:uid="{38C13232-F534-47D7-B768-6FA32755174C}"/>
    <cellStyle name="style1616588187632" xfId="39326" xr:uid="{23A8B439-0DD4-4487-AC31-A41678B7F9DC}"/>
    <cellStyle name="style1616588187680" xfId="39335" xr:uid="{C279AC59-633B-4EB3-A23E-40152CCD08D7}"/>
    <cellStyle name="style1616588187711" xfId="39336" xr:uid="{DE94C70A-BE02-4CBC-A61B-EF918F0BC366}"/>
    <cellStyle name="style1616588187727" xfId="39337" xr:uid="{0A150CC5-D3EE-4443-8B33-85A70A49C765}"/>
    <cellStyle name="style1616588187742" xfId="39338" xr:uid="{31BF56D3-DE2D-48AC-9540-166FD2901DDB}"/>
    <cellStyle name="style1616588188491" xfId="39241" xr:uid="{D85EFFF4-8FAB-46F0-BAC3-A429830E2BF9}"/>
    <cellStyle name="style1616588188519" xfId="39242" xr:uid="{7E83D7F6-D1BD-4E0B-B4A3-68D6F164590A}"/>
    <cellStyle name="style1616588188541" xfId="39243" xr:uid="{6A07A13F-2FC9-4552-A85F-11F4FAB59F44}"/>
    <cellStyle name="style1616588188561" xfId="39244" xr:uid="{DD162F8A-2FF7-472E-807F-1A45C71F1300}"/>
    <cellStyle name="style1616588188592" xfId="39245" xr:uid="{45CA5764-4E6A-48A5-AEB9-B060F0C66BC1}"/>
    <cellStyle name="style1616588188620" xfId="39252" xr:uid="{B90C07C1-D368-49C8-8544-B91D8F08DD62}"/>
    <cellStyle name="style1616588188642" xfId="39263" xr:uid="{618CF449-338B-4B89-AE49-CC99521E9B7C}"/>
    <cellStyle name="style1616588188663" xfId="39253" xr:uid="{B3224F2C-37FE-47AF-9069-65EB614280D9}"/>
    <cellStyle name="style1616588188683" xfId="39264" xr:uid="{47852BC0-A226-4685-88A3-7D59F75774D6}"/>
    <cellStyle name="style1616588188703" xfId="39274" xr:uid="{05DAE7DC-EE11-46C2-958A-DB893244C244}"/>
    <cellStyle name="style1616588188723" xfId="39275" xr:uid="{35F675E5-47EA-4514-99EA-D4C0BCED2BDB}"/>
    <cellStyle name="style1616588188752" xfId="39254" xr:uid="{0C567966-4798-49AE-8C9C-3E9E0B865819}"/>
    <cellStyle name="style1616588188774" xfId="39255" xr:uid="{C5A19C33-DEFA-4305-90B0-C3519E072F4D}"/>
    <cellStyle name="style1616588188795" xfId="39256" xr:uid="{C4C01F7A-EA33-45DC-8CB8-F2650A37C1C0}"/>
    <cellStyle name="style1616588188815" xfId="39265" xr:uid="{8FA97D66-E04C-4A29-9996-C7A4CA48D4AD}"/>
    <cellStyle name="style1616588188836" xfId="39266" xr:uid="{BC9DD1CE-5279-4762-876A-848AE0F77D94}"/>
    <cellStyle name="style1616588188856" xfId="39267" xr:uid="{C268BE71-2B3F-4C48-BB33-90E7DCD799D5}"/>
    <cellStyle name="style1616588188884" xfId="39276" xr:uid="{42C4A419-F6D3-452D-AF47-FF0EAF111426}"/>
    <cellStyle name="style1616588188910" xfId="39277" xr:uid="{8BDDF0AE-2D31-4502-B00C-2FC3C019E1D9}"/>
    <cellStyle name="style1616588188928" xfId="39278" xr:uid="{06A3D33F-C4E3-4AB2-BEB6-C43762B53B75}"/>
    <cellStyle name="style1616588189937" xfId="39291" xr:uid="{390247E9-7B4F-4D7D-8DEE-2E9D7350B4E0}"/>
    <cellStyle name="style1616588189967" xfId="39292" xr:uid="{535BB180-67C5-49B5-882F-5913D6E61977}"/>
    <cellStyle name="style1616588189990" xfId="39303" xr:uid="{2980643C-EE08-48C6-A586-633BAD115E1C}"/>
    <cellStyle name="style1616588190010" xfId="39304" xr:uid="{24EE9022-32DC-46ED-88EE-3B4F7742E914}"/>
    <cellStyle name="style1616588190058" xfId="39294" xr:uid="{141AED8A-9E84-4C5D-947D-9869C8393C57}"/>
    <cellStyle name="style1616588190080" xfId="39295" xr:uid="{2DF609E2-118D-4AFB-8E10-A4FA858A3B10}"/>
    <cellStyle name="style1616588190100" xfId="39293" xr:uid="{50898D50-5C95-47ED-AF28-296F1128E702}"/>
    <cellStyle name="style1616588190118" xfId="39296" xr:uid="{E739D426-4BDA-4C49-827B-F844CC1ED41A}"/>
    <cellStyle name="style1616588190149" xfId="39305" xr:uid="{A9E25903-224E-4C18-90A8-E6D4F904D232}"/>
    <cellStyle name="style1616588190171" xfId="39306" xr:uid="{2D766AB8-D426-48DE-9D12-8EBAE49236A9}"/>
    <cellStyle name="style1616588190191" xfId="39307" xr:uid="{2F69DFA3-AD4F-4A13-87C2-72687BA57823}"/>
    <cellStyle name="style1616588190219" xfId="39308" xr:uid="{A32BC2B4-BCFD-469E-9FA2-19FF3AC0E316}"/>
    <cellStyle name="style1616588190241" xfId="39315" xr:uid="{9252C068-3253-42B4-925C-40FA1CF24CE9}"/>
    <cellStyle name="style1616588190270" xfId="39327" xr:uid="{E7F4730D-2DB7-4B4B-841D-B58A4EE98A46}"/>
    <cellStyle name="style1616588190290" xfId="39316" xr:uid="{F8055D0D-D34D-4994-8F0F-A8EF1490FADD}"/>
    <cellStyle name="style1616588190312" xfId="39328" xr:uid="{7F59E9F3-AE71-45C4-B323-5D4462D37268}"/>
    <cellStyle name="style1616588190342" xfId="39339" xr:uid="{5B9BB21C-AE75-4300-8FB2-8C5C2342A168}"/>
    <cellStyle name="style1616588190363" xfId="39340" xr:uid="{A022C1D4-5F50-42B4-AED0-B75954749A56}"/>
    <cellStyle name="style1616588190383" xfId="39317" xr:uid="{DA73E49A-BCB8-44DD-A797-9B98B6E70AB8}"/>
    <cellStyle name="style1616588190403" xfId="39318" xr:uid="{4DF59B91-BE46-401C-A1F5-96FE127C724C}"/>
    <cellStyle name="style1616588190431" xfId="39319" xr:uid="{34F5CEB1-AB48-4A5D-99C4-0ACCE6878594}"/>
    <cellStyle name="style1616588190454" xfId="39320" xr:uid="{4BE93AF2-3D7E-42F9-B1B5-5142E42F49E7}"/>
    <cellStyle name="style1616588190474" xfId="39329" xr:uid="{0A3D96BC-715B-45D5-8F11-E52D66FD0B36}"/>
    <cellStyle name="style1616588190494" xfId="39330" xr:uid="{8F3384F5-EACC-4775-B5F2-C7C9DC1888EC}"/>
    <cellStyle name="style1616588190514" xfId="39331" xr:uid="{CE3C8268-B689-4877-B330-D6D7A0C7E47E}"/>
    <cellStyle name="style1616588190545" xfId="39332" xr:uid="{748B327D-5B3E-4453-93CC-F1CDEEA259AF}"/>
    <cellStyle name="style1616588190594" xfId="39341" xr:uid="{5A113B12-9370-429A-B4B0-9D07329A22D4}"/>
    <cellStyle name="style1616588190616" xfId="39342" xr:uid="{619F9534-9896-4E89-8510-509C276568FF}"/>
    <cellStyle name="style1616588190636" xfId="39343" xr:uid="{3C8E9589-EB87-4838-A61B-35930AEE93E5}"/>
    <cellStyle name="style1616588190656" xfId="39344" xr:uid="{D894BC17-427F-4D78-9DAE-C7FA16239E13}"/>
    <cellStyle name="style1616588192459" xfId="39345" xr:uid="{94A80300-B79A-4D14-9704-BA9DB98AC360}"/>
    <cellStyle name="style1616588192487" xfId="39346" xr:uid="{135CE833-4A6D-4F76-9F37-AE7D65A309E9}"/>
    <cellStyle name="style1616588192508" xfId="39347" xr:uid="{C49C6F05-739E-401B-8331-CDB532086439}"/>
    <cellStyle name="style1616588192528" xfId="39348" xr:uid="{39178E08-7BDB-4257-AB9E-06CCBDDE281D}"/>
    <cellStyle name="style1616588192548" xfId="39349" xr:uid="{D0E85C43-BFC5-40AA-916C-A5318BCF51A5}"/>
    <cellStyle name="style1616588192570" xfId="39355" xr:uid="{30F81EFF-E420-4AFB-B300-B2B11E2C104A}"/>
    <cellStyle name="style1616588192591" xfId="39365" xr:uid="{2E2EDCCB-BF08-4FF8-82C0-9EA1C205DE65}"/>
    <cellStyle name="style1616588192619" xfId="39356" xr:uid="{1589CD48-0D02-4288-B7B9-493C490786C8}"/>
    <cellStyle name="style1616588192641" xfId="39366" xr:uid="{8F3FDC19-C1F4-4E60-B3FF-DE2B434D862D}"/>
    <cellStyle name="style1616588192661" xfId="39375" xr:uid="{4586A326-429C-4FF1-88CE-1677C5271167}"/>
    <cellStyle name="style1616588192690" xfId="39376" xr:uid="{3DDC2250-0705-4A5D-A663-BE89D4E0E8E9}"/>
    <cellStyle name="style1616588192712" xfId="39357" xr:uid="{A83E1307-E7F4-466B-8AAB-A37C30F420B2}"/>
    <cellStyle name="style1616588192732" xfId="39358" xr:uid="{09ACD81F-FE6F-4F2C-B124-F9147962BC59}"/>
    <cellStyle name="style1616588192752" xfId="39359" xr:uid="{F4A2087A-CD51-45E1-A405-F048B90CD222}"/>
    <cellStyle name="style1616588192772" xfId="39367" xr:uid="{1365D558-4025-4A65-9802-C5720AB7149B}"/>
    <cellStyle name="style1616588192792" xfId="39368" xr:uid="{2A0D6A50-935D-47F1-B52D-2E1743A004AA}"/>
    <cellStyle name="style1616588192813" xfId="39369" xr:uid="{7C08776B-AA13-4135-8D43-BE121557881C}"/>
    <cellStyle name="style1616588192854" xfId="39377" xr:uid="{42BBC031-A0AE-4889-9B6B-022E4CF243F1}"/>
    <cellStyle name="style1616588192870" xfId="39378" xr:uid="{22F747E6-7691-4569-8E24-F691D25C9C90}"/>
    <cellStyle name="style1616588192885" xfId="39379" xr:uid="{436BDB52-261D-4F42-A676-41D8D3E059AE}"/>
    <cellStyle name="style1616588193705" xfId="39350" xr:uid="{5F9C969A-833D-4197-A661-5043E106991F}"/>
    <cellStyle name="style1616588193733" xfId="39351" xr:uid="{BE0468E2-8C8F-43B5-9647-726CE19B189C}"/>
    <cellStyle name="style1616588193755" xfId="39352" xr:uid="{57B246EA-3922-478B-B1F1-516D292BDB93}"/>
    <cellStyle name="style1616588193775" xfId="39353" xr:uid="{1BF77147-0177-4D68-9E67-EACEEE51E2E2}"/>
    <cellStyle name="style1616588193795" xfId="39354" xr:uid="{554CC2E8-EF7B-414C-BD3D-8B41AA58D74E}"/>
    <cellStyle name="style1616588193815" xfId="39360" xr:uid="{030B527C-2B5C-4D59-B52D-3AF481DA1970}"/>
    <cellStyle name="style1616588193836" xfId="39370" xr:uid="{2BC54B32-813D-410F-AD5F-BE5482636D90}"/>
    <cellStyle name="style1616588193866" xfId="39361" xr:uid="{E8F94CF3-BD2D-4D8D-9E45-A44FF513B02B}"/>
    <cellStyle name="style1616588193886" xfId="39371" xr:uid="{751E480C-677C-45C0-B00E-CCACB8FEAE26}"/>
    <cellStyle name="style1616588193906" xfId="39380" xr:uid="{AEEF8882-B067-4F0E-A5D4-FBC30B8F5CB4}"/>
    <cellStyle name="style1616588193926" xfId="39381" xr:uid="{46B8176D-EA35-4295-A902-2D4949DD62C7}"/>
    <cellStyle name="style1616588193954" xfId="39362" xr:uid="{09B36BC6-7B14-4B4C-919C-18228F68FC8B}"/>
    <cellStyle name="style1616588193976" xfId="39363" xr:uid="{393E7F20-FB71-4FA2-9156-2273730D565F}"/>
    <cellStyle name="style1616588194005" xfId="39364" xr:uid="{0F3283C9-89A4-411A-AD18-D992DDFC069F}"/>
    <cellStyle name="style1616588194027" xfId="39372" xr:uid="{9D2760D0-ECEE-4385-985F-28A34DDF85E9}"/>
    <cellStyle name="style1616588194047" xfId="39373" xr:uid="{1650A596-3725-40B8-AF0B-0A9B57966CA6}"/>
    <cellStyle name="style1616588194075" xfId="39374" xr:uid="{ACCDB3ED-FD98-41AF-9003-C0A3A1CBCF11}"/>
    <cellStyle name="style1616588194107" xfId="39382" xr:uid="{4D82ED05-3C8B-46AA-87DB-05316F77B673}"/>
    <cellStyle name="style1616588194138" xfId="39383" xr:uid="{D38A3521-DD7C-4AF5-B47E-EF2D84C0B2ED}"/>
    <cellStyle name="style1616588194168" xfId="39384" xr:uid="{255DCA35-5ACE-40C0-AF69-38A35144EEF4}"/>
    <cellStyle name="style1616588195784" xfId="39514" xr:uid="{F39BAFA1-C157-4AAA-91F6-38122C691583}"/>
    <cellStyle name="style1616588195815" xfId="39515" xr:uid="{0F383630-5F80-4C7C-9025-8EF47E3E0B68}"/>
    <cellStyle name="style1616588195835" xfId="39513" xr:uid="{0C979FB1-F8D5-4110-BA9F-EE6E67ECA7CB}"/>
    <cellStyle name="style1616588195865" xfId="39516" xr:uid="{C98E3C40-0B12-438F-AF61-648797596000}"/>
    <cellStyle name="style1616588195885" xfId="39517" xr:uid="{809CFE65-674D-4A34-98F1-EE9495B63CCF}"/>
    <cellStyle name="style1616588195906" xfId="39518" xr:uid="{6B5A0401-C45C-4F0E-B463-9CA86F3D6721}"/>
    <cellStyle name="style1616588195934" xfId="39519" xr:uid="{EDD843C5-BAC6-4AE7-A9A4-4C6E6010B5D5}"/>
    <cellStyle name="style1616588195956" xfId="39520" xr:uid="{8B41428B-11B6-41F8-9EE0-36D795897CD9}"/>
    <cellStyle name="style1616588195976" xfId="39522" xr:uid="{87934433-80AE-4DB6-A986-BCF66FDF411B}"/>
    <cellStyle name="style1616588196004" xfId="39523" xr:uid="{7E738314-9C8B-4254-98D8-DD1154DE7CDC}"/>
    <cellStyle name="style1616588196027" xfId="39525" xr:uid="{0B131F4B-CE5F-4004-9551-468B139DDF75}"/>
    <cellStyle name="style1616588196047" xfId="39526" xr:uid="{DC42C0CB-21F5-46F3-877A-556AB4017596}"/>
    <cellStyle name="style1616588196067" xfId="39521" xr:uid="{67025C12-DB07-431B-98CA-7E59F8EE73FB}"/>
    <cellStyle name="style1616588196095" xfId="39524" xr:uid="{D68E7B25-F4B1-4072-BE11-0195173AE390}"/>
    <cellStyle name="style1616588196118" xfId="39527" xr:uid="{A0F96D39-AD62-45E3-BCD5-8442731D50D6}"/>
    <cellStyle name="style1616588196168" xfId="39529" xr:uid="{19B803EA-A460-42E0-BD31-47956D4B501A}"/>
    <cellStyle name="style1616588196199" xfId="39530" xr:uid="{1CC5FB7E-FABE-4D39-8A50-C96F38A2C4BA}"/>
    <cellStyle name="style1616588196219" xfId="39528" xr:uid="{EB99935D-069D-4CE1-A64F-3FA777D6E2C0}"/>
    <cellStyle name="style1616588197553" xfId="39453" xr:uid="{769BBA6F-B413-4EBA-8982-3216E98A603B}"/>
    <cellStyle name="style1616588197573" xfId="39454" xr:uid="{2D385023-C46E-4BA0-8E06-518644BB3703}"/>
    <cellStyle name="style1616588197601" xfId="39465" xr:uid="{F9AAD6F6-F16B-4750-A174-01AA90825950}"/>
    <cellStyle name="style1616588197623" xfId="39466" xr:uid="{06C9D609-C8F6-413A-84CB-1DFDF22ACBFC}"/>
    <cellStyle name="style1616588197674" xfId="39456" xr:uid="{E2356AAB-AC77-4B8B-801A-A04B0F082ADE}"/>
    <cellStyle name="style1616588197694" xfId="39457" xr:uid="{64CABF87-352F-44F9-B19D-6EC8E5CEA408}"/>
    <cellStyle name="style1616588197722" xfId="39455" xr:uid="{0B0CA63F-A7AA-4B2D-89DD-738241F48EDD}"/>
    <cellStyle name="style1616588197745" xfId="39458" xr:uid="{145965B8-CC7B-46A9-ABE2-C56E013DDE20}"/>
    <cellStyle name="style1616588197773" xfId="39467" xr:uid="{1B97D73E-ADEA-478F-9651-540669AEC1F9}"/>
    <cellStyle name="style1616588197795" xfId="39468" xr:uid="{4FF21669-59F7-444A-9367-7F03F8BB53D4}"/>
    <cellStyle name="style1616588197825" xfId="39469" xr:uid="{CD0D2946-F6AE-4B26-9D5D-F9262626130E}"/>
    <cellStyle name="style1616588197845" xfId="39470" xr:uid="{4413A6D3-2501-403E-AD41-3686BD740B55}"/>
    <cellStyle name="style1616588197866" xfId="39477" xr:uid="{8E598134-99A1-4980-8FA5-9706A88D5692}"/>
    <cellStyle name="style1616588197894" xfId="39489" xr:uid="{EFAD6A68-2E79-42C4-942C-0D7FD52154BE}"/>
    <cellStyle name="style1616588197914" xfId="39478" xr:uid="{6D3B0D6F-EA5D-4829-A076-A5705B73697E}"/>
    <cellStyle name="style1616588197936" xfId="39490" xr:uid="{9BF5F5E8-0286-4FAD-9503-6A38497AB951}"/>
    <cellStyle name="style1616588197956" xfId="39501" xr:uid="{E016505E-2E44-47B9-B076-96BF4B5A62A4}"/>
    <cellStyle name="style1616588197977" xfId="39502" xr:uid="{AA41C21E-7876-4A7F-B9EE-437FF67AF38C}"/>
    <cellStyle name="style1616588197997" xfId="39479" xr:uid="{277D3AE5-CA25-433F-A270-83873DAE5FDE}"/>
    <cellStyle name="style1616588198025" xfId="39480" xr:uid="{DE1D94D4-E92E-4B1D-855D-195173CF7994}"/>
    <cellStyle name="style1616588198048" xfId="39481" xr:uid="{006198A7-09F1-4467-B3C7-073F689B757C}"/>
    <cellStyle name="style1616588198068" xfId="39482" xr:uid="{13616B12-1C86-41B6-8E23-D6725E269CEE}"/>
    <cellStyle name="style1616588198088" xfId="39491" xr:uid="{89F5277A-121E-43E8-A5B0-ABDB7B7452BF}"/>
    <cellStyle name="style1616588198109" xfId="39492" xr:uid="{9E21201B-AF46-484A-95E4-36EC36877455}"/>
    <cellStyle name="style1616588198129" xfId="39493" xr:uid="{04ADBFF6-B5DE-4B26-A6D2-E62E654E87F7}"/>
    <cellStyle name="style1616588198157" xfId="39494" xr:uid="{B8C5B0F6-06D8-4A3F-AE4D-906BA855DD4A}"/>
    <cellStyle name="style1616588198190" xfId="39503" xr:uid="{CF266DA4-F551-4B0D-8FAA-03832260B62B}"/>
    <cellStyle name="style1616588198210" xfId="39504" xr:uid="{D050A0BB-9C68-4D75-A4B8-C174887E8561}"/>
    <cellStyle name="style1616588198238" xfId="39505" xr:uid="{690C93E7-0056-4670-AA43-8A4A40AFD319}"/>
    <cellStyle name="style1616588198261" xfId="39506" xr:uid="{BE4EBD59-D4BE-4E2E-9EBE-7AD528296A83}"/>
    <cellStyle name="style1616588199323" xfId="39459" xr:uid="{766B5653-0BA7-4935-B755-1F9BC8F1D0C7}"/>
    <cellStyle name="style1616588199351" xfId="39460" xr:uid="{A06BF956-968D-4B62-BD8D-756EEDC88B4A}"/>
    <cellStyle name="style1616588199371" xfId="39471" xr:uid="{DC17E5AB-E441-49F3-9BF8-A5CB610AA121}"/>
    <cellStyle name="style1616588199392" xfId="39472" xr:uid="{F51B38DA-5310-4023-9691-817AE0374CB3}"/>
    <cellStyle name="style1616588199434" xfId="39462" xr:uid="{1B84F7E1-9220-496A-AA00-9FC47E8C0665}"/>
    <cellStyle name="style1616588199454" xfId="39463" xr:uid="{2E5DBF06-1CCC-4F0A-9AEE-F8D500ECBC6C}"/>
    <cellStyle name="style1616588199482" xfId="39461" xr:uid="{7F908CE7-B551-416E-97E0-6400EF0C9D77}"/>
    <cellStyle name="style1616588199505" xfId="39464" xr:uid="{45067B86-8F3E-4173-87AF-527BCB650184}"/>
    <cellStyle name="style1616588199525" xfId="39473" xr:uid="{1053AB31-756F-464C-B321-0FB6BD75D5F8}"/>
    <cellStyle name="style1616588199545" xfId="39474" xr:uid="{42ED5A2C-2A9B-4828-9C83-233B30C2B0FE}"/>
    <cellStyle name="style1616588199573" xfId="39475" xr:uid="{80E38A97-2893-42C1-8703-92286F47AFFD}"/>
    <cellStyle name="style1616588199603" xfId="39476" xr:uid="{D06BB90A-F920-4D06-BDD5-9EA7A00FEBEF}"/>
    <cellStyle name="style1616588199626" xfId="39483" xr:uid="{41BFDF23-A9FB-45AE-BEF2-FFDFB75099AA}"/>
    <cellStyle name="style1616588199654" xfId="39495" xr:uid="{96883F75-15B8-44C6-A5AA-2A6E8F284443}"/>
    <cellStyle name="style1616588199676" xfId="39484" xr:uid="{53969150-AA43-490C-B27C-39668CAB1849}"/>
    <cellStyle name="style1616588199696" xfId="39496" xr:uid="{07AA2500-3009-4386-B161-51457427E544}"/>
    <cellStyle name="style1616588199716" xfId="39507" xr:uid="{E314E23A-C715-4125-A775-44BFAF683DB6}"/>
    <cellStyle name="style1616588199737" xfId="39508" xr:uid="{F67FBA26-28D7-442A-9C16-639BCBFE1C34}"/>
    <cellStyle name="style1616588199765" xfId="39485" xr:uid="{639062C2-18B4-4F55-AC54-C81E62B6AABB}"/>
    <cellStyle name="style1616588199787" xfId="39486" xr:uid="{D9B7E19C-B5FD-4B93-BC73-7AD40372B7AF}"/>
    <cellStyle name="style1616588199807" xfId="39487" xr:uid="{D2088518-DCDE-48DE-AD94-7F9427A54F44}"/>
    <cellStyle name="style1616588199827" xfId="39488" xr:uid="{B12CDE90-1CC0-4025-A61C-5AEC95291156}"/>
    <cellStyle name="style1616588199848" xfId="39497" xr:uid="{A217BBB0-BCFA-40FE-B8FE-94ECF971C175}"/>
    <cellStyle name="style1616588199868" xfId="39498" xr:uid="{30ECDAED-0589-4B50-BA72-E2A9BB798273}"/>
    <cellStyle name="style1616588199886" xfId="39499" xr:uid="{A794999F-FC6C-424D-A5CB-691A69833140}"/>
    <cellStyle name="style1616588199908" xfId="39500" xr:uid="{D06C4D37-AF80-4AB2-8AF3-66CE77659D29}"/>
    <cellStyle name="style1616588199939" xfId="39509" xr:uid="{5E32C639-DC62-488E-AA05-38EC0C9CE125}"/>
    <cellStyle name="style1616588199959" xfId="39510" xr:uid="{5AEF4A03-CC41-419E-91A2-E67B6AD4AB51}"/>
    <cellStyle name="style1616588199987" xfId="39511" xr:uid="{6F029B59-6D3C-4566-B8E3-6F23892F506C}"/>
    <cellStyle name="style1616588200007" xfId="39512" xr:uid="{66C431E3-7061-4F56-A7F7-CA6C40CC32C9}"/>
    <cellStyle name="style1616588209022" xfId="39385" xr:uid="{5D75C92F-0E76-4003-A43F-B38C49B653C2}"/>
    <cellStyle name="style1616588209050" xfId="39386" xr:uid="{8F31DFEE-985F-4583-B6AD-F665882CD0AD}"/>
    <cellStyle name="style1616588209072" xfId="39397" xr:uid="{42962BCB-341A-46C2-8C93-11BE981CAAC2}"/>
    <cellStyle name="style1616588209092" xfId="39398" xr:uid="{2A4C79C8-7697-4FA9-AFF6-81587F142C51}"/>
    <cellStyle name="style1616588209131" xfId="39388" xr:uid="{6CEEF552-0FFA-402F-A34D-7F7897D5EC28}"/>
    <cellStyle name="style1616588209161" xfId="39389" xr:uid="{6BC31924-4106-4BAC-919D-2B9468B7FC74}"/>
    <cellStyle name="style1616588209181" xfId="39387" xr:uid="{4D9BFE37-A77F-4B15-96A9-23DF58ED5FCC}"/>
    <cellStyle name="style1616588209201" xfId="39390" xr:uid="{B82F022D-6466-4895-AFA5-50044FFE09D6}"/>
    <cellStyle name="style1616588209224" xfId="39399" xr:uid="{D4DAA30E-A7F9-4737-BB75-FA17B02F53BE}"/>
    <cellStyle name="style1616588209244" xfId="39400" xr:uid="{F8F3A76D-1EAC-4FA1-A140-FDAEA36F7DE3}"/>
    <cellStyle name="style1616588209264" xfId="39401" xr:uid="{A9FAB4C8-C624-417A-9F48-7B89B71C7DE9}"/>
    <cellStyle name="style1616588209285" xfId="39402" xr:uid="{988FF2EF-88A1-4244-B1FA-3209DA0D4BEA}"/>
    <cellStyle name="style1616588209305" xfId="39409" xr:uid="{53ABABF5-2F30-42EA-AAE8-674BDE90102C}"/>
    <cellStyle name="style1616588209335" xfId="39421" xr:uid="{DCA342EF-5EC8-4460-87DE-15ED021BE1D4}"/>
    <cellStyle name="style1616588209356" xfId="39410" xr:uid="{3661175E-2C52-40F0-8A73-86ED85871601}"/>
    <cellStyle name="style1616588209376" xfId="39422" xr:uid="{363014F9-D3FA-4ACF-9394-AAC7658DD30D}"/>
    <cellStyle name="style1616588209396" xfId="39441" xr:uid="{626B4DFF-8E62-4D57-BBD2-8BA47DFFA090}"/>
    <cellStyle name="style1616588209417" xfId="39442" xr:uid="{4B07E5EE-7DC5-4442-942F-1059460F5763}"/>
    <cellStyle name="style1616588209437" xfId="39411" xr:uid="{9C25D246-04A7-48F5-9389-FBFB9495CB2E}"/>
    <cellStyle name="style1616588209466" xfId="39412" xr:uid="{AE8A96FB-A3F0-46AE-A003-DBAC7A51909B}"/>
    <cellStyle name="style1616588209486" xfId="39413" xr:uid="{B97FCA91-DB42-4ADE-9011-50267997E55A}"/>
    <cellStyle name="style1616588209508" xfId="39414" xr:uid="{D687DF81-DCC6-40A7-8AF4-CFCC6E2BB678}"/>
    <cellStyle name="style1616588209536" xfId="39423" xr:uid="{6C4F8153-00DF-49F3-8013-6A007D7FD7F1}"/>
    <cellStyle name="style1616588209559" xfId="39424" xr:uid="{CD1C8CD4-6C74-4888-AF91-E125CF76FF68}"/>
    <cellStyle name="style1616588209579" xfId="39425" xr:uid="{21D6D30F-B679-43F8-B83C-3F713646431A}"/>
    <cellStyle name="style1616588209599" xfId="39426" xr:uid="{771D6C48-3172-46CB-9621-43336F9E820B}"/>
    <cellStyle name="style1616588209627" xfId="39433" xr:uid="{D0369E46-572F-42C6-A9A0-E5787488DA76}"/>
    <cellStyle name="style1616588209647" xfId="39434" xr:uid="{431CF009-09AC-46CC-BA0F-08480E76FEA0}"/>
    <cellStyle name="style1616588209663" xfId="39437" xr:uid="{6D349070-6BB0-46D8-B195-3B1D1550F79B}"/>
    <cellStyle name="style1616588209678" xfId="39438" xr:uid="{9E9DEA3A-D80E-4E41-AD62-A9194FB3548E}"/>
    <cellStyle name="style1616588209717" xfId="39443" xr:uid="{2E90EF57-9C99-444A-BFC8-231A76177E59}"/>
    <cellStyle name="style1616588209733" xfId="39444" xr:uid="{5BB11AAD-E1FA-4AB1-B4CB-0B130B093C90}"/>
    <cellStyle name="style1616588209763" xfId="39445" xr:uid="{D829FCE9-0157-42FD-AA3A-90F9575F9311}"/>
    <cellStyle name="style1616588209779" xfId="39446" xr:uid="{486A6754-4024-41FE-B0FE-E949B6C9CF80}"/>
    <cellStyle name="style1616588210911" xfId="39391" xr:uid="{25FD777F-EB29-48B0-AEE8-4012FD120269}"/>
    <cellStyle name="style1616588210927" xfId="39392" xr:uid="{0A5CBA29-E95F-45CA-83F1-66C7E1DB016B}"/>
    <cellStyle name="style1616588210949" xfId="39403" xr:uid="{7E3770F1-6976-46B0-9698-CF454688BA83}"/>
    <cellStyle name="style1616588210980" xfId="39404" xr:uid="{3D0F7835-1273-4651-BECB-C77CF7C23C35}"/>
    <cellStyle name="style1616588211027" xfId="39394" xr:uid="{38392084-1BF8-4618-9039-BF50F91230E0}"/>
    <cellStyle name="style1616588211049" xfId="39395" xr:uid="{E3EE344E-4D1D-46E9-A8A5-582E871F644D}"/>
    <cellStyle name="style1616588211080" xfId="39393" xr:uid="{95F11DB9-7844-4E82-94D6-9AB8E2D7A8AA}"/>
    <cellStyle name="style1616588211096" xfId="39396" xr:uid="{07A27E99-5719-4034-9624-76FB818394D2}"/>
    <cellStyle name="style1616588211127" xfId="39405" xr:uid="{EBD42D12-DCCC-4CBD-B80F-5DA32889B79D}"/>
    <cellStyle name="style1616588211149" xfId="39406" xr:uid="{E1879951-B21C-4B7E-8354-201344433172}"/>
    <cellStyle name="style1616588211165" xfId="39407" xr:uid="{B4141304-B3B8-4954-A399-0566BDB31613}"/>
    <cellStyle name="style1616588211181" xfId="39408" xr:uid="{D94F66C5-BB10-4C7F-A079-C5F66AA9ED81}"/>
    <cellStyle name="style1616588211212" xfId="39415" xr:uid="{5E88E21A-48A9-4B17-8E93-0D09804EFA5C}"/>
    <cellStyle name="style1616588211243" xfId="39427" xr:uid="{3BA4C463-2E85-4877-88FF-254E8B1DEC18}"/>
    <cellStyle name="style1616588211265" xfId="39416" xr:uid="{DAF465CA-62FE-43F4-89C6-5EA75C64083A}"/>
    <cellStyle name="style1616588211281" xfId="39428" xr:uid="{57E65C30-764E-4DD1-983C-9647B6318A8A}"/>
    <cellStyle name="style1616588211301" xfId="39447" xr:uid="{8CD6AE11-D5BF-44A0-B369-9357522E124B}"/>
    <cellStyle name="style1616588211332" xfId="39448" xr:uid="{D28F4F21-BC70-4EC8-A9A4-9572B265C38F}"/>
    <cellStyle name="style1616588211350" xfId="39417" xr:uid="{95E5C11F-9352-45D6-A1D6-98A4E480C9BD}"/>
    <cellStyle name="style1616588211381" xfId="39418" xr:uid="{930F772E-43C2-44F5-837F-760B0BE8F8A3}"/>
    <cellStyle name="style1616588211397" xfId="39419" xr:uid="{E79A6153-5405-44AD-9E0B-83A87320D59D}"/>
    <cellStyle name="style1616588211428" xfId="39420" xr:uid="{9EFDA5A5-384F-4D3A-B052-BA7D340A2455}"/>
    <cellStyle name="style1616588211450" xfId="39429" xr:uid="{C0CE390E-9ADC-474B-8B6D-B45834262A42}"/>
    <cellStyle name="style1616588211481" xfId="39430" xr:uid="{D00D1B7B-B6F9-42A5-8568-5D94DF4FB99E}"/>
    <cellStyle name="style1616588211497" xfId="39431" xr:uid="{31B840C7-92A5-4850-A783-5C2C392F19E2}"/>
    <cellStyle name="style1616588211528" xfId="39432" xr:uid="{C2D25FCD-B8CD-4CB1-ABDF-A4A5B02ABCAC}"/>
    <cellStyle name="style1616588211550" xfId="39435" xr:uid="{58BC5D98-BAC9-4283-A26D-1616DCFA1192}"/>
    <cellStyle name="style1616588211566" xfId="39436" xr:uid="{181EB2C5-D15D-4E93-971F-CECC38383386}"/>
    <cellStyle name="style1616588211597" xfId="39439" xr:uid="{7C003CAF-F93E-4270-B975-34A81E294C2B}"/>
    <cellStyle name="style1616588211612" xfId="39440" xr:uid="{163DC83A-F593-49D9-87F3-703517920AF0}"/>
    <cellStyle name="style1616588211644" xfId="39449" xr:uid="{0546AE19-3312-4109-8164-3D905DDCF1FC}"/>
    <cellStyle name="style1616588211666" xfId="39450" xr:uid="{44476732-73ED-4AFE-96EA-1D2C9576A628}"/>
    <cellStyle name="style1616588211681" xfId="39451" xr:uid="{1F612A65-E29D-4859-B777-467CC5349BBB}"/>
    <cellStyle name="style1616588211713" xfId="39452" xr:uid="{0936CE4F-082A-4871-824B-A3B459D401E7}"/>
    <cellStyle name="style1616593977120" xfId="39531" xr:uid="{B1679E5B-23D6-4269-9A5A-E1EE943C2259}"/>
    <cellStyle name="style1616593977140" xfId="39532" xr:uid="{E6DA4ACB-F8AA-417E-BBFD-D0A18603E829}"/>
    <cellStyle name="style1616593977160" xfId="39543" xr:uid="{7DCF72D8-A402-4351-A6D1-49649B7FDD46}"/>
    <cellStyle name="style1616593977188" xfId="39544" xr:uid="{F418BDC6-4839-4614-92E0-CCC899CDFEB5}"/>
    <cellStyle name="style1616593977231" xfId="39534" xr:uid="{CA233556-1D50-4532-BB1B-2433C48D053E}"/>
    <cellStyle name="style1616593977251" xfId="39535" xr:uid="{D67B211B-83B0-4804-8C71-12FA0F060C68}"/>
    <cellStyle name="style1616593977271" xfId="39533" xr:uid="{924FBDFA-EC89-430D-B52D-4918842113AD}"/>
    <cellStyle name="style1616593977291" xfId="39536" xr:uid="{A0DF1984-FC32-4ADC-99DA-EEF1CE6A43C6}"/>
    <cellStyle name="style1616593977312" xfId="39545" xr:uid="{CF66C541-A22E-4646-B4BD-52A5445688CD}"/>
    <cellStyle name="style1616593977340" xfId="39546" xr:uid="{EE19BC01-0BDA-4B29-AE1C-2BBE0410652C}"/>
    <cellStyle name="style1616593977356" xfId="39547" xr:uid="{86CE88FC-A442-48DF-A273-F34A77B65A39}"/>
    <cellStyle name="style1616593977387" xfId="39548" xr:uid="{86BF6156-29D0-4827-A3E9-139347F11D60}"/>
    <cellStyle name="style1616593977403" xfId="39555" xr:uid="{2BD40767-6627-4251-A3ED-2B0216E89289}"/>
    <cellStyle name="style1616593977418" xfId="39567" xr:uid="{0BFC5714-B17A-42E1-A3B8-203513D1D91C}"/>
    <cellStyle name="style1616593977440" xfId="39556" xr:uid="{E88107C8-3FC3-42E7-973E-7152C2843449}"/>
    <cellStyle name="style1616593977472" xfId="39568" xr:uid="{6139647E-6D94-478A-BAB3-C2C0088F6E85}"/>
    <cellStyle name="style1616593977503" xfId="39579" xr:uid="{7ADE2A2F-78D0-4A03-BA09-A4D141C690B5}"/>
    <cellStyle name="style1616593977518" xfId="39580" xr:uid="{0C169324-F688-4020-A779-C64C20644F05}"/>
    <cellStyle name="style1616593977541" xfId="39557" xr:uid="{C892E4C5-56E8-442D-BD83-F4799CA77495}"/>
    <cellStyle name="style1616593977572" xfId="39558" xr:uid="{3139F460-B6AD-4F88-954F-F5C8C141DD37}"/>
    <cellStyle name="style1616593977587" xfId="39559" xr:uid="{19B7C36F-881E-45F7-B74C-0661FDC101EF}"/>
    <cellStyle name="style1616593977619" xfId="39560" xr:uid="{4B187DD3-5D45-4BCC-BEB8-3A9AEE3851F0}"/>
    <cellStyle name="style1616593977643" xfId="39569" xr:uid="{BCFC6E4A-6487-43CD-9731-08D378E2519C}"/>
    <cellStyle name="style1616593977661" xfId="39570" xr:uid="{D2E15BE4-598C-4F1C-967D-3E92487849E9}"/>
    <cellStyle name="style1616593977683" xfId="39571" xr:uid="{00CA2585-FBE6-45F9-9AD9-3D344F9BD52F}"/>
    <cellStyle name="style1616593977711" xfId="39572" xr:uid="{DA3CF2C8-ACFD-4CE7-A2CA-90417F180480}"/>
    <cellStyle name="style1616593977744" xfId="39581" xr:uid="{AE90E7A7-1579-4A65-A958-88247403411A}"/>
    <cellStyle name="style1616593977764" xfId="39582" xr:uid="{AB1A52C6-51F7-4876-94CF-CAC4FB815668}"/>
    <cellStyle name="style1616593977784" xfId="39583" xr:uid="{165DB23B-0B2B-4E68-BCDC-55BC555304CA}"/>
    <cellStyle name="style1616593977804" xfId="39584" xr:uid="{8307E471-E0CC-499E-AEAC-BC20D4DA713A}"/>
    <cellStyle name="style1616593978643" xfId="39537" xr:uid="{DC614E15-7E64-4DD3-AA47-F8BB9FD35078}"/>
    <cellStyle name="style1616593978658" xfId="39538" xr:uid="{3682E82A-569A-4924-9F2B-88F02E1A0C5A}"/>
    <cellStyle name="style1616593978693" xfId="39549" xr:uid="{97CD5BF0-A30B-4CBC-B5D3-4D4BA79F927B}"/>
    <cellStyle name="style1616593978713" xfId="39550" xr:uid="{376D18C0-34D0-42D6-98DF-C93759B99EE7}"/>
    <cellStyle name="style1616593978754" xfId="39540" xr:uid="{A18E4C04-E83E-4B92-8B1E-929CE73C52C3}"/>
    <cellStyle name="style1616593978782" xfId="39541" xr:uid="{C6F06822-E52A-4274-9061-07CD77027864}"/>
    <cellStyle name="style1616593978803" xfId="39539" xr:uid="{0F474580-97EB-4F21-9C5E-3930AE9CF142}"/>
    <cellStyle name="style1616593978825" xfId="39542" xr:uid="{2B86CF86-4A29-4C2B-A139-C500EBD61E93}"/>
    <cellStyle name="style1616593978845" xfId="39551" xr:uid="{C23AFD8F-4FEE-4F51-B1A4-7B8329D7CA90}"/>
    <cellStyle name="style1616593978866" xfId="39552" xr:uid="{7F70DF23-3DDB-41C3-8F56-DABF261B426B}"/>
    <cellStyle name="style1616593978894" xfId="39553" xr:uid="{1E499CB9-6FA2-423E-9833-4EA68D39D4C2}"/>
    <cellStyle name="style1616593978910" xfId="39554" xr:uid="{F26C990D-75DE-4CF4-B5A4-74590B93391E}"/>
    <cellStyle name="style1616593978941" xfId="39561" xr:uid="{53EE6FBC-3F26-4BFB-BC1F-84A569E57BE9}"/>
    <cellStyle name="style1616593978972" xfId="39573" xr:uid="{88B3C40C-A67E-481B-B931-A503F934FB73}"/>
    <cellStyle name="style1616593978988" xfId="39562" xr:uid="{CA66D6EB-0419-40A4-ADD6-92CD3F157003}"/>
    <cellStyle name="style1616593979013" xfId="39574" xr:uid="{02CC2B97-1AB8-441F-A325-D58A076DCB2B}"/>
    <cellStyle name="style1616593979035" xfId="39585" xr:uid="{0DD0A13B-8292-4A42-8293-874971435F4C}"/>
    <cellStyle name="style1616593979057" xfId="39586" xr:uid="{E633CA2C-71B9-44CF-ADC9-AD43242E1E5E}"/>
    <cellStyle name="style1616593979086" xfId="39563" xr:uid="{6C64A145-CD61-4AF1-9D6B-B486D8D1568A}"/>
    <cellStyle name="style1616593979108" xfId="39564" xr:uid="{E02DDA9E-9619-4506-BC02-5C6DA73AD928}"/>
    <cellStyle name="style1616593979129" xfId="39565" xr:uid="{941A707C-DA89-4BFD-8A24-449677206BCF}"/>
    <cellStyle name="style1616593979149" xfId="39566" xr:uid="{7F53002A-3A6B-4EF4-9786-2FFBE2E65B9C}"/>
    <cellStyle name="style1616593979169" xfId="39575" xr:uid="{D272F239-F070-48D0-A7E4-A18C5E75A744}"/>
    <cellStyle name="style1616593979197" xfId="39576" xr:uid="{BF415D43-44E6-4D0C-B021-242FE2842E8E}"/>
    <cellStyle name="style1616593979217" xfId="39577" xr:uid="{F2BA88B4-8DDC-4686-8A0C-36EE6E20C777}"/>
    <cellStyle name="style1616593979240" xfId="39578" xr:uid="{AC74E395-A6BA-4B34-B6E2-A4803D7818A4}"/>
    <cellStyle name="style1616593979278" xfId="39587" xr:uid="{FFFAB391-3B37-407A-8572-800998C57A4F}"/>
    <cellStyle name="style1616593979298" xfId="39588" xr:uid="{BEA93F12-C020-46C1-9964-8E012586DD89}"/>
    <cellStyle name="style1616593979320" xfId="39589" xr:uid="{9CDCEB4B-69C7-44F7-9B8F-3E6101962148}"/>
    <cellStyle name="style1616593979340" xfId="39590" xr:uid="{2B60AF41-CEA3-4BB2-91F0-2194A13F751A}"/>
    <cellStyle name="style1616594267928" xfId="39591" xr:uid="{D578A063-9C44-47F8-9C76-703820FE13A2}"/>
    <cellStyle name="style1616594267958" xfId="39592" xr:uid="{AD7CDDF0-9E31-49BD-9039-B052DE5D9D73}"/>
    <cellStyle name="style1616594267984" xfId="39603" xr:uid="{053EDE37-FB1A-4611-9C22-C281777775C2}"/>
    <cellStyle name="style1616594268006" xfId="39604" xr:uid="{E855EB6A-BD5C-473C-8054-16C4C5264413}"/>
    <cellStyle name="style1616594268057" xfId="39594" xr:uid="{03207862-BD0A-45C8-A64A-E00506E22985}"/>
    <cellStyle name="style1616594268088" xfId="39595" xr:uid="{73EF6BA7-C3CD-4092-9E39-DF5551333831}"/>
    <cellStyle name="style1616594268108" xfId="39593" xr:uid="{9F183C86-9EB6-4AF4-AC17-550A06F1060F}"/>
    <cellStyle name="style1616594268136" xfId="39596" xr:uid="{02EF3E82-DE6B-4F1D-A0B9-318C3359746C}"/>
    <cellStyle name="style1616594268169" xfId="39605" xr:uid="{8F5AA1DF-20DD-4B94-9986-0775BE921DBB}"/>
    <cellStyle name="style1616594268189" xfId="39606" xr:uid="{10000B3E-2CFF-404A-A6D6-D7E8143A7D21}"/>
    <cellStyle name="style1616594268220" xfId="39607" xr:uid="{96DA3E5B-5C4F-4435-AC88-3B7C8A35A413}"/>
    <cellStyle name="style1616594268248" xfId="39608" xr:uid="{A68506C9-D66B-49E7-81F3-D81A6AB31C7E}"/>
    <cellStyle name="style1616594268271" xfId="39615" xr:uid="{040F55DF-048B-4203-8BFB-F62E7DF595E0}"/>
    <cellStyle name="style1616594268311" xfId="39627" xr:uid="{31C2456F-A240-4422-B602-FC4137B0BC45}"/>
    <cellStyle name="style1616594268332" xfId="39616" xr:uid="{BA275993-6742-44DC-B194-18EF022B8EB2}"/>
    <cellStyle name="style1616594268360" xfId="39628" xr:uid="{BA72DEA0-0A96-4CD1-9AF0-774EB35D33F9}"/>
    <cellStyle name="style1616594268383" xfId="39639" xr:uid="{96AF34A0-FA5F-43AB-BE34-CBDBA5BA285A}"/>
    <cellStyle name="style1616594268403" xfId="39640" xr:uid="{E7F7021F-90B8-4F1C-A35C-EC4295D28657}"/>
    <cellStyle name="style1616594268434" xfId="39617" xr:uid="{23B16013-2606-4C93-A944-B2F9C8E1B241}"/>
    <cellStyle name="style1616594268464" xfId="39618" xr:uid="{FA373CCC-4FFE-44FB-A0FE-B0C771E39CBF}"/>
    <cellStyle name="style1616594268484" xfId="39619" xr:uid="{9DACEC5B-17A3-4730-9565-B99D85DFD424}"/>
    <cellStyle name="style1616594268513" xfId="39620" xr:uid="{6DD373B6-6EAE-44E9-8428-E2AD1F8B711C}"/>
    <cellStyle name="style1616594268535" xfId="39629" xr:uid="{BFFFC28F-F1A6-4298-B2BA-3C3EE6309A07}"/>
    <cellStyle name="style1616594268556" xfId="39630" xr:uid="{67177279-60AD-4322-A78E-1C78308F8F7A}"/>
    <cellStyle name="style1616594268586" xfId="39631" xr:uid="{0FE14A72-DBF1-4AAB-A209-7C46A5070C1E}"/>
    <cellStyle name="style1616594268606" xfId="39632" xr:uid="{80076C2F-F0CE-40F2-81C9-7AA2D264D2EE}"/>
    <cellStyle name="style1616594268637" xfId="39641" xr:uid="{5F60EB54-3DD5-4CAB-A40E-FF7EDD09A31E}"/>
    <cellStyle name="style1616594268657" xfId="39642" xr:uid="{066F3309-F12A-47BC-81E3-15263BF41BC7}"/>
    <cellStyle name="style1616594268688" xfId="39643" xr:uid="{5A4B3510-6341-4B31-9ACF-10B9718382D5}"/>
    <cellStyle name="style1616594268708" xfId="39644" xr:uid="{AA15205E-D325-4456-8830-CBEAB86361BE}"/>
    <cellStyle name="style1616594269841" xfId="39651" xr:uid="{347C0195-AB14-4E86-9F38-BB9A2D4C9C9E}"/>
    <cellStyle name="style1616594269861" xfId="39652" xr:uid="{212F266A-E0AE-4A65-855E-754B4D748F18}"/>
    <cellStyle name="style1616594269889" xfId="39663" xr:uid="{8BD7D1FA-D2A5-4461-9E37-B95353CFD56A}"/>
    <cellStyle name="style1616594269910" xfId="39664" xr:uid="{8D217A6F-C589-4AD6-B1F8-1C7EB0C49DE0}"/>
    <cellStyle name="style1616594269952" xfId="39654" xr:uid="{C1EFCF7E-A627-4F0B-B3C6-31FE51C48C3E}"/>
    <cellStyle name="style1616594269972" xfId="39655" xr:uid="{320802D1-86B3-4E46-B1D2-0B00A48EE61B}"/>
    <cellStyle name="style1616594270000" xfId="39653" xr:uid="{76806E85-9A65-4529-A1E3-E5C45402D454}"/>
    <cellStyle name="style1616594270022" xfId="39656" xr:uid="{BB944793-87F1-4515-A0F1-4A98535CD331}"/>
    <cellStyle name="style1616594270043" xfId="39665" xr:uid="{02FD3EDF-7EA4-43EE-9682-5325EC4DC3D7}"/>
    <cellStyle name="style1616594270071" xfId="39666" xr:uid="{8C47ADF8-FEC6-425F-9768-FE7EB09324B7}"/>
    <cellStyle name="style1616594270091" xfId="39667" xr:uid="{A612E031-68FA-45C5-BE98-B9249382FB1E}"/>
    <cellStyle name="style1616594270114" xfId="39668" xr:uid="{D04720EE-2F88-4066-9A78-7589AF81D05B}"/>
    <cellStyle name="style1616594270134" xfId="39675" xr:uid="{29BD4536-93BE-47CA-B983-D5A668CBBF3C}"/>
    <cellStyle name="style1616594270162" xfId="39687" xr:uid="{A83646BD-A459-4307-A29D-046066654E2A}"/>
    <cellStyle name="style1616594270185" xfId="39676" xr:uid="{60315DB7-31B7-4C6D-8D11-5C5EF5745956}"/>
    <cellStyle name="style1616594270205" xfId="39688" xr:uid="{C0D4FEF6-1E14-4886-B0B4-3880F7AE1CBF}"/>
    <cellStyle name="style1616594270226" xfId="39699" xr:uid="{6E0599CE-C27C-4348-83FF-C6BD05CCB92D}"/>
    <cellStyle name="style1616594270246" xfId="39700" xr:uid="{822C972A-5AE9-4D5F-801F-62636FEDC690}"/>
    <cellStyle name="style1616594270274" xfId="39677" xr:uid="{85D29244-5534-45DF-A377-3854117656EC}"/>
    <cellStyle name="style1616594270297" xfId="39678" xr:uid="{821838F1-BE6D-4618-8732-161B53D8408E}"/>
    <cellStyle name="style1616594270317" xfId="39679" xr:uid="{A73F0898-69FB-471F-B4BA-8476FE62DFAD}"/>
    <cellStyle name="style1616594270337" xfId="39680" xr:uid="{8F5DF089-4F08-4551-B11C-0DD78DF6B87C}"/>
    <cellStyle name="style1616594270357" xfId="39689" xr:uid="{E0BD824D-FE77-46CF-B091-7813B9ED59CD}"/>
    <cellStyle name="style1616594270387" xfId="39690" xr:uid="{87635653-0D9E-4752-9B71-93E289659ABC}"/>
    <cellStyle name="style1616594270408" xfId="39691" xr:uid="{07C0447B-0EDA-49A1-BA1F-6B96DA42ABFA}"/>
    <cellStyle name="style1616594270428" xfId="39692" xr:uid="{D6233C8E-0556-4A5F-A30D-FD71A10841C5}"/>
    <cellStyle name="style1616594270476" xfId="39701" xr:uid="{731A2F1F-5FA3-4789-85C7-A1EBB43CE942}"/>
    <cellStyle name="style1616594270498" xfId="39702" xr:uid="{69AFE8C5-439E-405B-BAA8-ED4903A0DCDD}"/>
    <cellStyle name="style1616594270518" xfId="39703" xr:uid="{898380EA-0B7C-49C9-92C3-AB6513842B38}"/>
    <cellStyle name="style1616594270538" xfId="39704" xr:uid="{F0E1CA7F-D460-4EE1-AAE2-28392F9DE6C8}"/>
    <cellStyle name="style1616594271330" xfId="39711" xr:uid="{6E1976DD-1D40-4164-86C5-A0CE6DE9ADAC}"/>
    <cellStyle name="style1616594271350" xfId="39712" xr:uid="{B0C5C76C-2439-4830-8753-569381FEF0BB}"/>
    <cellStyle name="style1616594271370" xfId="39723" xr:uid="{EB0DA01A-860C-46A7-BD91-506916998295}"/>
    <cellStyle name="style1616594271398" xfId="39724" xr:uid="{5D59C563-3C1A-4A8A-8659-E1BDCF39621F}"/>
    <cellStyle name="style1616594271441" xfId="39714" xr:uid="{208CA2C3-54E5-412E-A41F-B018D1B39727}"/>
    <cellStyle name="style1616594271461" xfId="39715" xr:uid="{7F88BAD5-28E8-4815-BBEC-9AEBBF59B465}"/>
    <cellStyle name="style1616594271482" xfId="39713" xr:uid="{A1573398-52A8-4FE9-9414-5867D7508550}"/>
    <cellStyle name="style1616594271502" xfId="39716" xr:uid="{012E6EB3-AF42-46B1-96D8-498ED76CFEDB}"/>
    <cellStyle name="style1616594271530" xfId="39725" xr:uid="{F384DF0E-64C8-4A93-A215-961820D7513B}"/>
    <cellStyle name="style1616594271550" xfId="39726" xr:uid="{2EABCB2A-795E-4D66-BB00-F2AB175D9D05}"/>
    <cellStyle name="style1616594271572" xfId="39727" xr:uid="{B29D3FC5-BA71-4C05-A836-F3513F7ADEEC}"/>
    <cellStyle name="style1616594271592" xfId="39728" xr:uid="{137D4D39-78BA-4A78-97A6-4ABF21E7B49C}"/>
    <cellStyle name="style1616594271620" xfId="39735" xr:uid="{1F1715D8-67B0-438C-9E33-AB934270A880}"/>
    <cellStyle name="style1616594271643" xfId="39747" xr:uid="{9F9C4C3A-E15B-4C3C-9F5B-13E5ACE87D90}"/>
    <cellStyle name="style1616594271663" xfId="39759" xr:uid="{E5BE5302-EDAB-4B5A-86DA-61AD1E952EC7}"/>
    <cellStyle name="style1616594271683" xfId="39736" xr:uid="{5CD456D0-E4F6-4D53-B897-79DA7A159E4F}"/>
    <cellStyle name="style1616594271703" xfId="39748" xr:uid="{05CA98CC-76FA-43C6-8356-825B1CCD9347}"/>
    <cellStyle name="style1616594271734" xfId="39760" xr:uid="{06DFC6D0-594D-4B64-8591-9BECA53297EC}"/>
    <cellStyle name="style1616594271754" xfId="39737" xr:uid="{EDDEFD70-80FF-47C8-B777-77671E416390}"/>
    <cellStyle name="style1616594271782" xfId="39738" xr:uid="{ACD3724D-05CA-49CB-B15B-93E9F9BC2BFB}"/>
    <cellStyle name="style1616594271804" xfId="39739" xr:uid="{7865A10B-0EDE-4506-9044-9B36891022AA}"/>
    <cellStyle name="style1616594271825" xfId="39740" xr:uid="{9E7C9548-EBD4-4D01-9DA3-A1A9E06DCD06}"/>
    <cellStyle name="style1616594271845" xfId="39749" xr:uid="{3A00ECBB-A6E9-42E6-9B38-A804F12584F5}"/>
    <cellStyle name="style1616594271873" xfId="39750" xr:uid="{BA66EA95-4FC3-4E2F-9704-0B4C7A584B4B}"/>
    <cellStyle name="style1616594271896" xfId="39751" xr:uid="{6D758425-39F3-4C2F-A0FA-F8E32903D0DE}"/>
    <cellStyle name="style1616594271916" xfId="39752" xr:uid="{CC6C1582-88D7-4783-8AE9-47FE546B665A}"/>
    <cellStyle name="style1616594271954" xfId="39761" xr:uid="{ACC65B48-EAF4-4B23-9F96-E4CF56A0AA2F}"/>
    <cellStyle name="style1616594271977" xfId="39762" xr:uid="{C0716E29-A24B-40F9-B854-2C37291C8AB8}"/>
    <cellStyle name="style1616594271997" xfId="39763" xr:uid="{F92B7778-4297-41C4-8240-622C9D7530F2}"/>
    <cellStyle name="style1616594272015" xfId="39764" xr:uid="{ED95AC72-5B94-4E76-9636-8F92D12AE7AA}"/>
    <cellStyle name="style1616594272857" xfId="39597" xr:uid="{4B2F0C21-08D3-4631-8F3D-E36E4A755A91}"/>
    <cellStyle name="style1616594272888" xfId="39598" xr:uid="{2C3AF733-9F7E-4259-9A09-F6A2B337B40C}"/>
    <cellStyle name="style1616594272908" xfId="39609" xr:uid="{46984A09-D26A-4593-B903-438E5FB622A8}"/>
    <cellStyle name="style1616594272931" xfId="39610" xr:uid="{219C00A6-D43C-414A-A0FB-673E6996E130}"/>
    <cellStyle name="style1616594272971" xfId="39600" xr:uid="{D869525B-ABF8-4C07-B016-0016245508B0}"/>
    <cellStyle name="style1616594272991" xfId="39601" xr:uid="{85DE01A8-03C0-4C0F-A613-F20BA5799967}"/>
    <cellStyle name="style1616594273012" xfId="39599" xr:uid="{D0F0A37A-429D-4880-967C-74E393D976FD}"/>
    <cellStyle name="style1616594273042" xfId="39602" xr:uid="{17DF7CC1-1612-4353-8B8D-1AD594900997}"/>
    <cellStyle name="style1616594273063" xfId="39611" xr:uid="{04DB62A3-14F6-40FD-9C46-054C27673013}"/>
    <cellStyle name="style1616594273083" xfId="39612" xr:uid="{54727E39-B0E8-45F9-8B2A-0C87B4FC1DE6}"/>
    <cellStyle name="style1616594273103" xfId="39613" xr:uid="{7B4D2865-4123-466E-BB48-170CA3240619}"/>
    <cellStyle name="style1616594273124" xfId="39614" xr:uid="{A2C5DC29-728C-4C41-96DE-840DDC61329B}"/>
    <cellStyle name="style1616594273152" xfId="39621" xr:uid="{8671EE72-7042-4647-B0C2-EA97F9CD8969}"/>
    <cellStyle name="style1616594273174" xfId="39633" xr:uid="{70B528A2-56DA-4936-8DAC-78869665A0EC}"/>
    <cellStyle name="style1616594273195" xfId="39622" xr:uid="{BB849D4B-AC2E-453C-8A02-197B0E13BBE7}"/>
    <cellStyle name="style1616594273215" xfId="39634" xr:uid="{E4CF9FCD-621E-45A1-BB28-66192809377A}"/>
    <cellStyle name="style1616594273235" xfId="39645" xr:uid="{05438D68-519C-43ED-BC65-7BC299E36187}"/>
    <cellStyle name="style1616594273255" xfId="39646" xr:uid="{D25B1A96-B9E0-40DD-9CF6-1F99E9D6502A}"/>
    <cellStyle name="style1616594273284" xfId="39623" xr:uid="{C46F9A7F-9012-4F38-B6D2-9DADD57B1473}"/>
    <cellStyle name="style1616594273306" xfId="39624" xr:uid="{F5863C9E-34A6-418C-9A98-419B8976083A}"/>
    <cellStyle name="style1616594273326" xfId="39625" xr:uid="{41F88E8F-83FB-4384-AA45-E4A3CFBB7FB8}"/>
    <cellStyle name="style1616594273346" xfId="39626" xr:uid="{2D44C25C-A879-42A7-8E31-96F7973592EB}"/>
    <cellStyle name="style1616594273366" xfId="39635" xr:uid="{B6504971-E83A-40DD-99B1-9E323FFF726B}"/>
    <cellStyle name="style1616594273387" xfId="39636" xr:uid="{A7DD675A-C16C-4F62-A195-C72B72E1DEE7}"/>
    <cellStyle name="style1616594273415" xfId="39637" xr:uid="{E4136EDF-6F78-472A-A3A9-3BF4C487512C}"/>
    <cellStyle name="style1616594273436" xfId="39638" xr:uid="{FA5922FF-205D-438D-9DD1-3B9FBB286189}"/>
    <cellStyle name="style1616594273458" xfId="39647" xr:uid="{E7D6AA52-FA55-4738-BA0E-6B5EC1D2C95E}"/>
    <cellStyle name="style1616594273478" xfId="39648" xr:uid="{BF82DAD6-B26F-4A11-BBE8-683737757119}"/>
    <cellStyle name="style1616594273507" xfId="39649" xr:uid="{B79DEFFD-54D5-486A-A89C-189E0978B87C}"/>
    <cellStyle name="style1616594273529" xfId="39650" xr:uid="{70169A82-E7E7-41CA-9B22-C0E188A2D861}"/>
    <cellStyle name="style1616594274499" xfId="39657" xr:uid="{82B8CFC6-15ED-4739-8666-9CBC5E87CC95}"/>
    <cellStyle name="style1616594274527" xfId="39658" xr:uid="{6D4EC416-5C9D-4C51-AE17-8EABE768B3B9}"/>
    <cellStyle name="style1616594274549" xfId="39669" xr:uid="{3617F87B-074E-46FD-BECB-91CB142A1CAA}"/>
    <cellStyle name="style1616594274569" xfId="39670" xr:uid="{09930FE6-7A30-4F58-B69C-8432D24B3385}"/>
    <cellStyle name="style1616594274610" xfId="39660" xr:uid="{2D87685C-77B0-430E-8D68-6F9D45720A4F}"/>
    <cellStyle name="style1616594274630" xfId="39661" xr:uid="{471B3180-9055-49FE-8B50-8B1CD5B4B584}"/>
    <cellStyle name="style1616594274651" xfId="39659" xr:uid="{989F1A3C-8C76-4B21-A390-4DE1712DAA89}"/>
    <cellStyle name="style1616594274671" xfId="39662" xr:uid="{370EB072-AFF7-4B14-9105-0DF98AE9C832}"/>
    <cellStyle name="style1616594274700" xfId="39671" xr:uid="{0A352994-2DF4-4597-BB08-3FDC2F7AA4E3}"/>
    <cellStyle name="style1616594274722" xfId="39672" xr:uid="{1748F901-7160-4262-9F1F-3FAFFB4326AB}"/>
    <cellStyle name="style1616594274742" xfId="39673" xr:uid="{8F7465F4-04FA-4473-87E0-F1385BC02E21}"/>
    <cellStyle name="style1616594274762" xfId="39674" xr:uid="{9B9A460B-6846-4E0A-9E22-3413277EFF67}"/>
    <cellStyle name="style1616594274790" xfId="39681" xr:uid="{B916118D-BB45-4A37-AAE4-576531EE6616}"/>
    <cellStyle name="style1616594274812" xfId="39693" xr:uid="{35D97128-9CC8-497A-81BC-180B503B8D17}"/>
    <cellStyle name="style1616594274833" xfId="39682" xr:uid="{D5F18558-C06F-4EFF-B2DF-FD7A82748B42}"/>
    <cellStyle name="style1616594274853" xfId="39694" xr:uid="{5B5C5EAA-92C7-42D0-A4C4-9A0AA39A2F9B}"/>
    <cellStyle name="style1616594274883" xfId="39705" xr:uid="{34E0CA3D-BCB0-4897-A58F-E7C3D330CD38}"/>
    <cellStyle name="style1616594274903" xfId="39706" xr:uid="{209C6F00-73DF-4F30-8BE2-DB625E4A8638}"/>
    <cellStyle name="style1616594274923" xfId="39683" xr:uid="{B014757B-1EA4-4C93-9ABD-BAD4C9AFE537}"/>
    <cellStyle name="style1616594274954" xfId="39684" xr:uid="{FDFBB108-2E4C-4DEE-99CF-8839687F7563}"/>
    <cellStyle name="style1616594274974" xfId="39685" xr:uid="{AB6FD5E6-DAFA-4829-8310-06408C131613}"/>
    <cellStyle name="style1616594274992" xfId="39686" xr:uid="{A40E3240-9CC8-47ED-9D7C-347F2C00E994}"/>
    <cellStyle name="style1616594275018" xfId="39695" xr:uid="{51C368CB-227F-4169-880A-E64A077DA80E}"/>
    <cellStyle name="style1616594275033" xfId="39696" xr:uid="{E8F5776E-9E1A-42A3-A5A4-D804E8A023B7}"/>
    <cellStyle name="style1616594275049" xfId="39697" xr:uid="{69AC4A30-CF29-4778-A7EF-010F5F3C05A3}"/>
    <cellStyle name="style1616594275080" xfId="39698" xr:uid="{A14CA2F6-46B5-4BB0-9AF5-0D1A3818C907}"/>
    <cellStyle name="style1616594275125" xfId="39707" xr:uid="{C29F1BAD-0D98-4026-A711-99CBB01622E0}"/>
    <cellStyle name="style1616594275145" xfId="39708" xr:uid="{6C88BB06-7F28-41AB-9F1F-96609AB3B903}"/>
    <cellStyle name="style1616594275163" xfId="39709" xr:uid="{7D092366-A954-4C39-B32D-C937035F39EE}"/>
    <cellStyle name="style1616594275186" xfId="39710" xr:uid="{87E6DAAF-3819-4788-9E1B-1BE5F233C772}"/>
    <cellStyle name="style1616594276027" xfId="39717" xr:uid="{43FE5CA5-3CF5-411E-81FC-AB28D949728B}"/>
    <cellStyle name="style1616594276047" xfId="39718" xr:uid="{BC834788-FD0D-4F54-BA71-790578A1C987}"/>
    <cellStyle name="style1616594276075" xfId="39729" xr:uid="{26F27A90-D679-4977-8096-43DE3A1AE601}"/>
    <cellStyle name="style1616594276095" xfId="39730" xr:uid="{E0D3BF95-D9BB-407D-B12E-90052D224815}"/>
    <cellStyle name="style1616594276138" xfId="39720" xr:uid="{040611CA-B443-40AE-B22C-B6F938D1AEED}"/>
    <cellStyle name="style1616594276158" xfId="39721" xr:uid="{07A2FE5A-5171-439A-8A6D-EB2A9D818B54}"/>
    <cellStyle name="style1616594276179" xfId="39719" xr:uid="{E8C5FD70-F468-4897-ABD2-1B9DA5875960}"/>
    <cellStyle name="style1616594276199" xfId="39722" xr:uid="{C655D284-BB1F-4E6D-88EE-176F05D8EE1E}"/>
    <cellStyle name="style1616594276219" xfId="39731" xr:uid="{2BDD75CB-F9FB-4CAC-98F9-04ECFA36D26E}"/>
    <cellStyle name="style1616594276239" xfId="39732" xr:uid="{C6E4B0D7-EC3F-428A-826D-901AD3ABFFC8}"/>
    <cellStyle name="style1616594276270" xfId="39733" xr:uid="{64CE5E0F-8DB2-4EBD-A8D6-B77546D4DA34}"/>
    <cellStyle name="style1616594276290" xfId="39734" xr:uid="{FE201C9F-148B-4F03-B229-F8EA06BACE59}"/>
    <cellStyle name="style1616594276311" xfId="39741" xr:uid="{32BB5563-CB34-46EB-8E0E-53FC96DC9E36}"/>
    <cellStyle name="style1616594276331" xfId="39753" xr:uid="{ED5FB34F-B4F0-47B0-BCAE-4D71BB4701EA}"/>
    <cellStyle name="style1616594276351" xfId="39765" xr:uid="{574C2337-E219-472E-93A3-0758DFF8657C}"/>
    <cellStyle name="style1616594276371" xfId="39742" xr:uid="{588AAFD3-B81B-435A-897A-358C226177A5}"/>
    <cellStyle name="style1616594276392" xfId="39754" xr:uid="{4992DE56-13AB-4822-BF9A-FEF8929C8468}"/>
    <cellStyle name="style1616594276420" xfId="39766" xr:uid="{2342D7AA-428E-459D-BE56-630950B74018}"/>
    <cellStyle name="style1616594276442" xfId="39743" xr:uid="{CC493368-B278-4507-9AAD-940870351BA8}"/>
    <cellStyle name="style1616594276462" xfId="39744" xr:uid="{B3665126-5402-4635-934F-8FD7FD656C9D}"/>
    <cellStyle name="style1616594276482" xfId="39745" xr:uid="{4403FE66-6ABF-419F-84D2-4B7EC2EF7737}"/>
    <cellStyle name="style1616594276503" xfId="39746" xr:uid="{A881EDB0-8C59-48B6-8EA7-0A2EA1BEB4FB}"/>
    <cellStyle name="style1616594276523" xfId="39755" xr:uid="{7CB212E6-78ED-460C-9E8E-9622B512786E}"/>
    <cellStyle name="style1616594276551" xfId="39756" xr:uid="{D5234745-1CDB-4DDE-9307-BC1203323850}"/>
    <cellStyle name="style1616594276573" xfId="39757" xr:uid="{D829DEF4-9CB3-452A-9F1A-01AA6DEFF613}"/>
    <cellStyle name="style1616594276594" xfId="39758" xr:uid="{9A5DE82D-D752-4327-A9A0-BB56D07AEE59}"/>
    <cellStyle name="style1616594276624" xfId="39767" xr:uid="{4E06ACC4-6C9B-459C-AB35-06BA011302AB}"/>
    <cellStyle name="style1616594276644" xfId="39768" xr:uid="{611D420E-9813-42D0-A3D4-6FCA3BE9A3FA}"/>
    <cellStyle name="style1616594276664" xfId="39769" xr:uid="{688EA960-E281-442A-8CB9-756C0C2F355B}"/>
    <cellStyle name="style1616594276693" xfId="39770" xr:uid="{10F2A63C-76D6-4A4B-822C-F02CA5F9CD83}"/>
    <cellStyle name="style1616594277718" xfId="39771" xr:uid="{044E2428-E6EE-46FD-8A11-BE01D3EA0E16}"/>
    <cellStyle name="style1616594277739" xfId="39772" xr:uid="{958AD6C0-757C-44F8-A6F7-6445F7647456}"/>
    <cellStyle name="style1616594277759" xfId="39783" xr:uid="{79B9DA43-9939-4B96-AB2B-E7922289BD12}"/>
    <cellStyle name="style1616594277779" xfId="39784" xr:uid="{776D92BC-8E32-41CA-BE27-4E540C0A4DE9}"/>
    <cellStyle name="style1616594277820" xfId="39774" xr:uid="{A868CCBE-CFAE-408F-BB24-841144E4087F}"/>
    <cellStyle name="style1616594277848" xfId="39775" xr:uid="{B842008F-3E67-4117-BCB8-E97373D741B7}"/>
    <cellStyle name="style1616594277871" xfId="39773" xr:uid="{DA59A287-6DBA-4B3C-AE0F-B2F78D99AAC4}"/>
    <cellStyle name="style1616594277891" xfId="39776" xr:uid="{32B17ED6-7C0D-451D-A6A7-A12F388312BB}"/>
    <cellStyle name="style1616594277911" xfId="39785" xr:uid="{93519B0B-D95B-4745-8FB5-99DEB6061C5C}"/>
    <cellStyle name="style1616594277932" xfId="39786" xr:uid="{BDCE79BD-978D-44A8-82B8-3CA6CAE5A17A}"/>
    <cellStyle name="style1616594277952" xfId="39787" xr:uid="{EC67A065-D263-4F20-9260-96CB73B7DB59}"/>
    <cellStyle name="style1616594277981" xfId="39788" xr:uid="{28DF231A-E4A1-48C6-BA69-E1D54B6E5BDF}"/>
    <cellStyle name="style1616594278001" xfId="39795" xr:uid="{B5588C4A-E1BC-4926-AD99-48769C5C1E37}"/>
    <cellStyle name="style1616594278023" xfId="39807" xr:uid="{1AF4856F-F3C7-46A2-821D-12BE06198942}"/>
    <cellStyle name="style1616594278043" xfId="39796" xr:uid="{6FC0F445-B1AE-41BA-83B8-6C51F4EA6934}"/>
    <cellStyle name="style1616594278074" xfId="39808" xr:uid="{449A83ED-564A-4725-91B3-2653294F7078}"/>
    <cellStyle name="style1616594278094" xfId="39819" xr:uid="{DDC3AED3-42BE-4576-ADC5-9CCC6039E5B9}"/>
    <cellStyle name="style1616594278114" xfId="39820" xr:uid="{31E6180A-6950-4BDF-9F5E-AEAA89464D54}"/>
    <cellStyle name="style1616594278134" xfId="39797" xr:uid="{DE22A631-620A-40EA-9AA5-28E25DB52532}"/>
    <cellStyle name="style1616594278164" xfId="39798" xr:uid="{FA0935F7-5494-41D3-96CD-3D684E0A9092}"/>
    <cellStyle name="style1616594278184" xfId="39799" xr:uid="{47934AE2-3441-47EA-8050-A613FEBE2E84}"/>
    <cellStyle name="style1616594278213" xfId="39800" xr:uid="{8C3A4125-8E8E-49CA-902B-09D28C99BFAF}"/>
    <cellStyle name="style1616594278235" xfId="39809" xr:uid="{B7F66518-E78C-4F74-B8E7-297CF2BCE32E}"/>
    <cellStyle name="style1616594278255" xfId="39810" xr:uid="{7832B9AF-A888-4D46-8F3D-07121EEA1552}"/>
    <cellStyle name="style1616594278275" xfId="39811" xr:uid="{10A43915-E9C9-48ED-ABD3-C20B00E07055}"/>
    <cellStyle name="style1616594278296" xfId="39812" xr:uid="{ABE54F9C-A660-4ABF-AD9C-504818D80E9F}"/>
    <cellStyle name="style1616594278326" xfId="39821" xr:uid="{0B60C4FD-5153-4906-9E30-15B986AD8721}"/>
    <cellStyle name="style1616594278346" xfId="39822" xr:uid="{7335F82A-EB6F-4149-9736-668E58AC5F82}"/>
    <cellStyle name="style1616594278366" xfId="39823" xr:uid="{639DCC4D-88D7-4D59-8963-5C7A27F447A2}"/>
    <cellStyle name="style1616594278387" xfId="39824" xr:uid="{10EEE283-2A6C-4E5F-914C-446C3DB7A00A}"/>
    <cellStyle name="style1616594280865" xfId="39777" xr:uid="{5295ABFB-0970-4101-B4F5-97D0C320E96A}"/>
    <cellStyle name="style1616594280885" xfId="39778" xr:uid="{A911D3C9-F30D-4DE4-B3B3-95AF5379A3AC}"/>
    <cellStyle name="style1616594280916" xfId="39789" xr:uid="{89324407-973D-457E-A191-E6D27467287B}"/>
    <cellStyle name="style1616594280936" xfId="39790" xr:uid="{84056ABC-D4E6-4ABD-84E7-712FC510AAE7}"/>
    <cellStyle name="style1616594280976" xfId="39780" xr:uid="{9E415F24-4231-454E-B2B1-29CB33F35E5B}"/>
    <cellStyle name="style1616594281006" xfId="39781" xr:uid="{374B80A2-C039-4121-8325-3F487FD57C41}"/>
    <cellStyle name="style1616594281026" xfId="39779" xr:uid="{179B0F01-1959-4A4E-93D1-CF6E5C9AF17B}"/>
    <cellStyle name="style1616594281047" xfId="39782" xr:uid="{D59828A8-CCA6-415E-9D98-0F0A2104AFB7}"/>
    <cellStyle name="style1616594281075" xfId="39791" xr:uid="{761BF975-8200-47B0-82F5-676404647B74}"/>
    <cellStyle name="style1616594281097" xfId="39792" xr:uid="{288BC387-E314-4CAA-BC84-2F5942A6BCF4}"/>
    <cellStyle name="style1616594281117" xfId="39793" xr:uid="{3649541F-B0A3-418D-A554-A2F280C4326B}"/>
    <cellStyle name="style1616594281137" xfId="39794" xr:uid="{3449694B-A82D-4905-873F-3EEE2CD5BDD4}"/>
    <cellStyle name="style1616594281157" xfId="39801" xr:uid="{4DBC86F3-4C24-4430-9B3D-3CEDA8DBF4CA}"/>
    <cellStyle name="style1616594281188" xfId="39813" xr:uid="{A4E49243-31A1-4DD1-B9F3-B72157BB5599}"/>
    <cellStyle name="style1616594281208" xfId="39802" xr:uid="{46D1BAC9-36B5-4613-A5FE-2172AD6526F6}"/>
    <cellStyle name="style1616594281238" xfId="39814" xr:uid="{25E7D600-2809-42BE-89EC-DC8BC793ED8D}"/>
    <cellStyle name="style1616594281259" xfId="39825" xr:uid="{58AD95AB-9C6B-40C4-86B4-41CA3B03E9D0}"/>
    <cellStyle name="style1616594281279" xfId="39826" xr:uid="{614FE4DD-F262-4098-B0E4-F6BAD2CFB957}"/>
    <cellStyle name="style1616594281299" xfId="39803" xr:uid="{46CDECC0-87F0-45DF-90A1-2CDE74A4F6B8}"/>
    <cellStyle name="style1616594281328" xfId="39804" xr:uid="{3E86C96E-8F20-4FC6-8251-0729309FED5E}"/>
    <cellStyle name="style1616594281348" xfId="39805" xr:uid="{782C73B0-F982-40FD-9BD5-253B0A7B6D37}"/>
    <cellStyle name="style1616594281370" xfId="39806" xr:uid="{2F25B263-0EB4-47C3-91FC-D0C6BB657AFF}"/>
    <cellStyle name="style1616594281391" xfId="39815" xr:uid="{E60EC35C-2944-40D7-B8D5-C272D98293CC}"/>
    <cellStyle name="style1616594281411" xfId="39816" xr:uid="{B8E7519C-CBFA-4173-A6AC-6D66FF0AF018}"/>
    <cellStyle name="style1616594281431" xfId="39817" xr:uid="{FF697265-FD4C-455E-AA96-260804D5C93C}"/>
    <cellStyle name="style1616594281451" xfId="39818" xr:uid="{93FC420F-49BB-4902-8995-EDD13C88F270}"/>
    <cellStyle name="style1616594281482" xfId="39827" xr:uid="{59047F11-546E-4BB4-8E35-6011547582DC}"/>
    <cellStyle name="style1616594281502" xfId="39828" xr:uid="{3D1B6068-0CA8-4246-B3FA-F5466BD9B400}"/>
    <cellStyle name="style1616594281522" xfId="39829" xr:uid="{433D6414-BD10-48A9-A898-370A377DF0E0}"/>
    <cellStyle name="style1616594281542" xfId="39830" xr:uid="{F552AF64-070F-4112-8637-64410F1002CA}"/>
    <cellStyle name="style1616594289441" xfId="39899" xr:uid="{A19BB8CD-29EB-4218-8E10-B263BAFC93FE}"/>
    <cellStyle name="style1616594289470" xfId="39900" xr:uid="{D9791ADF-3955-4B1E-8A8C-D199CE011689}"/>
    <cellStyle name="style1616594289492" xfId="39911" xr:uid="{C15B5B68-23BF-4922-AC05-C89FC2408E78}"/>
    <cellStyle name="style1616594289513" xfId="39912" xr:uid="{B3757159-D5DA-4E46-9146-CAE75552D143}"/>
    <cellStyle name="style1616594289553" xfId="39902" xr:uid="{EA603564-BEDC-4ED4-92C0-3740393550B6}"/>
    <cellStyle name="style1616594289574" xfId="39903" xr:uid="{9DA9E919-6C3C-4B83-8A16-440AA4A75130}"/>
    <cellStyle name="style1616594289594" xfId="39901" xr:uid="{86340EA7-5DA0-4F6C-8723-5F3080B9AB70}"/>
    <cellStyle name="style1616594289622" xfId="39904" xr:uid="{E21EEFD5-29B7-4CDE-A335-FF20ED22B19F}"/>
    <cellStyle name="style1616594289645" xfId="39913" xr:uid="{8E9A8893-8CDE-4BF2-B35B-BBB6989BE0E7}"/>
    <cellStyle name="style1616594289665" xfId="39914" xr:uid="{60AFA9FD-D9F9-4975-BA6D-23735027E050}"/>
    <cellStyle name="style1616594289685" xfId="39915" xr:uid="{ADE84D1D-733C-4EFC-BA54-C017D77E7C69}"/>
    <cellStyle name="style1616594289705" xfId="39916" xr:uid="{0754D2AE-B835-4481-9A4F-13CE36A0BF24}"/>
    <cellStyle name="style1616594289733" xfId="39923" xr:uid="{19E2BE42-F413-409D-809D-64A55783942C}"/>
    <cellStyle name="style1616594289764" xfId="39935" xr:uid="{798A7116-0550-4B0F-9522-019CAB050C04}"/>
    <cellStyle name="style1616594289786" xfId="39924" xr:uid="{5565E882-2E44-4CD8-A3F0-AA002C03B4EF}"/>
    <cellStyle name="style1616594289807" xfId="39936" xr:uid="{5F398D8C-2859-4F11-B4B6-5988402404AF}"/>
    <cellStyle name="style1616594289827" xfId="39947" xr:uid="{5784EC86-5BD2-4737-AFF8-2BBF743480F1}"/>
    <cellStyle name="style1616594289847" xfId="39948" xr:uid="{27557791-26B8-4E20-A200-849E867D5864}"/>
    <cellStyle name="style1616594289867" xfId="39925" xr:uid="{B1B594A0-1199-4BE6-AC04-B5008A69D047}"/>
    <cellStyle name="style1616594289896" xfId="39926" xr:uid="{ED798B14-FF94-4749-AD05-01B9B6E4100B}"/>
    <cellStyle name="style1616594289918" xfId="39927" xr:uid="{F9284AF7-BDA2-4C11-9549-69A16EA6457C}"/>
    <cellStyle name="style1616594289946" xfId="39928" xr:uid="{F739B02B-204C-4A1C-876D-036055AC243D}"/>
    <cellStyle name="style1616594289968" xfId="39937" xr:uid="{DAA5ADC7-DEBE-4489-80DA-26E2FB13A1ED}"/>
    <cellStyle name="style1616594289989" xfId="39938" xr:uid="{20A9B4C5-7CA9-481F-88A1-8B8835279C3A}"/>
    <cellStyle name="style1616594290009" xfId="39939" xr:uid="{D189879E-7518-41B9-BC01-5486B6D9DE36}"/>
    <cellStyle name="style1616594290029" xfId="39940" xr:uid="{635F1082-9D66-41D7-B1C6-A15E874189FE}"/>
    <cellStyle name="style1616594290070" xfId="39949" xr:uid="{D136EA5B-F50A-4EAF-9A4C-4C80EE8B0354}"/>
    <cellStyle name="style1616594290090" xfId="39950" xr:uid="{D9290CB9-745C-4100-A455-6879F11B8759}"/>
    <cellStyle name="style1616594290118" xfId="39951" xr:uid="{1F6B25CC-88D6-4AA9-8ECD-1AF655F34362}"/>
    <cellStyle name="style1616594290140" xfId="39952" xr:uid="{D7380977-9283-4655-9C54-84BD0E5A0924}"/>
    <cellStyle name="style1616594291139" xfId="39905" xr:uid="{2E02364A-AA61-42EB-8429-3BFF5380B5EA}"/>
    <cellStyle name="style1616594291168" xfId="39906" xr:uid="{3D399331-13A6-4DFD-9895-4F57F1E01E1A}"/>
    <cellStyle name="style1616594291190" xfId="39917" xr:uid="{4D03DE35-0B2A-4470-8B9B-FD5E83664020}"/>
    <cellStyle name="style1616594291210" xfId="39918" xr:uid="{8545C2DB-0557-42E1-8351-F94761D2F21F}"/>
    <cellStyle name="style1616594291250" xfId="39908" xr:uid="{64454ECB-1F75-49D5-9D14-38DC7388AD17}"/>
    <cellStyle name="style1616594291271" xfId="39909" xr:uid="{CB280010-0EA1-4B92-85E4-7EF3412A375B}"/>
    <cellStyle name="style1616594291291" xfId="39907" xr:uid="{FE8C6468-D4B4-4ED5-80E9-D3D55038AF19}"/>
    <cellStyle name="style1616594291319" xfId="39910" xr:uid="{E1A7C5D0-C3B1-431F-B2DE-F77B4D1A5E32}"/>
    <cellStyle name="style1616594291334" xfId="39919" xr:uid="{4C12E0AD-5264-4949-8AD7-7B2D24F596C5}"/>
    <cellStyle name="style1616594291366" xfId="39920" xr:uid="{6E2E0BFD-6CF4-405B-923E-678278D01BC4}"/>
    <cellStyle name="style1616594291397" xfId="39921" xr:uid="{8C7BB3D5-B01E-48D7-8337-487AEE90CA99}"/>
    <cellStyle name="style1616594291419" xfId="39922" xr:uid="{6D383454-748D-4A9B-8AAE-043B79E2209E}"/>
    <cellStyle name="style1616594291435" xfId="39929" xr:uid="{57B93593-BEFC-464F-A16E-BBFA5AEAC5F0}"/>
    <cellStyle name="style1616594291466" xfId="39941" xr:uid="{45E1A4F6-8CAC-457E-8D18-3F6C52069C6D}"/>
    <cellStyle name="style1616594291497" xfId="39930" xr:uid="{BDE45EC9-45BA-4793-8ED4-1DD3807AC5E5}"/>
    <cellStyle name="style1616594291519" xfId="39942" xr:uid="{6E161D0B-A71C-47E0-9026-329B50A977FC}"/>
    <cellStyle name="style1616594291535" xfId="39953" xr:uid="{9256065F-54F8-4CCF-B08A-2D50FEE53641}"/>
    <cellStyle name="style1616594291566" xfId="39954" xr:uid="{E7ECDB90-7BFC-4D04-AD33-17073ECFF6AB}"/>
    <cellStyle name="style1616594291597" xfId="39931" xr:uid="{1130860B-4DCD-447A-81B9-01C480F2B34A}"/>
    <cellStyle name="style1616594291622" xfId="39932" xr:uid="{32B3528B-D666-442F-B28B-FC1AEBD5D867}"/>
    <cellStyle name="style1616594291642" xfId="39933" xr:uid="{49E720A2-B2B8-4E7B-8AA1-F2D2348FDD28}"/>
    <cellStyle name="style1616594291670" xfId="39934" xr:uid="{98F04798-788E-4324-9C84-E7D158228A1B}"/>
    <cellStyle name="style1616594291690" xfId="39943" xr:uid="{50AC9C4F-466F-4897-9779-33998611E587}"/>
    <cellStyle name="style1616594291712" xfId="39944" xr:uid="{BD4C9316-D958-480F-B43C-A33DF0DE915E}"/>
    <cellStyle name="style1616594291733" xfId="39945" xr:uid="{229CFE7C-F3DB-4000-8274-4756A1D0E0D7}"/>
    <cellStyle name="style1616594291753" xfId="39946" xr:uid="{BA93753D-B5BE-409E-B179-D659C3B732C2}"/>
    <cellStyle name="style1616594291783" xfId="39955" xr:uid="{4AE6820B-56EF-4526-BB20-D7ECA49670DD}"/>
    <cellStyle name="style1616594291803" xfId="39956" xr:uid="{2B6A3220-6F5E-40A4-87ED-837174460E05}"/>
    <cellStyle name="style1616594291821" xfId="39957" xr:uid="{B1958EF5-9433-4963-9836-EE1B486AD3CE}"/>
    <cellStyle name="style1616594291844" xfId="39958" xr:uid="{63F5C8BB-5104-423C-990F-5468B575293A}"/>
    <cellStyle name="style1616594299686" xfId="39831" xr:uid="{D19C9548-CBDF-4C9E-9208-EBFC66200463}"/>
    <cellStyle name="style1616594299707" xfId="39832" xr:uid="{2C80FE13-CF01-4E5C-A9F1-DD39C0A7F5A9}"/>
    <cellStyle name="style1616594299735" xfId="39843" xr:uid="{53FBBAE1-0061-40F1-A438-F3BF07AC9E58}"/>
    <cellStyle name="style1616594299758" xfId="39844" xr:uid="{AE874A2A-B68B-4EF6-959C-1F9509305F45}"/>
    <cellStyle name="style1616594299817" xfId="39834" xr:uid="{37DBEF37-25FF-4BE3-8CED-C8A07248E786}"/>
    <cellStyle name="style1616594299839" xfId="39835" xr:uid="{0450E296-5DC5-4A2D-ADBB-9335A1A6B143}"/>
    <cellStyle name="style1616594299859" xfId="39833" xr:uid="{519AE052-3FA4-4030-8DBA-D75253AE0007}"/>
    <cellStyle name="style1616594299888" xfId="39836" xr:uid="{EBC23188-3BDC-40AE-AB07-A408E738F156}"/>
    <cellStyle name="style1616594299910" xfId="39845" xr:uid="{827ABC3D-ED80-4EFD-A8ED-AE58B9818D72}"/>
    <cellStyle name="style1616594299931" xfId="39846" xr:uid="{F65524A4-1109-4A74-A11B-1CDCF171BB60}"/>
    <cellStyle name="style1616594299951" xfId="39847" xr:uid="{11F91D3B-14A6-4C8D-A52C-EF0C88D3CD04}"/>
    <cellStyle name="style1616594299979" xfId="39848" xr:uid="{97AC954B-BB95-4D94-BFF3-1F0A71CD2F26}"/>
    <cellStyle name="style1616594300001" xfId="39855" xr:uid="{6CE480B1-3D86-4A23-B06E-BED711F724E4}"/>
    <cellStyle name="style1616594300022" xfId="39867" xr:uid="{7B7590AD-F055-4F94-BB80-4EADB189452C}"/>
    <cellStyle name="style1616594300050" xfId="39856" xr:uid="{28CCA4AD-D73B-43DE-87DD-797284AF49B0}"/>
    <cellStyle name="style1616594300072" xfId="39868" xr:uid="{5FC3A3A0-BBDD-4294-9C66-944612ED2C76}"/>
    <cellStyle name="style1616594300093" xfId="39887" xr:uid="{517CCFE9-71EA-49A6-B0EF-735C473F8EDA}"/>
    <cellStyle name="style1616594300113" xfId="39888" xr:uid="{F46BA3A8-134D-4C2F-8AE7-D9CACDD5FAB6}"/>
    <cellStyle name="style1616594300141" xfId="39857" xr:uid="{E4CE851C-84CD-448F-95C1-16F032DE4A14}"/>
    <cellStyle name="style1616594300163" xfId="39858" xr:uid="{41F7DEA3-DFAD-4F3E-A343-15FE155EA7EC}"/>
    <cellStyle name="style1616594300184" xfId="39859" xr:uid="{B473B070-9C36-4D17-B657-F63F9DED4050}"/>
    <cellStyle name="style1616594300212" xfId="39860" xr:uid="{4171F2E0-0CB3-4EC0-A020-11534146146B}"/>
    <cellStyle name="style1616594300234" xfId="39869" xr:uid="{A3C80F2E-38F1-4FD9-9F5F-E676E83B820E}"/>
    <cellStyle name="style1616594300254" xfId="39870" xr:uid="{59FBCC76-959C-4C0A-9E7F-D2DC89E4F886}"/>
    <cellStyle name="style1616594300282" xfId="39871" xr:uid="{32756775-7776-4489-9DF9-84F775050751}"/>
    <cellStyle name="style1616594300304" xfId="39872" xr:uid="{0E0E18AB-3330-40CC-8E52-1960A8D29051}"/>
    <cellStyle name="style1616594300325" xfId="39879" xr:uid="{E65D1E2B-6EDE-4CD9-A32B-5E7A35B66526}"/>
    <cellStyle name="style1616594300343" xfId="39880" xr:uid="{BB998BF3-6647-4FA3-A796-FC303CB3CE6D}"/>
    <cellStyle name="style1616594300365" xfId="39883" xr:uid="{F4029D5E-1C1B-4E48-85DB-9325E7127561}"/>
    <cellStyle name="style1616594300385" xfId="39884" xr:uid="{3ED6D44B-78DE-4804-AFB5-6D3A90970B53}"/>
    <cellStyle name="style1616594300415" xfId="39889" xr:uid="{ECD4FD8A-D4D7-4B35-B3D8-803E50180EBF}"/>
    <cellStyle name="style1616594300435" xfId="39890" xr:uid="{2203DCD9-78AE-40B7-B6C2-C37EEF3A9F1E}"/>
    <cellStyle name="style1616594300455" xfId="39891" xr:uid="{57BCF383-210D-4F9E-99EE-82908238EAC2}"/>
    <cellStyle name="style1616594300486" xfId="39892" xr:uid="{66780063-0240-4844-AF26-A9B47B2849D8}"/>
    <cellStyle name="style1616594301576" xfId="39837" xr:uid="{0E81C10C-178D-4C73-A7FF-71300D33B6FD}"/>
    <cellStyle name="style1616594301597" xfId="39838" xr:uid="{F02BF385-33B5-4A42-B6FD-9F9FA5EC7D03}"/>
    <cellStyle name="style1616594301617" xfId="39849" xr:uid="{ADDAD517-63EF-4A85-A940-DE8F68862569}"/>
    <cellStyle name="style1616594301637" xfId="39850" xr:uid="{63F428CD-EBCD-4B21-907D-42129A637303}"/>
    <cellStyle name="style1616594301678" xfId="39840" xr:uid="{FA0F8CEA-E771-40B2-BC3B-F40AABD2DA00}"/>
    <cellStyle name="style1616594301706" xfId="39841" xr:uid="{2799E982-B1C6-46EC-8508-0692756DA4B4}"/>
    <cellStyle name="style1616594301728" xfId="39839" xr:uid="{91EDF9A1-4B10-4E5D-80F6-4542A711AEB4}"/>
    <cellStyle name="style1616594301749" xfId="39842" xr:uid="{4BE9523A-D1CE-4023-B125-11E9C0112BDB}"/>
    <cellStyle name="style1616594301769" xfId="39851" xr:uid="{58B79AAF-5E88-47B5-B2E7-56B4231245C4}"/>
    <cellStyle name="style1616594301789" xfId="39852" xr:uid="{05D8E46D-AA6B-4E93-BDC1-871C1BE991F6}"/>
    <cellStyle name="style1616594301810" xfId="39853" xr:uid="{6A90F63B-4324-40E2-A235-042C99FA92D3}"/>
    <cellStyle name="style1616594301830" xfId="39854" xr:uid="{3900811C-0614-4F63-BFA5-3827FDC60401}"/>
    <cellStyle name="style1616594301860" xfId="39861" xr:uid="{BD4530C9-00B5-4299-A04E-27FCBED5B12C}"/>
    <cellStyle name="style1616594301881" xfId="39873" xr:uid="{E3DD72AE-00F8-4E85-8802-D031C2FC23A8}"/>
    <cellStyle name="style1616594301901" xfId="39862" xr:uid="{348C05AA-64C2-4F4B-9A98-C2884645A679}"/>
    <cellStyle name="style1616594301921" xfId="39874" xr:uid="{14DB1A8A-CCE0-4732-B6A1-19C4203D6A14}"/>
    <cellStyle name="style1616594301951" xfId="39893" xr:uid="{E7067FA7-85EF-47C8-BC0C-164C0BB25313}"/>
    <cellStyle name="style1616594301974" xfId="39894" xr:uid="{66047C71-4B2E-4248-A475-3095AF79B1D3}"/>
    <cellStyle name="style1616594301991" xfId="39863" xr:uid="{1AF7C3F6-08B2-4EEF-8D63-0313900E2512}"/>
    <cellStyle name="style1616594302021" xfId="39864" xr:uid="{C21AE6C5-A7B7-42AC-9498-AB702184C5B0}"/>
    <cellStyle name="style1616594302041" xfId="39865" xr:uid="{99BA48AC-0E98-4114-85E1-2CA4DCF0DAEC}"/>
    <cellStyle name="style1616594302062" xfId="39866" xr:uid="{44F81758-EC45-4C7E-A03D-B7C55ECB1E03}"/>
    <cellStyle name="style1616594302082" xfId="39875" xr:uid="{6C386596-DB82-4405-8D18-A461D7D13250}"/>
    <cellStyle name="style1616594302102" xfId="39876" xr:uid="{3C0FBF27-6943-4F90-8F8B-8F5AD2EC9AC2}"/>
    <cellStyle name="style1616594302130" xfId="39877" xr:uid="{146E05CA-DED4-42A5-A699-BF24E96B4F88}"/>
    <cellStyle name="style1616594302152" xfId="39878" xr:uid="{0D3C369F-D69F-4677-B6D9-5C3CBC04E80B}"/>
    <cellStyle name="style1616594302170" xfId="39881" xr:uid="{66F32834-5009-4E00-BB33-0B918A252FD3}"/>
    <cellStyle name="style1616594302192" xfId="39882" xr:uid="{D6B64FE7-FF2B-470F-A2EE-E97694E4B1B4}"/>
    <cellStyle name="style1616594302223" xfId="39885" xr:uid="{66350EE2-6226-48FC-AF04-556BD3FDD170}"/>
    <cellStyle name="style1616594302243" xfId="39886" xr:uid="{DA88C931-B10B-41D8-BC1A-BEEF9A47AC54}"/>
    <cellStyle name="style1616594302263" xfId="39895" xr:uid="{720A9E48-1303-4E2A-94FA-24E839F98B04}"/>
    <cellStyle name="style1616594302284" xfId="39896" xr:uid="{2233171C-9888-47C3-9057-DE0CE275BF9E}"/>
    <cellStyle name="style1616594302304" xfId="39897" xr:uid="{E7D77F5C-89A5-4D2A-A77F-B5AB18BCE9C9}"/>
    <cellStyle name="style1616594302332" xfId="39898" xr:uid="{062A47E6-9E0E-4820-ADD3-C0EC53C0F5A4}"/>
    <cellStyle name="style1616595848378" xfId="39959" xr:uid="{F492ACE7-40E5-4213-84E8-B26D99BE4824}"/>
    <cellStyle name="style1616595848409" xfId="39960" xr:uid="{0E7BD6EB-D081-4901-938B-04CD7B2B431A}"/>
    <cellStyle name="style1616595848437" xfId="39971" xr:uid="{89BEA05B-ADD0-4173-B625-A95305579654}"/>
    <cellStyle name="style1616595848460" xfId="39972" xr:uid="{E27333B7-26D9-46A0-AF3F-757FEE7657F4}"/>
    <cellStyle name="style1616595848510" xfId="39962" xr:uid="{3F8521F6-14D8-42D9-95F0-D3FBEC4ABF86}"/>
    <cellStyle name="style1616595848531" xfId="39963" xr:uid="{251888E0-2816-48E6-9972-3FACEFC3E5E1}"/>
    <cellStyle name="style1616595848561" xfId="39961" xr:uid="{57DCF1B8-3BD7-4CEB-837C-543108C84F70}"/>
    <cellStyle name="style1616595848592" xfId="39964" xr:uid="{4E0749CA-3B5B-4E60-A380-16DD1D917B4F}"/>
    <cellStyle name="style1616595848622" xfId="39973" xr:uid="{508A85BC-AEAD-427A-B7F9-4B650A2B6919}"/>
    <cellStyle name="style1616595848642" xfId="39974" xr:uid="{0AA3361E-8F08-4D2E-A383-A62C713ADF17}"/>
    <cellStyle name="style1616595848673" xfId="39975" xr:uid="{DF2F5632-74FD-42E1-BD45-6E8A6E85772E}"/>
    <cellStyle name="style1616595848693" xfId="39976" xr:uid="{A97DD05A-3B9E-4953-BD5A-43E31AF6D61F}"/>
    <cellStyle name="style1616595848723" xfId="39983" xr:uid="{B29CAF68-B3A7-4ED1-A7F4-205C90753379}"/>
    <cellStyle name="style1616595848754" xfId="39995" xr:uid="{D2E76126-7299-4917-9724-06A577B5ED0F}"/>
    <cellStyle name="style1616595848784" xfId="39984" xr:uid="{6C690D30-3C57-4D22-A282-D101EF92B83B}"/>
    <cellStyle name="style1616595848813" xfId="39996" xr:uid="{B97D14B0-0D93-4F2D-9941-9C9F83663786}"/>
    <cellStyle name="style1616595848835" xfId="40007" xr:uid="{D03D8954-3BD1-4FF8-AB2A-15188DE57F22}"/>
    <cellStyle name="style1616595848863" xfId="40008" xr:uid="{5754897E-3C42-42D6-8B49-2722BEC20469}"/>
    <cellStyle name="style1616595848884" xfId="39985" xr:uid="{503DD061-0AE7-4CD2-AF53-5CFDF4F88031}"/>
    <cellStyle name="style1616595848916" xfId="39986" xr:uid="{1AFC0EC2-A420-47AC-B738-1F126D969B3C}"/>
    <cellStyle name="style1616595848946" xfId="39987" xr:uid="{85FA1BE4-C67E-4E56-872B-D6391E655895}"/>
    <cellStyle name="style1616595848974" xfId="39988" xr:uid="{56F5D4FE-BDD5-41A1-9134-88C3D418C019}"/>
    <cellStyle name="style1616595848997" xfId="39997" xr:uid="{732801B2-44AF-4DC1-9E14-436A8019E1F7}"/>
    <cellStyle name="style1616595849027" xfId="39998" xr:uid="{36C42771-DDA9-4E56-842E-B4974D64F4A7}"/>
    <cellStyle name="style1616595849045" xfId="39999" xr:uid="{D8B71B9B-476D-4F5F-ABB0-83AABC133319}"/>
    <cellStyle name="style1616595849077" xfId="40000" xr:uid="{0F014146-C796-49A0-869F-E8D15B1EB363}"/>
    <cellStyle name="style1616595849107" xfId="40009" xr:uid="{CA8811C5-3763-4F3E-886B-361AD3AEDE7E}"/>
    <cellStyle name="style1616595849128" xfId="40010" xr:uid="{3AE7FADE-011A-41AB-8C6E-E006943BCA4D}"/>
    <cellStyle name="style1616595849158" xfId="40011" xr:uid="{7C4F0571-6B59-434F-A2D9-B36A807909E1}"/>
    <cellStyle name="style1616595849188" xfId="40012" xr:uid="{720B7B53-8F03-431C-A2C2-582F58C8333D}"/>
    <cellStyle name="style1616595850340" xfId="40019" xr:uid="{A0EC93DC-F7D7-4DFD-AAD4-F7A6D5776C74}"/>
    <cellStyle name="style1616595850368" xfId="40020" xr:uid="{1D5E5BF0-FE7D-4140-8184-13478E6EC355}"/>
    <cellStyle name="style1616595850389" xfId="40031" xr:uid="{86BF35C1-ABA6-4927-8B0C-D28388EFFD70}"/>
    <cellStyle name="style1616595850409" xfId="40032" xr:uid="{61BFE03F-EA53-4874-A62B-46B45A28635B}"/>
    <cellStyle name="style1616595850452" xfId="40022" xr:uid="{190B7317-CF8F-4F5D-AF4A-C6FBA668878D}"/>
    <cellStyle name="style1616595850472" xfId="40023" xr:uid="{AD7A1AE6-1915-4859-B8B7-5A88BCC82375}"/>
    <cellStyle name="style1616595850492" xfId="40021" xr:uid="{5A8000A8-954B-4C81-9C8A-5A6E0675E3DF}"/>
    <cellStyle name="style1616595850522" xfId="40024" xr:uid="{1528A8AE-C77A-4CFE-8997-72F54D34D8AC}"/>
    <cellStyle name="style1616595850550" xfId="40033" xr:uid="{8C557B99-3464-4E3C-95DA-EEF0E95EEC49}"/>
    <cellStyle name="style1616595850572" xfId="40034" xr:uid="{E780A24D-6280-4F69-BF4C-439A95A28B00}"/>
    <cellStyle name="style1616595850592" xfId="40035" xr:uid="{3F00E5E8-AA1D-4F4E-AA01-580C12AECF19}"/>
    <cellStyle name="style1616595850613" xfId="40036" xr:uid="{2AA25792-DF8F-4299-B023-2FCA3B860501}"/>
    <cellStyle name="style1616595850633" xfId="40043" xr:uid="{2FDFF3AF-DCD2-46C5-8C7D-C8364E02F2EA}"/>
    <cellStyle name="style1616595850661" xfId="40055" xr:uid="{BC368AB8-034A-4662-8645-9FC116D4CADC}"/>
    <cellStyle name="style1616595850681" xfId="40044" xr:uid="{A80B805A-7894-40A9-BBD0-2E07B167F91C}"/>
    <cellStyle name="style1616595850697" xfId="40056" xr:uid="{4CDB632A-E7C9-407B-905B-852F65786A11}"/>
    <cellStyle name="style1616595850728" xfId="40067" xr:uid="{02AB20DB-1418-4EE1-8AED-66FD299437C5}"/>
    <cellStyle name="style1616595850743" xfId="40068" xr:uid="{71B5B980-54B4-441D-93BE-68496901A9EF}"/>
    <cellStyle name="style1616595850770" xfId="40045" xr:uid="{9A9DD137-F845-472C-BDC6-5F4A35403DCE}"/>
    <cellStyle name="style1616595850793" xfId="40046" xr:uid="{7E0E5415-36CB-486B-846C-03C005025644}"/>
    <cellStyle name="style1616595850814" xfId="40047" xr:uid="{05FC0E79-083D-4CE6-9560-1B5D3FBDC274}"/>
    <cellStyle name="style1616595850834" xfId="40048" xr:uid="{E0B5DD46-83EF-4143-9C70-F958DE62D982}"/>
    <cellStyle name="style1616595850854" xfId="40057" xr:uid="{39186E11-7A31-487F-A007-9535FBBCBA54}"/>
    <cellStyle name="style1616595850883" xfId="40058" xr:uid="{FD230372-D68B-4701-8FC1-2AF6E4DF0676}"/>
    <cellStyle name="style1616595850903" xfId="40059" xr:uid="{6289E66E-5E22-441C-AEB0-34819ED930EA}"/>
    <cellStyle name="style1616595850925" xfId="40060" xr:uid="{6BC6EFE3-4BDC-4097-B637-00EA530F2722}"/>
    <cellStyle name="style1616595850966" xfId="40069" xr:uid="{7D01223B-361D-4AC4-B4A2-3C2938F214B0}"/>
    <cellStyle name="style1616595850986" xfId="40070" xr:uid="{2974C41C-EE95-40EF-AF9E-EF45F210BB35}"/>
    <cellStyle name="style1616595851006" xfId="40071" xr:uid="{0287A4C4-BD71-4F6E-9330-42CBEA9F4AAB}"/>
    <cellStyle name="style1616595851026" xfId="40072" xr:uid="{0B7BF06B-CBFC-4BDC-B3C4-23FF5CE4AD2C}"/>
    <cellStyle name="style1616595851848" xfId="40079" xr:uid="{408CCD0A-8B25-48E5-8C43-4D3D8F54AF92}"/>
    <cellStyle name="style1616595851868" xfId="40080" xr:uid="{E0295746-7B3F-4147-807E-AD3F1AE5EBB1}"/>
    <cellStyle name="style1616595851888" xfId="40091" xr:uid="{A55B114E-5735-4DA4-ACE1-DD682B13B729}"/>
    <cellStyle name="style1616595851908" xfId="40092" xr:uid="{C8431719-1DA2-42CA-A9E4-394EE331E50D}"/>
    <cellStyle name="style1616595851957" xfId="40082" xr:uid="{5306BB10-E6F9-4438-A53A-3EB33B8360EF}"/>
    <cellStyle name="style1616595851977" xfId="40083" xr:uid="{4BC71E6E-2772-4080-B2C2-E783977D4D51}"/>
    <cellStyle name="style1616595852000" xfId="40081" xr:uid="{030AF42B-0055-40A0-BECB-1EAEDDE41CE7}"/>
    <cellStyle name="style1616595852020" xfId="40084" xr:uid="{89D88077-3AC8-4F31-867D-C9B639454DB6}"/>
    <cellStyle name="style1616595852040" xfId="40093" xr:uid="{1F69266A-90A2-4C73-8720-AD8520820230}"/>
    <cellStyle name="style1616595852061" xfId="40094" xr:uid="{18874EAB-79CF-467B-A173-CC58F8155D58}"/>
    <cellStyle name="style1616595852081" xfId="40095" xr:uid="{9B3D947C-3C5F-4A71-90BD-BDF60E9A7318}"/>
    <cellStyle name="style1616595852109" xfId="40096" xr:uid="{486049C9-EAA6-4127-9539-F641B7701D8E}"/>
    <cellStyle name="style1616595852130" xfId="40103" xr:uid="{AAE4D60E-9586-414C-ABED-35D8E8DAA005}"/>
    <cellStyle name="style1616595852150" xfId="40115" xr:uid="{E9F516B1-7E9D-4E9F-905C-48343C0DAC1D}"/>
    <cellStyle name="style1616595852172" xfId="40127" xr:uid="{22F6D36A-BBD2-4CC2-B514-682E7106AE8C}"/>
    <cellStyle name="style1616595852193" xfId="40104" xr:uid="{E64A2AA0-8E61-440B-9533-EC7BF7595DC6}"/>
    <cellStyle name="style1616595852223" xfId="40116" xr:uid="{56091B0C-D18D-4F32-95B4-E5C6449A2EDA}"/>
    <cellStyle name="style1616595852244" xfId="40128" xr:uid="{C372C4BC-5C26-44D5-BD85-16062128ACB9}"/>
    <cellStyle name="style1616595852264" xfId="40105" xr:uid="{C80F3F7F-B003-4721-AFDA-24D0C51CEADE}"/>
    <cellStyle name="style1616595852284" xfId="40106" xr:uid="{2A597185-1480-420C-B715-708EBDA22E8D}"/>
    <cellStyle name="style1616595852313" xfId="40107" xr:uid="{3E8F8304-7CAC-4BAC-949F-A8A016813708}"/>
    <cellStyle name="style1616595852333" xfId="40108" xr:uid="{29332E53-AC59-4639-8712-81AA37CB1A4B}"/>
    <cellStyle name="style1616595852355" xfId="40117" xr:uid="{76CCA9E1-DA8F-4698-AEDB-777F1A7ABED8}"/>
    <cellStyle name="style1616595852376" xfId="40118" xr:uid="{CABDA694-9B34-4D73-AC88-24B73DE189DE}"/>
    <cellStyle name="style1616595852396" xfId="40119" xr:uid="{83832020-9A82-4E81-940E-94BC58BB1F74}"/>
    <cellStyle name="style1616595852417" xfId="40120" xr:uid="{54896D69-8677-4293-A926-6CC3E81BBB9D}"/>
    <cellStyle name="style1616595852447" xfId="40129" xr:uid="{C2A697DE-A280-4A32-93AD-6C6CB04CB7EA}"/>
    <cellStyle name="style1616595852467" xfId="40130" xr:uid="{74C638E9-945B-44B3-8748-058DC9A701CF}"/>
    <cellStyle name="style1616595852485" xfId="40131" xr:uid="{E88425F6-BF5D-4D44-B2AD-932ED95ED9B9}"/>
    <cellStyle name="style1616595852507" xfId="40132" xr:uid="{E9BAA937-EA0B-4185-A8B5-2E7A8198CB44}"/>
    <cellStyle name="style1616595853385" xfId="39965" xr:uid="{9A48AD1F-61FF-4553-AF27-E3D678DA4AC2}"/>
    <cellStyle name="style1616595853400" xfId="39966" xr:uid="{13205333-64BD-4A68-845A-E1637B8EF377}"/>
    <cellStyle name="style1616595853416" xfId="39977" xr:uid="{574BF3BE-DC12-4DC8-9557-4D4E0B31D4E5}"/>
    <cellStyle name="style1616595853447" xfId="39978" xr:uid="{DF7E352B-7131-4617-93B6-41631E810DA2}"/>
    <cellStyle name="style1616595853485" xfId="39968" xr:uid="{5BDFF968-07C1-4298-8A52-C3617FB44D5A}"/>
    <cellStyle name="style1616595853516" xfId="39969" xr:uid="{D23F2D8E-0013-48ED-B03E-59ED2B843D14}"/>
    <cellStyle name="style1616595853532" xfId="39967" xr:uid="{483200BD-8089-4B95-A6EB-BADC43028F24}"/>
    <cellStyle name="style1616595853554" xfId="39970" xr:uid="{597F5FB1-1BB0-4FD4-9DF0-F3D504626B9E}"/>
    <cellStyle name="style1616595853585" xfId="39979" xr:uid="{9F67A44D-E8B7-4919-A426-1D1CD1906EE8}"/>
    <cellStyle name="style1616595853601" xfId="39980" xr:uid="{83ED8FCA-B767-47B6-97E2-98B478888AF1}"/>
    <cellStyle name="style1616595853616" xfId="39981" xr:uid="{A648A4AC-890B-4AC9-B94B-22F1EA3806D3}"/>
    <cellStyle name="style1616595853648" xfId="39982" xr:uid="{14FF4450-4610-4B3B-ABF3-9B88811EFFF7}"/>
    <cellStyle name="style1616595853670" xfId="39989" xr:uid="{CE782312-D115-487F-B2A0-BF9BCC8CC1CB}"/>
    <cellStyle name="style1616595853685" xfId="40001" xr:uid="{A65513C3-C4A6-4230-B75D-5AC93CF3EF31}"/>
    <cellStyle name="style1616595853717" xfId="39990" xr:uid="{ECF41853-57E0-4E02-BEF7-13F9FBE5B909}"/>
    <cellStyle name="style1616595853732" xfId="40002" xr:uid="{910D7842-A4AC-4D6A-988E-80296E38CD71}"/>
    <cellStyle name="style1616595853754" xfId="40013" xr:uid="{27606406-CF68-4357-AAD9-8BD9DFB69F41}"/>
    <cellStyle name="style1616595853771" xfId="40014" xr:uid="{41DC2F51-5931-47CC-BA2D-B4A68991E9E2}"/>
    <cellStyle name="style1616595853802" xfId="39991" xr:uid="{0142C72D-389F-4085-8313-C77DB43758AB}"/>
    <cellStyle name="style1616595853818" xfId="39992" xr:uid="{6E4DABF5-42D9-48BC-89AC-4F0B950CFE93}"/>
    <cellStyle name="style1616595853855" xfId="39993" xr:uid="{7D97E4E2-626B-4EC2-AAF7-4ED1FF5A0B47}"/>
    <cellStyle name="style1616595853870" xfId="39994" xr:uid="{950DF95A-F6E1-47E2-AEAE-E10683C0C051}"/>
    <cellStyle name="style1616595853886" xfId="40003" xr:uid="{B9B8B9F1-A6DF-465F-8F10-9DE5263AE223}"/>
    <cellStyle name="style1616595853917" xfId="40004" xr:uid="{823B8E02-5675-48FB-8FEC-E51B86607799}"/>
    <cellStyle name="style1616595853933" xfId="40005" xr:uid="{2FDDF9D3-6671-42C3-92A3-1D36904FA897}"/>
    <cellStyle name="style1616595853955" xfId="40006" xr:uid="{B347E2E7-D2D0-4731-81AA-C566934E7488}"/>
    <cellStyle name="style1616595853986" xfId="40015" xr:uid="{5900568E-7FD7-4021-862E-27D98DA2917B}"/>
    <cellStyle name="style1616595854006" xfId="40016" xr:uid="{7B2072C7-D744-4AE1-998B-C3776C4281AA}"/>
    <cellStyle name="style1616595854022" xfId="40017" xr:uid="{E227EA4A-1D40-45FE-BE59-C7F8C01826F7}"/>
    <cellStyle name="style1616595854055" xfId="40018" xr:uid="{0CBC795B-CC6B-4139-8C34-C8D3B92B575E}"/>
    <cellStyle name="style1616595855035" xfId="40025" xr:uid="{DEC53108-881E-4EEF-AA67-313F6D5C6181}"/>
    <cellStyle name="style1616595855057" xfId="40026" xr:uid="{E0F373FA-3FAF-45FD-BE95-DF10790657F9}"/>
    <cellStyle name="style1616595855088" xfId="40037" xr:uid="{EE8FE468-AD5F-4BEE-A468-73755B65F495}"/>
    <cellStyle name="style1616595855104" xfId="40038" xr:uid="{4DAF83DA-8484-4228-A6ED-A6A7D046C412}"/>
    <cellStyle name="style1616595855157" xfId="40028" xr:uid="{F091AEBE-DF2C-4E23-99FC-F4D684358E46}"/>
    <cellStyle name="style1616595855173" xfId="40029" xr:uid="{35A09D7C-4BE0-46AD-8B08-46583A1197F8}"/>
    <cellStyle name="style1616595855204" xfId="40027" xr:uid="{1506B204-37FB-4A22-A63A-8B1895F58ADD}"/>
    <cellStyle name="style1616595855220" xfId="40030" xr:uid="{09625F64-D5C2-4D66-968A-6DB26488A342}"/>
    <cellStyle name="style1616595855236" xfId="40039" xr:uid="{F6C76C28-C9A1-4BC4-BE65-FA800979D4B4}"/>
    <cellStyle name="style1616595855268" xfId="40040" xr:uid="{F89F29C9-A804-4152-9FB9-BCB9DFE4787E}"/>
    <cellStyle name="style1616595855290" xfId="40041" xr:uid="{30DCBA1E-B7FA-404C-8874-DA4C3F45C574}"/>
    <cellStyle name="style1616595855309" xfId="40042" xr:uid="{9F9FE1F5-E0CA-4014-9A2E-204FA3B34541}"/>
    <cellStyle name="style1616595855331" xfId="40049" xr:uid="{A2B05359-75CF-4203-9A2B-4DFB8D56FFCD}"/>
    <cellStyle name="style1616595855351" xfId="40061" xr:uid="{432F9E5C-E10C-4551-AEFF-525AFC5B6E6D}"/>
    <cellStyle name="style1616595855372" xfId="40050" xr:uid="{EC2FF5A6-E489-44B1-9CE4-0F864DA95B46}"/>
    <cellStyle name="style1616595855400" xfId="40062" xr:uid="{E5377B35-4B69-4054-8653-297615D03B19}"/>
    <cellStyle name="style1616595855423" xfId="40073" xr:uid="{23D02770-08F7-4488-BEE6-1AF1F7A2E2B7}"/>
    <cellStyle name="style1616595855443" xfId="40074" xr:uid="{AD085049-460A-4F5A-B80E-7547120E08FD}"/>
    <cellStyle name="style1616595855463" xfId="40051" xr:uid="{0FC3EFB9-B13D-4E8D-AA91-EA289A7CFE53}"/>
    <cellStyle name="style1616595855483" xfId="40052" xr:uid="{4916EF1E-6ED6-4EC3-AE35-F14A1F4D148C}"/>
    <cellStyle name="style1616595855514" xfId="40053" xr:uid="{328D2831-8C8F-4994-BAC3-31865B23DDC8}"/>
    <cellStyle name="style1616595855534" xfId="40054" xr:uid="{8C43AC8D-6727-491B-924D-8DF4C863B53D}"/>
    <cellStyle name="style1616595855554" xfId="40063" xr:uid="{0EB3EC10-3358-41B2-B289-62BC9351EA7A}"/>
    <cellStyle name="style1616595855584" xfId="40064" xr:uid="{D5EA1CCC-8F7D-4FDE-9241-CB70A966FD25}"/>
    <cellStyle name="style1616595855604" xfId="40065" xr:uid="{85CE8319-E2B3-4335-BA03-ED898CDA6048}"/>
    <cellStyle name="style1616595855628" xfId="40066" xr:uid="{A8671B76-C2D6-400A-8201-7F27BD5AE599}"/>
    <cellStyle name="style1616595855675" xfId="40075" xr:uid="{01055154-9264-456E-8B53-5D70A916B01E}"/>
    <cellStyle name="style1616595855695" xfId="40076" xr:uid="{E0842C5C-8E04-44F4-865A-58C69772E23E}"/>
    <cellStyle name="style1616595855715" xfId="40077" xr:uid="{94EFF96D-EAE6-4649-883D-B2A46BF88BE9}"/>
    <cellStyle name="style1616595855745" xfId="40078" xr:uid="{F2B1EF29-ADCF-41F3-9529-B78615F3BF53}"/>
    <cellStyle name="style1616595856564" xfId="40085" xr:uid="{162878E2-CB7A-41EA-A0ED-59667C33045D}"/>
    <cellStyle name="style1616595856584" xfId="40086" xr:uid="{7ABC9603-DC0E-438B-9DF6-44328A3A6A7C}"/>
    <cellStyle name="style1616595856612" xfId="40097" xr:uid="{DFAA0DD0-9436-4012-AC5C-A3EA43D740DF}"/>
    <cellStyle name="style1616595856633" xfId="40098" xr:uid="{913F2E34-E4B2-4CC1-A0B3-E751B98A4E5C}"/>
    <cellStyle name="style1616595856675" xfId="40088" xr:uid="{901EFD63-0526-45FB-9360-438AABC9A67C}"/>
    <cellStyle name="style1616595856703" xfId="40089" xr:uid="{B39B6C4A-2DB4-4818-A6F1-C15775FD7743}"/>
    <cellStyle name="style1616595856723" xfId="40087" xr:uid="{2594155D-B16E-4CAC-AFA7-641C0B2373EA}"/>
    <cellStyle name="style1616595856746" xfId="40090" xr:uid="{14C2DD1D-8153-453F-82ED-0943C7C02809}"/>
    <cellStyle name="style1616595856766" xfId="40099" xr:uid="{30630722-9060-4541-8605-8877A11B83C3}"/>
    <cellStyle name="style1616595856784" xfId="40100" xr:uid="{4D2CEE61-058D-4900-A23E-C9FCDE948D7F}"/>
    <cellStyle name="style1616595856806" xfId="40101" xr:uid="{81C44D39-25E7-425C-BA56-72C83D4FD3EB}"/>
    <cellStyle name="style1616595856827" xfId="40102" xr:uid="{A13FA0E2-7763-4AD2-ACC3-9B6A71AA0691}"/>
    <cellStyle name="style1616595856847" xfId="40109" xr:uid="{A9B2EBC5-8F88-43B9-B2C4-52AEFF15FB89}"/>
    <cellStyle name="style1616595856878" xfId="40121" xr:uid="{E05DF66A-6C9F-4DEC-B0E2-865C938442C5}"/>
    <cellStyle name="style1616595856898" xfId="40133" xr:uid="{111C4381-F123-465F-A85E-DC14091D8F4A}"/>
    <cellStyle name="style1616595856918" xfId="40110" xr:uid="{F0EF4143-36AC-4A93-AC42-607F96B98F7E}"/>
    <cellStyle name="style1616595856947" xfId="40122" xr:uid="{582A80B1-7127-49D6-9F4B-C4CEE71B93C7}"/>
    <cellStyle name="style1616595856969" xfId="40134" xr:uid="{6F0BBFCF-D879-44DD-96E5-280DEEE2E548}"/>
    <cellStyle name="style1616595856989" xfId="40111" xr:uid="{96F86E14-E8FE-4577-9575-23AF8F145FBB}"/>
    <cellStyle name="style1616595857017" xfId="40112" xr:uid="{9EFD2FF2-FE35-4791-A1AF-6B4D4B3DD4CD}"/>
    <cellStyle name="style1616595857037" xfId="40113" xr:uid="{A4C61E28-687B-45A7-BE4E-6FC77980BE68}"/>
    <cellStyle name="style1616595857060" xfId="40114" xr:uid="{B15565DF-CA80-46AC-A058-FD0B43E0D7D4}"/>
    <cellStyle name="style1616595857080" xfId="40123" xr:uid="{3141BD79-BB1E-493F-A351-BF0C2B071685}"/>
    <cellStyle name="style1616595857100" xfId="40124" xr:uid="{D7BEA74E-E197-4B66-973D-65C94381B745}"/>
    <cellStyle name="style1616595857118" xfId="40125" xr:uid="{E6558FDB-3C77-48BD-96B9-C54DB8728926}"/>
    <cellStyle name="style1616595857134" xfId="40126" xr:uid="{20C2822F-6594-4314-8B0F-F44A8C9E7ED6}"/>
    <cellStyle name="style1616595857181" xfId="40135" xr:uid="{7FE2B52F-D067-4D3A-96A6-CB0364AE717A}"/>
    <cellStyle name="style1616595857197" xfId="40136" xr:uid="{F8433AB4-DF2E-4E23-A7E0-2F4734617065}"/>
    <cellStyle name="style1616595857219" xfId="40137" xr:uid="{86089A04-C1A8-486A-BC77-8AF16E836DAA}"/>
    <cellStyle name="style1616595857250" xfId="40138" xr:uid="{B6D74B13-E0A0-403B-B0DC-54CDCAB6DB09}"/>
    <cellStyle name="style1616595858336" xfId="40139" xr:uid="{DE930424-B2E5-49A3-9F52-291DE58707EB}"/>
    <cellStyle name="style1616595858364" xfId="40140" xr:uid="{8E3771C4-DF1C-470B-868F-4DA06605E727}"/>
    <cellStyle name="style1616595858380" xfId="40151" xr:uid="{C9DFC7BF-0B15-47F0-8692-1F729EABD771}"/>
    <cellStyle name="style1616595858396" xfId="40152" xr:uid="{058D98EC-8145-45E2-A6A3-8EF9D78989F0}"/>
    <cellStyle name="style1616595858443" xfId="40142" xr:uid="{036C2D7F-E9CA-44DF-80D6-591DABF6E80E}"/>
    <cellStyle name="style1616595858465" xfId="40143" xr:uid="{CDA93DA0-6416-4B17-9457-A8D7263F0711}"/>
    <cellStyle name="style1616595858480" xfId="40141" xr:uid="{6CC9BD5C-67B6-4955-A922-01478D4F4436}"/>
    <cellStyle name="style1616595858512" xfId="40144" xr:uid="{AFAAAAB5-D3D7-48B2-8935-9EE3A85023CC}"/>
    <cellStyle name="style1616595858527" xfId="40153" xr:uid="{A06BB3E6-4D58-4E13-91B5-629F2F2159C5}"/>
    <cellStyle name="style1616595858558" xfId="40154" xr:uid="{A6F0AA85-4A1C-4C19-871F-D1F472ADF762}"/>
    <cellStyle name="style1616595858581" xfId="40155" xr:uid="{D4A1B25D-6960-42AB-A591-937CC6669A76}"/>
    <cellStyle name="style1616595858596" xfId="40156" xr:uid="{FEBD8281-62EB-4E69-A6B3-DB764A35016A}"/>
    <cellStyle name="style1616595858612" xfId="40163" xr:uid="{345CBE8D-46EC-4B49-BFA6-175E591484D6}"/>
    <cellStyle name="style1616595858643" xfId="40175" xr:uid="{250DBDDD-8E05-4C55-8E08-98109A0931E4}"/>
    <cellStyle name="style1616595858675" xfId="40164" xr:uid="{4F8BEEB2-B4F4-4006-BEE9-E153F0BF1A6A}"/>
    <cellStyle name="style1616595858698" xfId="40176" xr:uid="{B5A9928C-C83F-4E56-83D5-3813FBCF1389}"/>
    <cellStyle name="style1616595858718" xfId="40187" xr:uid="{877F26DB-7033-4B09-8584-7E9A54415F2A}"/>
    <cellStyle name="style1616595858738" xfId="40188" xr:uid="{E3240738-BF1A-4370-9849-2D20A28BB7E4}"/>
    <cellStyle name="style1616595858758" xfId="40165" xr:uid="{C626AD2A-E3B0-40C2-8A40-B8B660E3EF21}"/>
    <cellStyle name="style1616595858787" xfId="40166" xr:uid="{E5A1289A-1167-489C-B39A-1193991DA02F}"/>
    <cellStyle name="style1616595858807" xfId="40167" xr:uid="{A72A0DA6-7E3E-4956-BBC3-E59426371D13}"/>
    <cellStyle name="style1616595858829" xfId="40168" xr:uid="{B14F3F26-8F29-4079-BDC9-4C92A36DD8CA}"/>
    <cellStyle name="style1616595858849" xfId="40177" xr:uid="{D61AE664-6EEF-4F88-8ED3-C698D1143373}"/>
    <cellStyle name="style1616595858870" xfId="40178" xr:uid="{094E6976-687C-49F4-818D-2A3D2A16079C}"/>
    <cellStyle name="style1616595858890" xfId="40179" xr:uid="{DDF21BB4-BA20-472C-AE07-1F939A43B534}"/>
    <cellStyle name="style1616595858910" xfId="40180" xr:uid="{877C1936-749B-4FD6-ACA7-230AAA8681AF}"/>
    <cellStyle name="style1616595858941" xfId="40189" xr:uid="{ADD24254-7449-4B0E-98AE-214A9B0E4B14}"/>
    <cellStyle name="style1616595858961" xfId="40190" xr:uid="{C4B7C70C-B155-4E0C-ACA3-6C661AA199FF}"/>
    <cellStyle name="style1616595858981" xfId="40191" xr:uid="{9D27E82E-66F5-4B3A-B048-FE7DFF960164}"/>
    <cellStyle name="style1616595859010" xfId="40192" xr:uid="{506938EA-964D-4404-A76D-AF947C712C27}"/>
    <cellStyle name="style1616595860033" xfId="40199" xr:uid="{CAB492DF-B491-4811-9B30-29AC2288ECB6}"/>
    <cellStyle name="style1616595860053" xfId="40200" xr:uid="{22670980-F63E-43D6-9571-BCBD3235FB41}"/>
    <cellStyle name="style1616595860074" xfId="40211" xr:uid="{90DEB5EE-A0A5-4F9E-AF08-435582B9EAC2}"/>
    <cellStyle name="style1616595860094" xfId="40212" xr:uid="{28A1A44B-C242-4C91-BBA0-ED9C7D3CB2CD}"/>
    <cellStyle name="style1616595860144" xfId="40202" xr:uid="{4AAA6078-603D-4F70-9B04-30A86557EA28}"/>
    <cellStyle name="style1616595860164" xfId="40203" xr:uid="{A9CB15D3-AF02-45AC-AD99-E043234CFBB1}"/>
    <cellStyle name="style1616595860184" xfId="40201" xr:uid="{5085B87B-A0B6-4E55-9D86-34B56086BBA7}"/>
    <cellStyle name="style1616595860205" xfId="40204" xr:uid="{DC059A70-EFDF-4745-86F2-C11CD1EDC3FB}"/>
    <cellStyle name="style1616595860225" xfId="40213" xr:uid="{90459152-B01A-4F35-B361-12018FCB3113}"/>
    <cellStyle name="style1616595860245" xfId="40214" xr:uid="{E9D52C89-7B9F-428B-B15F-B42BC66C60D2}"/>
    <cellStyle name="style1616595860266" xfId="40215" xr:uid="{C39059AF-277B-4DF4-94A5-067B8071132A}"/>
    <cellStyle name="style1616595860286" xfId="40216" xr:uid="{9875AF33-2BBD-40A7-8BEA-119DCF977147}"/>
    <cellStyle name="style1616595860316" xfId="40223" xr:uid="{53761CDB-41DE-4409-A5DA-10F05E4CE5CF}"/>
    <cellStyle name="style1616595860336" xfId="40235" xr:uid="{6A113651-866D-4BE2-B74E-E588B482074F}"/>
    <cellStyle name="style1616595860356" xfId="40224" xr:uid="{B6785BEA-E60C-41FB-9145-550BA128A434}"/>
    <cellStyle name="style1616595860377" xfId="40236" xr:uid="{380A0E76-5E4C-4441-A23A-F8FD21AAC58D}"/>
    <cellStyle name="style1616595860397" xfId="40247" xr:uid="{198EB089-A95E-4228-8246-A3D4DC741274}"/>
    <cellStyle name="style1616595860417" xfId="40248" xr:uid="{BC9F9567-ACF2-4FAD-8C77-53C88E04E6CF}"/>
    <cellStyle name="style1616595860438" xfId="40225" xr:uid="{1DAAAE75-D1B3-4C3B-BD65-23DE014B5E41}"/>
    <cellStyle name="style1616595860466" xfId="40226" xr:uid="{E9DECF46-65AA-4E1C-AC9B-04923C87B8ED}"/>
    <cellStyle name="style1616595860488" xfId="40227" xr:uid="{2E62D09F-1CAD-409E-866D-2F0DD911F31F}"/>
    <cellStyle name="style1616595860508" xfId="40228" xr:uid="{A26845C0-EAC8-477A-9E55-4C934C8CA4BA}"/>
    <cellStyle name="style1616595860536" xfId="40237" xr:uid="{2BB0C20A-56CE-4741-B6B1-F2E6209CADB6}"/>
    <cellStyle name="style1616595860556" xfId="40238" xr:uid="{DA56A60B-7576-4380-916A-DA3F3824B2E9}"/>
    <cellStyle name="style1616595860580" xfId="40239" xr:uid="{BFA76421-DBDC-49AD-BD7F-DD1160ED1FFA}"/>
    <cellStyle name="style1616595860599" xfId="40240" xr:uid="{289EB990-B91B-4E16-AEF8-6006536F1A62}"/>
    <cellStyle name="style1616595860649" xfId="40249" xr:uid="{3D2B4265-9E11-4C3E-935B-625762EDF413}"/>
    <cellStyle name="style1616595860678" xfId="40250" xr:uid="{F2E9D1BA-6C99-4F01-A8AD-A54BF3821DA0}"/>
    <cellStyle name="style1616595860698" xfId="40251" xr:uid="{539DD816-3E18-469F-8337-4E282398EF43}"/>
    <cellStyle name="style1616595860720" xfId="40252" xr:uid="{6A99FC33-460E-4591-9BA2-F26733EAA57C}"/>
    <cellStyle name="style1616595861509" xfId="40145" xr:uid="{4DBD29FF-0F8B-45C6-A60D-95BD04037DBC}"/>
    <cellStyle name="style1616595861537" xfId="40146" xr:uid="{B267EDE2-DF28-4C59-90CD-E25FD0DC5EC9}"/>
    <cellStyle name="style1616595861557" xfId="40157" xr:uid="{7E01E9A3-DCEC-4222-A27F-747B8A05F909}"/>
    <cellStyle name="style1616595861577" xfId="40158" xr:uid="{6D4ED842-EF5E-47C7-A100-2B3B7485E9B2}"/>
    <cellStyle name="style1616595861624" xfId="40148" xr:uid="{606FAEC8-5AF1-4122-A8EC-FB3840BF68EC}"/>
    <cellStyle name="style1616595861640" xfId="40149" xr:uid="{25F9D5D2-DDB4-4BA9-B55A-8EF4749970BC}"/>
    <cellStyle name="style1616595861671" xfId="40147" xr:uid="{F96FA21F-285F-4EDA-9BE4-3B134DE22AAE}"/>
    <cellStyle name="style1616595861693" xfId="40150" xr:uid="{67F67509-4C74-44DB-AEBD-E36A6B816A2C}"/>
    <cellStyle name="style1616595861709" xfId="40159" xr:uid="{3D22D5D9-053D-4D81-9FAA-6C6CC0221E29}"/>
    <cellStyle name="style1616595861740" xfId="40160" xr:uid="{CA94C47C-5C59-4553-8BC9-2544287F588C}"/>
    <cellStyle name="style1616595861756" xfId="40161" xr:uid="{929C80E5-08FE-4AD8-8375-9CED5C799D9E}"/>
    <cellStyle name="style1616595861778" xfId="40162" xr:uid="{CF2CA59F-673E-4DCA-8000-38E232535EE8}"/>
    <cellStyle name="style1616595861809" xfId="40169" xr:uid="{622B4E3B-8546-4738-9D8D-D5EA6D9A54FD}"/>
    <cellStyle name="style1616595861825" xfId="40181" xr:uid="{6449F60A-6D08-4736-BB60-37703C2611F2}"/>
    <cellStyle name="style1616595861856" xfId="40170" xr:uid="{7A9A4EA5-4801-4A98-AA2D-83B244F94B16}"/>
    <cellStyle name="style1616595861878" xfId="40182" xr:uid="{996293BC-D8EC-4BB4-B57C-E0A7362219FF}"/>
    <cellStyle name="style1616595861894" xfId="40193" xr:uid="{6BDD9074-700C-4F7C-9F90-835036956911}"/>
    <cellStyle name="style1616595861925" xfId="40194" xr:uid="{74C11E3A-91B4-46E6-B7C3-7FC31800E7B3}"/>
    <cellStyle name="style1616595861940" xfId="40171" xr:uid="{D9C1786A-ED93-4C71-BDA4-2DC6A8839B3A}"/>
    <cellStyle name="style1616595861972" xfId="40172" xr:uid="{6497A2A0-61C8-4BC3-BB90-83976AFE09F9}"/>
    <cellStyle name="style1616595861994" xfId="40173" xr:uid="{A2F6EF8C-4118-4558-9184-8A7B2239DA02}"/>
    <cellStyle name="style1616595862009" xfId="40174" xr:uid="{19AB5B40-129B-4C45-BED6-68B132E7F02A}"/>
    <cellStyle name="style1616595862025" xfId="40183" xr:uid="{8F3C016D-0931-4978-AD4E-B44466623232}"/>
    <cellStyle name="style1616595862056" xfId="40184" xr:uid="{56B3AB7A-8122-439D-9AB2-16F294D736F5}"/>
    <cellStyle name="style1616595862078" xfId="40185" xr:uid="{C0B74E22-85B9-467D-AB06-2316BAC64F0F}"/>
    <cellStyle name="style1616595862094" xfId="40186" xr:uid="{FB2B88F2-793B-4493-B7CD-BFFE5532850F}"/>
    <cellStyle name="style1616595862125" xfId="40195" xr:uid="{8C4AD949-2C51-4075-A150-1C5A55F7DC2E}"/>
    <cellStyle name="style1616595862141" xfId="40196" xr:uid="{9A157655-D0CB-4DB1-9302-50978F6FCE50}"/>
    <cellStyle name="style1616595862157" xfId="40197" xr:uid="{0C26CEDE-E33E-4FB6-B39B-66C4E3053BAA}"/>
    <cellStyle name="style1616595862179" xfId="40198" xr:uid="{926A849E-B156-4C9B-8C4F-9AC588C7D05B}"/>
    <cellStyle name="style1616595863164" xfId="40205" xr:uid="{972B0180-F750-49CB-BD7F-36E4FC08B93C}"/>
    <cellStyle name="style1616595863185" xfId="40206" xr:uid="{862A1144-DB9C-4B9C-942E-413C6642C8BC}"/>
    <cellStyle name="style1616595863205" xfId="40217" xr:uid="{33C25CBB-555B-4D40-A139-A590AFEDECBA}"/>
    <cellStyle name="style1616595863233" xfId="40218" xr:uid="{ED8F5142-8477-422F-B873-8D44F6D59D25}"/>
    <cellStyle name="style1616595863273" xfId="40208" xr:uid="{932AE1F3-00A5-4CD6-9B4B-D2293D284BAD}"/>
    <cellStyle name="style1616595863296" xfId="40209" xr:uid="{C55554C2-D8DC-4357-83A8-FDA31A1EFB4F}"/>
    <cellStyle name="style1616595863316" xfId="40207" xr:uid="{F72C6DB2-5143-4AA7-A1A7-87D115327AF5}"/>
    <cellStyle name="style1616595863336" xfId="40210" xr:uid="{66A45EE0-FAB8-4BF7-A829-1F8EA1060422}"/>
    <cellStyle name="style1616595863356" xfId="40219" xr:uid="{59D165E2-BA4F-4B13-B61C-B4EDD8C262CF}"/>
    <cellStyle name="style1616595863376" xfId="40220" xr:uid="{7B2CBB77-7946-46F2-9793-DBA71A7A90F9}"/>
    <cellStyle name="style1616595863396" xfId="40221" xr:uid="{A9F2A657-71F1-4E5D-BF62-49A2D6B3FEB2}"/>
    <cellStyle name="style1616595863425" xfId="40222" xr:uid="{F360A61E-C752-4782-AD9C-F81885125AC2}"/>
    <cellStyle name="style1616595863445" xfId="40229" xr:uid="{AEAB6F1F-BEED-4299-A882-46A8E7FD04CC}"/>
    <cellStyle name="style1616595863467" xfId="40241" xr:uid="{06421D51-9B2A-4697-86A0-ADCA662F3B60}"/>
    <cellStyle name="style1616595863488" xfId="40230" xr:uid="{8CFB66F0-D9A1-44A6-A435-665853DAD95C}"/>
    <cellStyle name="style1616595863508" xfId="40242" xr:uid="{48E773CD-A053-456A-9DFD-F81615B1DF98}"/>
    <cellStyle name="style1616595863536" xfId="40253" xr:uid="{F89FA4EE-2A1F-4DCA-87B5-72359F456D9E}"/>
    <cellStyle name="style1616595863556" xfId="40254" xr:uid="{FAC83ED2-CDC6-4FE4-A8C9-81A51C31FD8C}"/>
    <cellStyle name="style1616595863579" xfId="40231" xr:uid="{04E83A2F-4124-41FA-BD70-070376A967BD}"/>
    <cellStyle name="style1616595863599" xfId="40232" xr:uid="{E3CA2A84-D73E-43F5-8125-736FCDD7FB99}"/>
    <cellStyle name="style1616595863617" xfId="40233" xr:uid="{5CB32726-4630-47CF-892E-8BD39D3D00E8}"/>
    <cellStyle name="style1616595863640" xfId="40234" xr:uid="{579F2B2F-F395-4929-AF5F-39D0B7107265}"/>
    <cellStyle name="style1616595863660" xfId="40243" xr:uid="{C26BFEFD-BBB0-4151-BE39-3B41FC47E225}"/>
    <cellStyle name="style1616595863688" xfId="40244" xr:uid="{750E83A2-80D2-478D-ABEC-B0276E72294D}"/>
    <cellStyle name="style1616595863708" xfId="40245" xr:uid="{8EBC6CCC-2AAC-4374-95DB-12D4D00EEE57}"/>
    <cellStyle name="style1616595863729" xfId="40246" xr:uid="{BDBC44A9-91E1-47FC-A70E-4A62E290E546}"/>
    <cellStyle name="style1616595863771" xfId="40255" xr:uid="{63DC56DB-AD32-4947-9CC0-382BD4D15C4A}"/>
    <cellStyle name="style1616595863789" xfId="40256" xr:uid="{2FE2746A-530F-4C06-8D07-1A364F8B6480}"/>
    <cellStyle name="style1616595863812" xfId="40257" xr:uid="{71D5ED32-013B-466C-856E-CE07DE041988}"/>
    <cellStyle name="style1616595863832" xfId="40258" xr:uid="{85692251-3313-473D-BD1E-93701C6FAB3D}"/>
    <cellStyle name="style1616595866633" xfId="40259" xr:uid="{15BCC524-553E-445F-B4C5-F5367DACF14F}"/>
    <cellStyle name="style1616595866656" xfId="40260" xr:uid="{974BFD51-E619-4CA3-BAA0-97ABAD9EFF52}"/>
    <cellStyle name="style1616595866683" xfId="40271" xr:uid="{BC4927C4-836E-46FB-B774-C94B0851E602}"/>
    <cellStyle name="style1616595866706" xfId="40272" xr:uid="{262A4B84-E12A-4F79-8181-54B0BD9C3D9E}"/>
    <cellStyle name="style1616595866746" xfId="40262" xr:uid="{A91ACEDE-0523-4044-97B7-BEA8D39BCFD6}"/>
    <cellStyle name="style1616595866767" xfId="40263" xr:uid="{ADD70F90-6DF5-433B-AA78-C6FD81471863}"/>
    <cellStyle name="style1616595866795" xfId="40261" xr:uid="{CB2181F0-CD2A-4E60-8D20-1D87FF9FBDA5}"/>
    <cellStyle name="style1616595866810" xfId="40264" xr:uid="{1D7D7E06-D114-47BA-9BFA-F8273A20E931}"/>
    <cellStyle name="style1616595866826" xfId="40273" xr:uid="{16962A3C-939F-4011-B164-61BA5BC2BA3D}"/>
    <cellStyle name="style1616595866857" xfId="40274" xr:uid="{7DDE82DF-861F-4105-A35C-E48614052AC6}"/>
    <cellStyle name="style1616595866873" xfId="40275" xr:uid="{E7109DD4-4838-4E19-957A-81AE34E6EA49}"/>
    <cellStyle name="style1616595866895" xfId="40276" xr:uid="{FF089989-9972-4209-BF6F-8735EDCE0254}"/>
    <cellStyle name="style1616595866911" xfId="40283" xr:uid="{DA045244-5004-44B1-8D35-39CDFAA1632C}"/>
    <cellStyle name="style1616595866942" xfId="40295" xr:uid="{0CA9FF25-053A-4085-9502-272C8B629C83}"/>
    <cellStyle name="style1616595866958" xfId="40284" xr:uid="{903C4B54-7419-48D2-A0DE-45DCE70D5E97}"/>
    <cellStyle name="style1616595866989" xfId="40296" xr:uid="{95DE5756-AD4F-4070-8843-DB735F99A37F}"/>
    <cellStyle name="style1616595867011" xfId="40307" xr:uid="{2DB74703-91B1-4146-AB72-C69C0593EF1B}"/>
    <cellStyle name="style1616595867027" xfId="40308" xr:uid="{3074D8CC-268B-467B-B008-538C43824C7D}"/>
    <cellStyle name="style1616595867042" xfId="40285" xr:uid="{F6B9FA5A-7410-4649-BC02-61398C8DA636}"/>
    <cellStyle name="style1616595867073" xfId="40286" xr:uid="{595DF1E9-9178-4552-9C10-6A03B9D24F57}"/>
    <cellStyle name="style1616595867111" xfId="40287" xr:uid="{BEEFC22F-87E0-48BD-A53F-B053F3BB1481}"/>
    <cellStyle name="style1616595867127" xfId="40288" xr:uid="{113B4749-177C-429E-BA16-FB4630E6B2D8}"/>
    <cellStyle name="style1616595867158" xfId="40297" xr:uid="{962BEC48-8492-4E36-A2C9-B1E3F5427D5C}"/>
    <cellStyle name="style1616595867174" xfId="40298" xr:uid="{A456653B-DD2E-4C36-8634-FC057868CBC2}"/>
    <cellStyle name="style1616595867196" xfId="40299" xr:uid="{0C7BA83B-85CB-4160-A885-F74CB1BE6A68}"/>
    <cellStyle name="style1616595867211" xfId="40300" xr:uid="{09305B99-93DC-472A-A25D-8588BD0E7032}"/>
    <cellStyle name="style1616595867243" xfId="40309" xr:uid="{DAAA4039-4BD2-4DFC-907B-74140A30F789}"/>
    <cellStyle name="style1616595867274" xfId="40310" xr:uid="{CA8274FE-AEA5-471B-811E-DAD704050ABB}"/>
    <cellStyle name="style1616595867296" xfId="40311" xr:uid="{2968CEE7-D345-4B99-A566-E3EFD2F815C0}"/>
    <cellStyle name="style1616595867312" xfId="40312" xr:uid="{714607EA-1E12-4C0D-9472-C4826597A4C2}"/>
    <cellStyle name="style1616595868100" xfId="40265" xr:uid="{1DF3274A-5820-43A8-8844-4E570AAF423A}"/>
    <cellStyle name="style1616595868120" xfId="40266" xr:uid="{B92E2758-8EA6-48FE-BE3C-DF9D98993BC7}"/>
    <cellStyle name="style1616595868141" xfId="40277" xr:uid="{3B1216DC-AC0C-4007-878E-2ACB922A85E6}"/>
    <cellStyle name="style1616595868169" xfId="40278" xr:uid="{29275AD0-9027-4F4C-AA05-D71371634560}"/>
    <cellStyle name="style1616595868212" xfId="40268" xr:uid="{1A34EC72-1A47-4F92-97E8-869EA8B6499C}"/>
    <cellStyle name="style1616595868232" xfId="40269" xr:uid="{2F5FFC11-CD29-448F-AB54-0CFCF4EFACEB}"/>
    <cellStyle name="style1616595868252" xfId="40267" xr:uid="{A8B63192-15B2-4926-8073-4B579D171A96}"/>
    <cellStyle name="style1616595868272" xfId="40270" xr:uid="{35D388F1-F7C7-4FFA-9636-2ACDDE48837D}"/>
    <cellStyle name="style1616595868292" xfId="40279" xr:uid="{C1B09FAC-5779-4F21-AB53-FFFC6B920649}"/>
    <cellStyle name="style1616595868320" xfId="40280" xr:uid="{1F2BA273-9BDC-459D-97EC-A0553938ED85}"/>
    <cellStyle name="style1616595868346" xfId="40281" xr:uid="{F307910D-F3D3-4653-A1BB-95B577279AEE}"/>
    <cellStyle name="style1616595868362" xfId="40282" xr:uid="{D987642E-0466-4764-9ADE-7E9CC4C3D94D}"/>
    <cellStyle name="style1616595868377" xfId="40289" xr:uid="{081A57DA-A1FC-4216-BD75-F9EB7EF66E0B}"/>
    <cellStyle name="style1616595868408" xfId="40301" xr:uid="{0D558C94-A1AC-4E8C-B56D-84E4E13CF148}"/>
    <cellStyle name="style1616595868433" xfId="40290" xr:uid="{EFA0EC77-9446-46A4-8795-F7301F9D1A8D}"/>
    <cellStyle name="style1616595868453" xfId="40302" xr:uid="{DE867947-6986-4759-89BB-6207367894FB}"/>
    <cellStyle name="style1616595868473" xfId="40313" xr:uid="{1B5A9C95-A824-44E9-812E-F28D1203ECFA}"/>
    <cellStyle name="style1616595868503" xfId="40314" xr:uid="{76412E2E-FB91-40C8-8717-8C60177BA9F4}"/>
    <cellStyle name="style1616595868523" xfId="40291" xr:uid="{84497379-9D5B-419D-AC1B-9BE2690CFEB2}"/>
    <cellStyle name="style1616595868543" xfId="40292" xr:uid="{080EF5CF-DEBE-441A-976E-E2BB50BE1C1D}"/>
    <cellStyle name="style1616595868564" xfId="40293" xr:uid="{E238C0D3-1579-47D0-8E0E-1D8DC98F62B4}"/>
    <cellStyle name="style1616595868584" xfId="40294" xr:uid="{C1FF161E-A004-4E56-A5A1-35E0BFBDBD72}"/>
    <cellStyle name="style1616595868612" xfId="40303" xr:uid="{036B377B-F7F0-4368-AF74-3181D236A608}"/>
    <cellStyle name="style1616595868633" xfId="40304" xr:uid="{4F0C028B-41F1-4D91-BAED-D4BC75317CB6}"/>
    <cellStyle name="style1616595868655" xfId="40305" xr:uid="{CA5B0959-78B3-4D94-AF56-2E385AEAEBBB}"/>
    <cellStyle name="style1616595868676" xfId="40306" xr:uid="{58CA1464-B7E3-4024-98E7-3E4DFC78BB88}"/>
    <cellStyle name="style1616595868706" xfId="40315" xr:uid="{CBE26A46-E04E-4989-AC00-AB5E797F07DA}"/>
    <cellStyle name="style1616595868726" xfId="40316" xr:uid="{18D32854-598F-4283-86DF-A02774128538}"/>
    <cellStyle name="style1616595868747" xfId="40317" xr:uid="{4C675181-58A6-4A21-ADAA-497DD23784C3}"/>
    <cellStyle name="style1616595868767" xfId="40318" xr:uid="{EF077C18-7C75-43F0-83FE-3B6E95C23E05}"/>
    <cellStyle name="style1616595871003" xfId="40387" xr:uid="{E88AB638-7BAB-4B0E-A725-B471568B1FC2}"/>
    <cellStyle name="style1616595871025" xfId="40388" xr:uid="{A61E7ED8-5FE0-497E-85F5-3487697CD753}"/>
    <cellStyle name="style1616595871045" xfId="40399" xr:uid="{AAC75B74-1BF4-4F6C-A5FC-39DD3AFF2251}"/>
    <cellStyle name="style1616595871066" xfId="40400" xr:uid="{00CE4E5E-6BF5-44CC-859C-1702DB4472AD}"/>
    <cellStyle name="style1616595871116" xfId="40390" xr:uid="{43F19B72-6794-43D7-B85A-3258F45A73EF}"/>
    <cellStyle name="style1616595871137" xfId="40391" xr:uid="{63E9AD02-E4AE-45D9-A5A6-F25DEA5B1749}"/>
    <cellStyle name="style1616595871157" xfId="40389" xr:uid="{29F0E37C-B463-4B3D-868C-84B69F34EF22}"/>
    <cellStyle name="style1616595871177" xfId="40392" xr:uid="{5E1A1F36-B07A-4E08-91A0-8D0BD39C7325}"/>
    <cellStyle name="style1616595871198" xfId="40401" xr:uid="{AE267CBD-9FC7-43C8-9BD8-FAF964C23BD0}"/>
    <cellStyle name="style1616595871218" xfId="40402" xr:uid="{D48B164B-E700-412E-9C3A-B52E5D70CAFB}"/>
    <cellStyle name="style1616595871248" xfId="40403" xr:uid="{273816BA-D22E-4AE1-879B-CA2E37D8A047}"/>
    <cellStyle name="style1616595871268" xfId="40404" xr:uid="{22B7685A-1B90-4F29-B010-0EE2231CB85A}"/>
    <cellStyle name="style1616595871289" xfId="40411" xr:uid="{9F10ED3C-2C23-4E62-8235-D4D5F3347525}"/>
    <cellStyle name="style1616595871317" xfId="40423" xr:uid="{243B1299-911D-437A-AD14-1954D1BB7125}"/>
    <cellStyle name="style1616595871340" xfId="40412" xr:uid="{70001FE2-93C2-4DF6-9551-CEC4DDB120A6}"/>
    <cellStyle name="style1616595871360" xfId="40424" xr:uid="{14E2EBAA-1249-4F89-8556-8BEC77A725E5}"/>
    <cellStyle name="style1616595871380" xfId="40435" xr:uid="{E6954EAC-31F5-4064-82C9-293A05FE1E63}"/>
    <cellStyle name="style1616595871401" xfId="40436" xr:uid="{FD2A2435-4438-41D8-BD42-5A7995CA1AA2}"/>
    <cellStyle name="style1616595871419" xfId="40413" xr:uid="{1A86F104-3C76-4007-B5BA-FA181C590D15}"/>
    <cellStyle name="style1616595871449" xfId="40414" xr:uid="{828FBBD9-3111-43DD-862C-A5FF39F1B125}"/>
    <cellStyle name="style1616595871471" xfId="40415" xr:uid="{6C4F69D4-3AB0-4803-A0BB-877F3980C94E}"/>
    <cellStyle name="style1616595871491" xfId="40416" xr:uid="{5CE20606-CB61-4D49-80F6-020ED1F7048C}"/>
    <cellStyle name="style1616595871512" xfId="40425" xr:uid="{1190390E-A08C-48F6-ACD2-BB69193E28B3}"/>
    <cellStyle name="style1616595871532" xfId="40426" xr:uid="{34CFB101-4177-4BF9-818E-C4CD7CAEA6F6}"/>
    <cellStyle name="style1616595871560" xfId="40427" xr:uid="{2F201758-842B-4ED2-AE72-7709A13E7DC3}"/>
    <cellStyle name="style1616595871580" xfId="40428" xr:uid="{ABD3EB4C-C980-43C6-B337-BF48D9FD4F2F}"/>
    <cellStyle name="style1616595871623" xfId="40437" xr:uid="{029905AD-9BDB-4E0A-9F0C-BABE9A15519F}"/>
    <cellStyle name="style1616595871643" xfId="40438" xr:uid="{747C1031-8ED7-41D0-9E94-EC1F62EC638C}"/>
    <cellStyle name="style1616595871671" xfId="40439" xr:uid="{366820CF-F041-4873-9C9A-7E65ED87FC16}"/>
    <cellStyle name="style1616595871693" xfId="40440" xr:uid="{CB624E6A-B134-4EF8-A6FA-9E5AE9846FCC}"/>
    <cellStyle name="style1616595872690" xfId="40393" xr:uid="{495ECA1E-BF77-4A7F-BAA0-562471E927B2}"/>
    <cellStyle name="style1616595872720" xfId="40394" xr:uid="{AC309C17-DCDA-4385-B20A-7FB5285F2AF6}"/>
    <cellStyle name="style1616595872741" xfId="40405" xr:uid="{7B66F745-0E06-4D40-B945-008200F210EB}"/>
    <cellStyle name="style1616595872763" xfId="40406" xr:uid="{A8F16A7A-962B-4DCD-861B-D2C5917EE18E}"/>
    <cellStyle name="style1616595872811" xfId="40396" xr:uid="{C31A41C4-3831-45D4-A232-90DB82B59100}"/>
    <cellStyle name="style1616595872833" xfId="40397" xr:uid="{7CCF44A4-DE19-4D50-B811-F57A66CEC1B8}"/>
    <cellStyle name="style1616595872862" xfId="40395" xr:uid="{E2418E2B-64BB-4E00-90BE-35B0F13B8D7D}"/>
    <cellStyle name="style1616595872884" xfId="40398" xr:uid="{788326B2-809D-496D-B24F-061C1DD25B73}"/>
    <cellStyle name="style1616595872904" xfId="40407" xr:uid="{7D4947B9-4138-4334-972B-D6038B1B5B77}"/>
    <cellStyle name="style1616595872924" xfId="40408" xr:uid="{A2E75C78-16D1-48F0-B016-103FCBB298F8}"/>
    <cellStyle name="style1616595872952" xfId="40409" xr:uid="{25778EB8-5D91-4A5B-B16B-F8BFF09041DF}"/>
    <cellStyle name="style1616595872974" xfId="40410" xr:uid="{7082F31C-D9C7-4C71-8AD0-03479C5BDFA2}"/>
    <cellStyle name="style1616595872994" xfId="40417" xr:uid="{842093AC-9A15-409E-86FC-87176222BBF6}"/>
    <cellStyle name="style1616595873023" xfId="40429" xr:uid="{9611CA51-D154-4A37-BF5A-28F58A604203}"/>
    <cellStyle name="style1616595873045" xfId="40418" xr:uid="{DE2131C6-F5D8-461B-A8C6-F64584B38AB1}"/>
    <cellStyle name="style1616595873065" xfId="40430" xr:uid="{3A0C7826-0953-4E31-B6BB-D01575801A9D}"/>
    <cellStyle name="style1616595873093" xfId="40441" xr:uid="{4AB25816-1D59-4967-ADFB-C190064A9980}"/>
    <cellStyle name="style1616595873116" xfId="40442" xr:uid="{DE6CEF6E-B1FA-44A2-8D25-D54650E49C79}"/>
    <cellStyle name="style1616595873136" xfId="40419" xr:uid="{7BD2B8FF-382E-4BF0-BBD1-853CB353974E}"/>
    <cellStyle name="style1616595873156" xfId="40420" xr:uid="{57D5AD16-F7FF-46C2-88BB-ABFF064230BA}"/>
    <cellStyle name="style1616595873176" xfId="40421" xr:uid="{00FC2A7E-A504-4784-A089-B7D57EC4F328}"/>
    <cellStyle name="style1616595873194" xfId="40422" xr:uid="{CCF8C232-77D5-477B-9D55-D4CF7C408A34}"/>
    <cellStyle name="style1616595873226" xfId="40431" xr:uid="{0AAD2540-AE1E-4858-9B2A-DD06558674DD}"/>
    <cellStyle name="style1616595873241" xfId="40432" xr:uid="{AD49B036-145B-4847-88F7-5FEB79F4EAAD}"/>
    <cellStyle name="style1616595873257" xfId="40433" xr:uid="{45491D9B-1CD4-4B11-8AC4-91D79C1EC6BF}"/>
    <cellStyle name="style1616595873288" xfId="40434" xr:uid="{05ED40EB-45B2-4F1B-8C6E-19981C9CF7FA}"/>
    <cellStyle name="style1616595873317" xfId="40443" xr:uid="{2F213B0A-1829-4637-A0A1-A33A1D4F4B2C}"/>
    <cellStyle name="style1616595873337" xfId="40444" xr:uid="{7A3B29B3-BF1D-4088-BA60-B241978BDCD6}"/>
    <cellStyle name="style1616595873365" xfId="40445" xr:uid="{4CCC4419-5C9A-4366-95F5-877CE0298679}"/>
    <cellStyle name="style1616595873388" xfId="40446" xr:uid="{A212FD0B-43EB-444E-8CA3-9B8252B8A5F2}"/>
    <cellStyle name="style1616595882359" xfId="40319" xr:uid="{80FA8E62-0D67-40A8-8795-627C1B8D5B47}"/>
    <cellStyle name="style1616595882390" xfId="40320" xr:uid="{2E84D954-B785-41A3-8FBD-1B3A21FD8430}"/>
    <cellStyle name="style1616595882406" xfId="40331" xr:uid="{4B286801-9268-4CE0-87E6-F00EDE3672B4}"/>
    <cellStyle name="style1616595882437" xfId="40332" xr:uid="{0F0E49F7-89A6-4EF2-BD9D-C03C44A73BBE}"/>
    <cellStyle name="style1616595882475" xfId="40322" xr:uid="{CB3F051F-D66F-4BC8-9B73-4567C949BF74}"/>
    <cellStyle name="style1616595882490" xfId="40323" xr:uid="{DFDD322C-BD1E-4652-9E71-6F7E5DB3553F}"/>
    <cellStyle name="style1616595882522" xfId="40321" xr:uid="{89DDF3CA-026D-4496-BD76-299EE11C44C2}"/>
    <cellStyle name="style1616595882537" xfId="40324" xr:uid="{F4F4F290-B0ED-4879-B4CC-4F3641FB4D09}"/>
    <cellStyle name="style1616595882556" xfId="40333" xr:uid="{78EEBB08-56AC-4132-9485-8F69324AB34C}"/>
    <cellStyle name="style1616595882584" xfId="40334" xr:uid="{2EC4124C-940D-4B1A-996F-8C915FDDF74B}"/>
    <cellStyle name="style1616595882607" xfId="40335" xr:uid="{7CED08A8-938D-4A0B-B648-3FC9EAC78CA2}"/>
    <cellStyle name="style1616595882635" xfId="40336" xr:uid="{DA3B2503-0696-4BC6-8FD6-E6C44BAD171C}"/>
    <cellStyle name="style1616595882656" xfId="40343" xr:uid="{93F63CBD-75A6-4B78-B5FF-21001F76B90B}"/>
    <cellStyle name="style1616595882678" xfId="40355" xr:uid="{C5304FBA-44AF-4D63-A778-5DCD7BC67D42}"/>
    <cellStyle name="style1616595882698" xfId="40344" xr:uid="{D4A5D889-6582-40C4-B7D5-C159FD08F29E}"/>
    <cellStyle name="style1616595882718" xfId="40356" xr:uid="{C735945B-7DB0-49D6-8F39-F9DE2D383BDA}"/>
    <cellStyle name="style1616595882747" xfId="40375" xr:uid="{ED3A83FC-F95E-4C8F-889D-D52409BDF5EB}"/>
    <cellStyle name="style1616595882767" xfId="40376" xr:uid="{6CEEFE27-B2B4-4E97-A928-3F5C355398F9}"/>
    <cellStyle name="style1616595882789" xfId="40345" xr:uid="{6B314237-FCE1-46DB-8688-4EDD4AA820E7}"/>
    <cellStyle name="style1616595882810" xfId="40346" xr:uid="{1375BC3D-EA3B-49F0-B82E-C11018443F24}"/>
    <cellStyle name="style1616595882830" xfId="40347" xr:uid="{926FEF87-B1E1-40DB-8C72-CD3ADA11AB00}"/>
    <cellStyle name="style1616595882850" xfId="40348" xr:uid="{BC1A2806-EBA6-4C41-A424-93771BC03ADE}"/>
    <cellStyle name="style1616595882871" xfId="40357" xr:uid="{7A1FD1A6-1887-49FE-9629-D7FA226FE561}"/>
    <cellStyle name="style1616595882891" xfId="40358" xr:uid="{94060E29-2B34-442D-A750-FE2CF3C592C7}"/>
    <cellStyle name="style1616595882921" xfId="40359" xr:uid="{921EDA6C-68A3-40A5-A19C-B6739F9A5014}"/>
    <cellStyle name="style1616595882941" xfId="40360" xr:uid="{74A58EEC-9D31-43E9-AD9F-0451AD9B437F}"/>
    <cellStyle name="style1616595882970" xfId="40367" xr:uid="{D1C82BD6-140C-4A95-8487-7526FD0B95CA}"/>
    <cellStyle name="style1616595882990" xfId="40368" xr:uid="{E3F077B3-3856-4023-9B42-5BF13CD220EA}"/>
    <cellStyle name="style1616595883012" xfId="40371" xr:uid="{5C48B778-8366-42CC-B275-ED29EDD0D452}"/>
    <cellStyle name="style1616595883032" xfId="40372" xr:uid="{A08A5DBC-7933-4E8A-B4D8-D7D74190A788}"/>
    <cellStyle name="style1616595883062" xfId="40377" xr:uid="{287DE623-CF12-4BC0-BB1F-6DDCAD789EDE}"/>
    <cellStyle name="style1616595883090" xfId="40378" xr:uid="{12EA9BD5-5BAA-4E08-A712-3E024163DA25}"/>
    <cellStyle name="style1616595883112" xfId="40379" xr:uid="{E672A12A-3792-4003-A6CD-EC3BF369CFC7}"/>
    <cellStyle name="style1616595883132" xfId="40380" xr:uid="{648D990B-FC4C-4E40-AD0A-F3DEB1352471}"/>
    <cellStyle name="style1616595884199" xfId="40325" xr:uid="{9B841F49-60D3-4139-B2D9-B5BB8E1EA6A0}"/>
    <cellStyle name="style1616595884222" xfId="40326" xr:uid="{5B398C2D-6733-4B24-BEFC-0ECE707A2829}"/>
    <cellStyle name="style1616595884253" xfId="40337" xr:uid="{911A4F75-03C6-48AF-AAF2-7A0C3A24EC85}"/>
    <cellStyle name="style1616595884269" xfId="40338" xr:uid="{E5D1C7FE-F53D-4A2E-BE64-D09C24BBFC90}"/>
    <cellStyle name="style1616595884306" xfId="40328" xr:uid="{9A205235-858B-4693-9829-C73C4226EE29}"/>
    <cellStyle name="style1616595884337" xfId="40329" xr:uid="{D4082A6E-4027-4D9B-89CE-EA42ABB065E4}"/>
    <cellStyle name="style1616595884368" xfId="40327" xr:uid="{79E48DDB-F202-46A8-9194-DB5C03D45F9E}"/>
    <cellStyle name="style1616595884384" xfId="40330" xr:uid="{2FC8D680-CA3D-4937-A50E-652CFF711DD0}"/>
    <cellStyle name="style1616595884406" xfId="40339" xr:uid="{8C7135EF-52D5-4E30-AF2C-76DD9852E573}"/>
    <cellStyle name="style1616595884437" xfId="40340" xr:uid="{5520D551-BE83-41BE-A8A0-B2BA439E475D}"/>
    <cellStyle name="style1616595884453" xfId="40341" xr:uid="{AFAAB27E-EB24-4AC8-BF0F-7714216F4146}"/>
    <cellStyle name="style1616595884484" xfId="40342" xr:uid="{669FA10B-A5CA-4FC9-8640-B40D9B9E9037}"/>
    <cellStyle name="style1616595884506" xfId="40349" xr:uid="{61FDE2A5-B071-41DC-A6B3-090EBE1022F9}"/>
    <cellStyle name="style1616595884522" xfId="40361" xr:uid="{DFE88182-748C-4245-AE7D-A0917D9EB5C4}"/>
    <cellStyle name="style1616595884553" xfId="40350" xr:uid="{D6B9B570-617C-4BBC-9D2B-B91316568278}"/>
    <cellStyle name="style1616595884585" xfId="40362" xr:uid="{C54A6E65-3177-41AF-95FD-556051040536}"/>
    <cellStyle name="style1616595884607" xfId="40381" xr:uid="{01F25D7D-69DC-4605-AB75-933326F4F5EE}"/>
    <cellStyle name="style1616595884622" xfId="40382" xr:uid="{7258ECE9-D230-4EF7-BD0D-CB36F0003A0D}"/>
    <cellStyle name="style1616595884654" xfId="40351" xr:uid="{49CDA508-0BFC-4CB2-BC6F-47BAB19D01C9}"/>
    <cellStyle name="style1616595884669" xfId="40352" xr:uid="{78570DB1-6D9F-403F-B2E4-91E9FB1C1B3A}"/>
    <cellStyle name="style1616595884685" xfId="40353" xr:uid="{B22C9449-1630-4747-B1A8-8D9E16558D1A}"/>
    <cellStyle name="style1616595884707" xfId="40354" xr:uid="{33DF7837-8C43-4E26-8BD1-1B4AF9E17DD8}"/>
    <cellStyle name="style1616595884738" xfId="40363" xr:uid="{8E1731E3-98B8-4C91-B307-0EEF9C3F2843}"/>
    <cellStyle name="style1616595884754" xfId="40364" xr:uid="{3E283DF9-7E92-4903-98CA-82CA72DD836D}"/>
    <cellStyle name="style1616595884785" xfId="40365" xr:uid="{E1051965-CCFA-4B83-A6D4-161178F63C1E}"/>
    <cellStyle name="style1616595884807" xfId="40366" xr:uid="{4BE0B559-0DBB-483E-9FEA-ECDE5F6690AF}"/>
    <cellStyle name="style1616595884823" xfId="40369" xr:uid="{881A8D37-56A5-4672-A180-8B414D924AAE}"/>
    <cellStyle name="style1616595884838" xfId="40370" xr:uid="{AA9EB432-0E65-4A4C-B4C7-C07F9DE2502C}"/>
    <cellStyle name="style1616595884870" xfId="40373" xr:uid="{4C549200-0C83-4E82-8A22-3BEE30CDAD0D}"/>
    <cellStyle name="style1616595884885" xfId="40374" xr:uid="{8711FFE7-98CA-41EE-B107-F1F35480FAC0}"/>
    <cellStyle name="style1616595884923" xfId="40383" xr:uid="{C6950CDF-2B1E-4640-AA3C-BE7CFA507CE6}"/>
    <cellStyle name="style1616595884954" xfId="40384" xr:uid="{E0A91381-7F9A-43BB-9AA4-300C8A6EB566}"/>
    <cellStyle name="style1616595884970" xfId="40385" xr:uid="{93C9EE6C-0D12-40DA-843E-CFCB70814A48}"/>
    <cellStyle name="style1616595885001" xfId="40386" xr:uid="{AE1AA180-EE81-4026-99E3-CE30C86F6777}"/>
    <cellStyle name="style1616778341241" xfId="40452" xr:uid="{4E7F9957-AC4F-4265-9BFF-C9C393994E3D}"/>
    <cellStyle name="style1616778341267" xfId="40451" xr:uid="{9EE57D33-7BFE-420D-B195-4DACAA1F8F91}"/>
    <cellStyle name="style1616778341291" xfId="40457" xr:uid="{F4EF1B48-58B2-4ACD-91AB-9A5956C59790}"/>
    <cellStyle name="style1616778341311" xfId="40463" xr:uid="{AB8B17E1-FD29-41B5-BD84-42FF505728AE}"/>
    <cellStyle name="style1616778341331" xfId="40458" xr:uid="{3D65F12D-855A-487D-BCEB-018FE609F999}"/>
    <cellStyle name="style1616778341391" xfId="40464" xr:uid="{16A51A20-7DF9-4C0D-BED6-3E055F48D2F2}"/>
    <cellStyle name="style1616778341401" xfId="40447" xr:uid="{BC3B6D12-A3DB-47DE-A046-BA84FBE06D20}"/>
    <cellStyle name="style1616778341431" xfId="40449" xr:uid="{A1C9AA63-C322-4019-ABA0-2A49538EB5B6}"/>
    <cellStyle name="style1616778341467" xfId="40481" xr:uid="{8526F105-F46B-4A7B-885A-5FFECDBE6F56}"/>
    <cellStyle name="style1616778341491" xfId="40448" xr:uid="{10A78E07-FE9D-4EE2-B42D-DAD40E90752C}"/>
    <cellStyle name="style1616778341511" xfId="40450" xr:uid="{DB43C459-E13F-4F05-9D58-F06187D2278A}"/>
    <cellStyle name="style1616778341531" xfId="40482" xr:uid="{8A6ECE87-0233-47EE-83BD-2A3FC75630B5}"/>
    <cellStyle name="style1616778341551" xfId="40484" xr:uid="{F03FE50F-E2A7-4D63-A3B7-76553A0DC88E}"/>
    <cellStyle name="style1616778341581" xfId="40485" xr:uid="{F53FA7D5-5835-410C-B554-2690901CC4E4}"/>
    <cellStyle name="style1616778341611" xfId="40486" xr:uid="{E6E326F6-8F0A-4C00-989B-EB409FD2E481}"/>
    <cellStyle name="style1616778341631" xfId="40503" xr:uid="{BE9E6596-2A7C-45C7-B26A-FEB9F0A404FE}"/>
    <cellStyle name="style1616778341681" xfId="40505" xr:uid="{9BFDE03B-2C0E-44F4-A961-618C4B189F47}"/>
    <cellStyle name="style1616778341711" xfId="40506" xr:uid="{16705ECA-CE35-48AC-9D86-E9E36BF1DBAB}"/>
    <cellStyle name="style1616778341731" xfId="40504" xr:uid="{A046D1ED-2D5E-4D5E-A018-80E12763BC73}"/>
    <cellStyle name="style1616778341761" xfId="40507" xr:uid="{2A17A95A-700C-4EC5-8ABC-06C5E8FF2544}"/>
    <cellStyle name="style1616778341781" xfId="40508" xr:uid="{BD35998F-6524-47B2-BC27-6932B3292CE6}"/>
    <cellStyle name="style1616778341801" xfId="40509" xr:uid="{241B2977-FB45-410B-A340-CE3F41D487F5}"/>
    <cellStyle name="style1616778341851" xfId="40510" xr:uid="{3EE2F5CC-FDEA-416D-8DF8-CF597555899F}"/>
    <cellStyle name="style1616778341871" xfId="40511" xr:uid="{01763F35-30FB-4B95-B807-A95D4E2C8D06}"/>
    <cellStyle name="style1616778341898" xfId="40512" xr:uid="{4846CB1F-6D12-44D7-BE4A-27761F11318D}"/>
    <cellStyle name="style1616778341921" xfId="40513" xr:uid="{7BBBBCDD-132A-4F9D-9646-28F6EE77B7EC}"/>
    <cellStyle name="style1616778341971" xfId="40527" xr:uid="{994F3936-5AF7-4945-BFEC-85C9708523D6}"/>
    <cellStyle name="style1616778341992" xfId="40528" xr:uid="{CC27C115-5A17-411E-9579-290A2EFB4DD3}"/>
    <cellStyle name="style1616778343331" xfId="40454" xr:uid="{CB39DBB8-1AAE-48A3-893C-FF72A67AD99D}"/>
    <cellStyle name="style1616778343351" xfId="40453" xr:uid="{E547BE63-2701-47BE-8BCF-079657908A52}"/>
    <cellStyle name="style1616778343371" xfId="40459" xr:uid="{06450377-5F7E-4E8D-AF8D-7BFEFCCAF47A}"/>
    <cellStyle name="style1616778343391" xfId="40465" xr:uid="{1579E3E3-003C-4FD2-AF6A-6E8BA0BE2DEA}"/>
    <cellStyle name="style1616778343411" xfId="40460" xr:uid="{0EE831A5-5B89-48E0-BA77-12C966E51939}"/>
    <cellStyle name="style1616778343461" xfId="40466" xr:uid="{45D2237B-ADA7-4866-B54B-92BD48D0D4BD}"/>
    <cellStyle name="style1616778343471" xfId="40469" xr:uid="{9E927E49-C2A1-437F-8F97-5CD5DBF98D83}"/>
    <cellStyle name="style1616778343491" xfId="40473" xr:uid="{ACA14055-89C4-47AA-9652-870F398A6774}"/>
    <cellStyle name="style1616778343531" xfId="40477" xr:uid="{FBBA6193-3DFC-4578-9C3D-947BBD7500FD}"/>
    <cellStyle name="style1616778343551" xfId="40470" xr:uid="{F2A15FA1-6C8E-4A5B-8AD8-DF493C2A641D}"/>
    <cellStyle name="style1616778343571" xfId="40474" xr:uid="{58CA3F71-07A3-4445-92B2-004DFDA8BF16}"/>
    <cellStyle name="style1616778343601" xfId="40478" xr:uid="{61712E4E-635C-40D7-A4B3-57EB81F7AE12}"/>
    <cellStyle name="style1616778343624" xfId="40479" xr:uid="{EE0ACE16-1155-491C-B00F-22FC89409139}"/>
    <cellStyle name="style1616778343641" xfId="40480" xr:uid="{B2DC7FD1-0245-4A94-BF63-8197629B8E8F}"/>
    <cellStyle name="style1616778343671" xfId="40483" xr:uid="{1526E31F-30F2-4496-A7E7-4A4C03EB9DC2}"/>
    <cellStyle name="style1616778343701" xfId="40492" xr:uid="{2168897F-4086-455A-B0A2-4BFCC52BBEF6}"/>
    <cellStyle name="style1616778343741" xfId="40494" xr:uid="{76F531DA-01CB-458E-9FEC-1EB6A3E51A26}"/>
    <cellStyle name="style1616778343771" xfId="40495" xr:uid="{DBBCC791-C8E0-4B62-93C6-233EF3810685}"/>
    <cellStyle name="style1616778343791" xfId="40493" xr:uid="{09A88EE1-D6D9-4234-A848-483DFEC6D8C4}"/>
    <cellStyle name="style1616778343811" xfId="40496" xr:uid="{E7575E2C-C538-441B-AC84-64E10AF6FF5D}"/>
    <cellStyle name="style1616778343831" xfId="40497" xr:uid="{9BA34ADF-D66E-40A8-B9A2-264D0EE4C1C0}"/>
    <cellStyle name="style1616778343851" xfId="40498" xr:uid="{D4A52C09-91ED-4F88-83AC-6A4C372F622A}"/>
    <cellStyle name="style1616778343891" xfId="40499" xr:uid="{22F73266-5734-4E02-B271-1D301C464922}"/>
    <cellStyle name="style1616778343911" xfId="40500" xr:uid="{CF008D0E-1A77-4201-9BD5-8F5AEA6D03D6}"/>
    <cellStyle name="style1616778343931" xfId="40501" xr:uid="{8EE21DC8-23C2-4575-A20A-4DED5F7B9A6F}"/>
    <cellStyle name="style1616778343951" xfId="40502" xr:uid="{7E4C5BF8-C434-4FED-B8EA-6FAC38AA26D7}"/>
    <cellStyle name="style1616778343991" xfId="40525" xr:uid="{4F842105-78AB-433B-98BD-E6B0D08720A5}"/>
    <cellStyle name="style1616778344011" xfId="40526" xr:uid="{9F659DDA-1DE3-4234-9474-1A8782E6D97C}"/>
    <cellStyle name="style1616778346031" xfId="40456" xr:uid="{5A653E38-3795-47D3-A357-B309D8E005F6}"/>
    <cellStyle name="style1616778346051" xfId="40455" xr:uid="{3516440E-EEB9-47EC-931C-912898103277}"/>
    <cellStyle name="style1616778346071" xfId="40461" xr:uid="{3D4E26B6-45F5-4512-B3FB-63D2E566773C}"/>
    <cellStyle name="style1616778346091" xfId="40467" xr:uid="{186AC180-7C17-48F4-B4B6-DCE27661CD67}"/>
    <cellStyle name="style1616778346121" xfId="40462" xr:uid="{A177CC6B-1291-484A-A750-4CE44D67CE87}"/>
    <cellStyle name="style1616778346161" xfId="40468" xr:uid="{DEF043A2-A8C3-4C4C-BF37-3CF223CC5F99}"/>
    <cellStyle name="style1616778346181" xfId="40471" xr:uid="{71FE9E00-06AC-4A57-8403-1DBEF0863449}"/>
    <cellStyle name="style1616778346201" xfId="40475" xr:uid="{C04CEFBC-3ED1-4573-A58F-7D01CBCFCC67}"/>
    <cellStyle name="style1616778346242" xfId="40487" xr:uid="{AB353451-1EFE-43C8-BD2B-B94CE7461921}"/>
    <cellStyle name="style1616778346262" xfId="40472" xr:uid="{0AA929D7-2DA2-4A6A-A504-C8B6AC4CE7D5}"/>
    <cellStyle name="style1616778346283" xfId="40476" xr:uid="{41CE3C9D-3A37-46DA-BB83-07ECC9EAD4AA}"/>
    <cellStyle name="style1616778346311" xfId="40488" xr:uid="{E30E108E-1D6E-47C7-9C51-64AC299477E8}"/>
    <cellStyle name="style1616778346331" xfId="40489" xr:uid="{AF4591C3-13DF-4E09-B7E1-7E34B4049304}"/>
    <cellStyle name="style1616778346352" xfId="40490" xr:uid="{93F74038-427D-4921-A327-C6B964D5B96F}"/>
    <cellStyle name="style1616778346382" xfId="40491" xr:uid="{A42FA9B8-1043-4F09-8F7B-8EFB57144102}"/>
    <cellStyle name="style1616778346411" xfId="40514" xr:uid="{A001CE73-9D29-4B13-86B8-BC2878F5408B}"/>
    <cellStyle name="style1616778346451" xfId="40516" xr:uid="{CCFFC02C-7729-45BD-BDE8-3EDBD749D9F7}"/>
    <cellStyle name="style1616778346471" xfId="40517" xr:uid="{ACBA3AAF-7290-4FBD-8B0A-FAE8BEA234AC}"/>
    <cellStyle name="style1616778346493" xfId="40515" xr:uid="{E8495E7D-5BCA-4E68-989A-1BA3A2D559B6}"/>
    <cellStyle name="style1616778346511" xfId="40518" xr:uid="{47DA38D4-6D28-4CE8-92DE-5B6A19895970}"/>
    <cellStyle name="style1616778346531" xfId="40519" xr:uid="{5D185016-A32B-4547-AB8D-3486C3312770}"/>
    <cellStyle name="style1616778346561" xfId="40520" xr:uid="{B255ED68-70D4-4F86-95AE-24BFB5F156F2}"/>
    <cellStyle name="style1616778346601" xfId="40521" xr:uid="{C41393FE-8597-44DB-B227-1BC02B203357}"/>
    <cellStyle name="style1616778346621" xfId="40522" xr:uid="{6D2DE65B-FFEE-4BDA-88F7-1254414FD8F7}"/>
    <cellStyle name="style1616778346641" xfId="40523" xr:uid="{589A8834-F5C6-4600-98BF-FF9692D1CDA0}"/>
    <cellStyle name="style1616778346661" xfId="40524" xr:uid="{531DE153-E72D-454E-BFEE-5319A1490E51}"/>
    <cellStyle name="style1616778346721" xfId="40529" xr:uid="{8A835505-29D3-49FF-A092-F05077F574A0}"/>
    <cellStyle name="style1616778346741" xfId="40530" xr:uid="{751015AD-967D-4E43-9C8C-333656A057EB}"/>
    <cellStyle name="style1616778417951" xfId="40531" xr:uid="{8E10FF42-0DF3-4B3D-883F-98EB2B4213CB}"/>
    <cellStyle name="style1616778417971" xfId="40537" xr:uid="{E76A718B-B9DA-4305-AA3E-C2C425624C36}"/>
    <cellStyle name="style1616778417991" xfId="40532" xr:uid="{15F6556B-47B4-466A-8B0A-FAD0D7D4A901}"/>
    <cellStyle name="style1616778418011" xfId="40538" xr:uid="{D4587029-2B16-46E3-B08A-7E15C513A279}"/>
    <cellStyle name="style1616778418031" xfId="40543" xr:uid="{765A2858-962F-48B7-9F92-20CED21073EE}"/>
    <cellStyle name="style1616778418057" xfId="40544" xr:uid="{825D021F-93A8-42D4-9805-61D10C436CA0}"/>
    <cellStyle name="style1616778418081" xfId="40533" xr:uid="{B87C82D8-C08E-4E44-8D79-9CA1963FA1F1}"/>
    <cellStyle name="style1616778418111" xfId="40534" xr:uid="{DC3FD9A4-2F60-4CBF-8DDE-8339942B95C5}"/>
    <cellStyle name="style1616778418131" xfId="40535" xr:uid="{374ABCB6-9C9F-4F27-82F3-4ABC6EF26E1E}"/>
    <cellStyle name="style1616778418156" xfId="40536" xr:uid="{AE110F4D-211D-4049-8EEC-3B80D48664C7}"/>
    <cellStyle name="style1616778418171" xfId="40539" xr:uid="{76059393-83B0-43F0-95A2-85F51E296957}"/>
    <cellStyle name="style1616778418191" xfId="40540" xr:uid="{12DCD4CB-E9E3-413C-B7B8-F9821BBEB41B}"/>
    <cellStyle name="style1616778418221" xfId="40541" xr:uid="{65DA23DA-B8C0-4306-AF28-87BD610CF354}"/>
    <cellStyle name="style1616778418241" xfId="40542" xr:uid="{E1C1B3CE-933A-49EA-8182-905EF1BA7839}"/>
    <cellStyle name="style1616778418281" xfId="40545" xr:uid="{CBEECDF4-C6E0-424E-B325-4C8F34DA56D1}"/>
    <cellStyle name="style1616778418311" xfId="40546" xr:uid="{B914C739-7D32-4D36-9D62-E40EE0B81D65}"/>
    <cellStyle name="style1616778418331" xfId="40547" xr:uid="{B986E72D-E06A-450D-87D9-D99A91AB0541}"/>
    <cellStyle name="style1616778418351" xfId="40548" xr:uid="{BCAC102D-3EE4-4102-A4EB-D24866442E74}"/>
    <cellStyle name="style1617005431173" xfId="40550" xr:uid="{5FE1841E-3A17-433F-9BCD-ECD26D60EB89}"/>
    <cellStyle name="style1617005431203" xfId="40549" xr:uid="{E1F5F49E-ABCD-454B-8D2F-7C238F1AD55E}"/>
    <cellStyle name="style1617005431228" xfId="40555" xr:uid="{E5D38DDF-4795-4A88-A5CA-93B540DE77B8}"/>
    <cellStyle name="style1617005431253" xfId="40561" xr:uid="{B1FA1810-8B98-4561-AD76-247657500B2B}"/>
    <cellStyle name="style1617005431278" xfId="40556" xr:uid="{139B24AD-7F6E-41BB-8800-1DDACE779628}"/>
    <cellStyle name="style1617005431323" xfId="40562" xr:uid="{CAE38EEB-EEF1-47C5-AEE5-F9B6D6AE8269}"/>
    <cellStyle name="style1617005431343" xfId="40567" xr:uid="{7E7A0AA3-8D22-478D-B1D7-AF6AD260BE23}"/>
    <cellStyle name="style1617005431378" xfId="40573" xr:uid="{06453526-1501-43B0-B9A2-5E95A723D313}"/>
    <cellStyle name="style1617005431418" xfId="40583" xr:uid="{68CD6675-3E2B-4364-9EE4-9D11668CF271}"/>
    <cellStyle name="style1617005431438" xfId="40568" xr:uid="{96F3FA96-D2F2-4DA2-8A07-2A5905900B0E}"/>
    <cellStyle name="style1617005431463" xfId="40574" xr:uid="{93993CB5-D408-4D82-91D0-4E70FDBA1AE8}"/>
    <cellStyle name="style1617005431488" xfId="40584" xr:uid="{0C67E854-1514-49A5-BE35-3A81806FCAA6}"/>
    <cellStyle name="style1617005431513" xfId="40586" xr:uid="{5CA5265C-9BE0-464D-A6B9-0FD4650EC69C}"/>
    <cellStyle name="style1617005431533" xfId="40587" xr:uid="{3C42A5E4-3916-40B8-AB9D-FA168EF5039B}"/>
    <cellStyle name="style1617005431563" xfId="40588" xr:uid="{4331104F-0C8F-4ADE-8BB5-C418AB8F028E}"/>
    <cellStyle name="style1617005431588" xfId="40605" xr:uid="{B72F8127-CD3B-4822-90D4-EB1F0074700B}"/>
    <cellStyle name="style1617005431638" xfId="40607" xr:uid="{631C492A-9566-4234-AF22-65C18F3CB5E2}"/>
    <cellStyle name="style1617005431663" xfId="40608" xr:uid="{AAE04226-A88D-4B98-B53F-CBDDCB365198}"/>
    <cellStyle name="style1617005431688" xfId="40606" xr:uid="{A6BD8F4E-109E-4C31-9D41-4EE702E1DEE5}"/>
    <cellStyle name="style1617005431713" xfId="40609" xr:uid="{52A151FE-8293-4B10-B30C-6F19DAAEFC2B}"/>
    <cellStyle name="style1617005431738" xfId="40610" xr:uid="{9DF39102-8307-4A36-BB0D-05A29C8C8632}"/>
    <cellStyle name="style1617005431763" xfId="40611" xr:uid="{9B49D41E-9656-4B4F-BE04-4A4EB74936EF}"/>
    <cellStyle name="style1617005431808" xfId="40612" xr:uid="{E618C4C4-E907-4CFF-AA74-A37DC6FBE847}"/>
    <cellStyle name="style1617005431823" xfId="40613" xr:uid="{0882EAE0-E2A6-45B0-BAA9-512F163BA3C9}"/>
    <cellStyle name="style1617005431848" xfId="40614" xr:uid="{E8F5DD05-4E74-406F-8622-45D0C385E14E}"/>
    <cellStyle name="style1617005431873" xfId="40615" xr:uid="{61ED5DCC-D518-4BFD-9A41-DA4A562C2601}"/>
    <cellStyle name="style1617005433223" xfId="40552" xr:uid="{57E72897-5D74-4197-B70A-7B8BD7DCF492}"/>
    <cellStyle name="style1617005433246" xfId="40551" xr:uid="{5B8A7DE5-95C3-4B12-8D53-5C8AC34330F1}"/>
    <cellStyle name="style1617005433273" xfId="40557" xr:uid="{C684AAAA-4FD1-4125-B3D7-EAE320C6EB41}"/>
    <cellStyle name="style1617005433293" xfId="40563" xr:uid="{228FB670-1946-4121-B290-1B5BDA24CA8B}"/>
    <cellStyle name="style1617005433313" xfId="40558" xr:uid="{F4FE4662-7FC0-4F51-B7CC-D46130A7AE84}"/>
    <cellStyle name="style1617005433353" xfId="40564" xr:uid="{E4092E5E-1E62-4602-9236-850D4DF39EF7}"/>
    <cellStyle name="style1617005433378" xfId="40569" xr:uid="{E3F0F44E-705A-4FBB-8838-F7CF38D360F5}"/>
    <cellStyle name="style1617005433393" xfId="40575" xr:uid="{0B0B9B0A-0A12-4578-A90B-62D7E509FFDA}"/>
    <cellStyle name="style1617005433433" xfId="40579" xr:uid="{9BE9EE80-82A9-4A46-9163-E47A2C2A5C19}"/>
    <cellStyle name="style1617005433458" xfId="40570" xr:uid="{81F163A2-344E-41C3-99BF-11C26089C057}"/>
    <cellStyle name="style1617005433473" xfId="40576" xr:uid="{2A542DD8-3A91-48B8-912B-13D19D8177AC}"/>
    <cellStyle name="style1617005433498" xfId="40580" xr:uid="{D91F1567-DB93-4C35-B6F8-40EEA412B830}"/>
    <cellStyle name="style1617005433523" xfId="40581" xr:uid="{768F20A6-ED6D-43AD-9FFF-9F3AB05C6C22}"/>
    <cellStyle name="style1617005433543" xfId="40582" xr:uid="{2DC610E6-9873-407A-9170-787CA6D5A467}"/>
    <cellStyle name="style1617005433573" xfId="40585" xr:uid="{1272ACE2-1357-42F2-AE83-9EDDA8029498}"/>
    <cellStyle name="style1617005433603" xfId="40594" xr:uid="{4D600D43-7B44-4F3B-8400-7F9DE7E76895}"/>
    <cellStyle name="style1617005433643" xfId="40596" xr:uid="{C23390BC-1150-471C-9382-E2C104C44AF4}"/>
    <cellStyle name="style1617005433663" xfId="40597" xr:uid="{CFB5959F-52E6-491A-9F6B-FEAAF07027DC}"/>
    <cellStyle name="style1617005433683" xfId="40595" xr:uid="{6BCF145C-A62D-49D6-A7B4-A5CD88ECDE5B}"/>
    <cellStyle name="style1617005433713" xfId="40598" xr:uid="{32BE8393-E1DC-46BB-A900-8353505656F1}"/>
    <cellStyle name="style1617005433733" xfId="40599" xr:uid="{23535D5C-1371-4568-B569-438FF5BDB5EE}"/>
    <cellStyle name="style1617005433753" xfId="40600" xr:uid="{95859E85-3ECC-4D53-9CE3-E995D963150B}"/>
    <cellStyle name="style1617005433793" xfId="40601" xr:uid="{1CEE4558-3E90-4928-92C2-FE4EF010DB8B}"/>
    <cellStyle name="style1617005433813" xfId="40602" xr:uid="{B150FD19-ED15-466A-B2EA-50B5DDE789E4}"/>
    <cellStyle name="style1617005433833" xfId="40603" xr:uid="{E36AE0F2-4D02-4DB5-8CF6-8ACE7B5521AE}"/>
    <cellStyle name="style1617005433853" xfId="40604" xr:uid="{A1089398-2B5C-428A-9016-98FE4BA5B5FC}"/>
    <cellStyle name="style1617005435818" xfId="40554" xr:uid="{50678C91-116A-4A12-ADB2-51D8D86A69E7}"/>
    <cellStyle name="style1617005435838" xfId="40553" xr:uid="{D1D27438-DA17-4CA1-8EEE-32F5570B8578}"/>
    <cellStyle name="style1617005435858" xfId="40559" xr:uid="{D64DB4D2-81F5-4FF2-8E30-345BDA811C81}"/>
    <cellStyle name="style1617005435883" xfId="40565" xr:uid="{1BC9ACE3-C575-4461-94BF-50C973AAB643}"/>
    <cellStyle name="style1617005435903" xfId="40560" xr:uid="{7B2373A4-3B5C-4E70-87A7-0BAD53CFD3A5}"/>
    <cellStyle name="style1617005435943" xfId="40566" xr:uid="{B915972A-4E6D-42C6-BE1B-832CB10AA897}"/>
    <cellStyle name="style1617005435963" xfId="40571" xr:uid="{662A7CB5-AEC5-4B60-B883-64FF19A579FA}"/>
    <cellStyle name="style1617005435983" xfId="40577" xr:uid="{C329C38D-B934-4646-918F-E231B038FE09}"/>
    <cellStyle name="style1617005436028" xfId="40589" xr:uid="{6F7D036A-67D0-465B-8507-ECBECC1F083F}"/>
    <cellStyle name="style1617005436049" xfId="40572" xr:uid="{981F6387-5DD0-4E72-898D-C2AD2595B98C}"/>
    <cellStyle name="style1617005436068" xfId="40578" xr:uid="{213FAF92-1541-4837-8CAF-815B201A4F0C}"/>
    <cellStyle name="style1617005436098" xfId="40590" xr:uid="{CD8C4F45-53DC-419B-BFD6-5E4C3E29FF08}"/>
    <cellStyle name="style1617005436113" xfId="40591" xr:uid="{8E9DBE57-9B61-4CAF-BA70-9372F66000EB}"/>
    <cellStyle name="style1617005436138" xfId="40592" xr:uid="{326AF39F-57D3-4DDF-A642-78D5F094F6C5}"/>
    <cellStyle name="style1617005436168" xfId="40593" xr:uid="{0663EC98-052F-4BDD-893B-7AE1DA851D94}"/>
    <cellStyle name="style1617005436193" xfId="40616" xr:uid="{B55A78FD-C533-40D1-A5E1-C1D68CAF4F58}"/>
    <cellStyle name="style1617005436243" xfId="40618" xr:uid="{F4DEFFD0-08AD-4124-AD7E-71E4512F398C}"/>
    <cellStyle name="style1617005436263" xfId="40619" xr:uid="{ABCC1347-7780-4736-8E39-FD2BF639E618}"/>
    <cellStyle name="style1617005436283" xfId="40617" xr:uid="{08420ACC-55B6-46DA-8D93-A6D087575C4B}"/>
    <cellStyle name="style1617005436303" xfId="40620" xr:uid="{69518779-5385-46AD-BE13-630C93DEF8F6}"/>
    <cellStyle name="style1617005436323" xfId="40621" xr:uid="{A39D424E-7F9B-4D74-9FAB-6D652BBCDF19}"/>
    <cellStyle name="style1617005436349" xfId="40622" xr:uid="{74AD39B1-AB1C-4073-8DEE-F76F864E354B}"/>
    <cellStyle name="style1617005436388" xfId="40623" xr:uid="{899977BF-D0F9-495B-B222-4B09B5D6A2A5}"/>
    <cellStyle name="style1617005436408" xfId="40624" xr:uid="{AFF79E3B-3C39-4A64-BBD1-71C73CD68D12}"/>
    <cellStyle name="style1617005436423" xfId="40625" xr:uid="{835F6754-D6CE-4256-86BE-55B07D5C6EF9}"/>
    <cellStyle name="style1617005436453" xfId="40626" xr:uid="{0E444B41-ADB2-48F6-86EA-5922CDDEF643}"/>
    <cellStyle name="style1617012021819" xfId="40627" xr:uid="{0321D48F-000A-471C-BDE0-7CE2EEBFD1DB}"/>
    <cellStyle name="style1617012021849" xfId="40628" xr:uid="{05F19339-12DE-4AA5-A274-7665AE49C8EA}"/>
    <cellStyle name="style1617012021874" xfId="40639" xr:uid="{C3BA9933-31F3-46E6-99D0-B9046BD598B7}"/>
    <cellStyle name="style1617012021899" xfId="40640" xr:uid="{BAB3CF61-1D3E-49EE-ACC7-27A1D41EEA3B}"/>
    <cellStyle name="style1617012021949" xfId="40630" xr:uid="{BB1BBAB8-57F0-4382-999C-6EB00B64B887}"/>
    <cellStyle name="style1617012021974" xfId="40631" xr:uid="{31E9A853-2B62-4E6A-AC75-34BFE9B4331E}"/>
    <cellStyle name="style1617012021999" xfId="40629" xr:uid="{0B7B4A13-8FAB-48E2-891D-1B19556232D5}"/>
    <cellStyle name="style1617012022024" xfId="40632" xr:uid="{20825931-147B-490F-86BE-5B8D9449CE76}"/>
    <cellStyle name="style1617012022049" xfId="40641" xr:uid="{378305E9-9F2B-403A-97E0-403DDFC60CF9}"/>
    <cellStyle name="style1617012022074" xfId="40642" xr:uid="{B709BCBB-033F-490E-8C56-47491E78CCE4}"/>
    <cellStyle name="style1617012022099" xfId="40643" xr:uid="{4A42E11F-D2B5-44C5-922C-0880CD59ACCF}"/>
    <cellStyle name="style1617012022124" xfId="40644" xr:uid="{833792C8-9B2A-411C-8956-E98B71EE694D}"/>
    <cellStyle name="style1617012022149" xfId="40651" xr:uid="{B826A322-4E98-4F1A-AF72-F0DA9F06547A}"/>
    <cellStyle name="style1617012022179" xfId="40663" xr:uid="{ECDD05B4-8A7C-45F8-A737-2F58ABE59B10}"/>
    <cellStyle name="style1617012022199" xfId="40652" xr:uid="{12D3FF50-01FC-4599-9D72-7792069DDABA}"/>
    <cellStyle name="style1617012022224" xfId="40664" xr:uid="{FD7489A8-2BBF-4F90-B15C-D6A7712BACEC}"/>
    <cellStyle name="style1617012022249" xfId="40675" xr:uid="{CC550118-E725-43A6-B0AC-62D381086E64}"/>
    <cellStyle name="style1617012022274" xfId="40676" xr:uid="{4DF17DF1-D37B-48C1-9438-DC564395E209}"/>
    <cellStyle name="style1617012022299" xfId="40653" xr:uid="{5E41ADA8-006E-4844-8559-88D702C0A775}"/>
    <cellStyle name="style1617012022324" xfId="40654" xr:uid="{C3D45B4C-0E64-4637-A191-84962A81CA23}"/>
    <cellStyle name="style1617012022349" xfId="40655" xr:uid="{DE4F412F-EAB0-46E1-914B-EB715EC71082}"/>
    <cellStyle name="style1617012022374" xfId="40656" xr:uid="{FC3F8186-C4CD-49F8-BDE3-C50F87A75BDE}"/>
    <cellStyle name="style1617012022399" xfId="40665" xr:uid="{110D7277-D8BD-4A1C-8BD5-B1B61752D14F}"/>
    <cellStyle name="style1617012022419" xfId="40666" xr:uid="{2006D601-40F3-4596-8638-5B62B7F314C5}"/>
    <cellStyle name="style1617012022444" xfId="40667" xr:uid="{1611BD25-DA11-4F97-BC51-A0A201D1EF75}"/>
    <cellStyle name="style1617012022469" xfId="40668" xr:uid="{ED3D96D0-18EC-4664-94E0-43A9F43F7993}"/>
    <cellStyle name="style1617012022499" xfId="40677" xr:uid="{886A4A1E-CD0D-4464-B5EA-A61A9F0230E9}"/>
    <cellStyle name="style1617012022519" xfId="40678" xr:uid="{0E5ACCF1-3EE3-44DE-8776-46A911257432}"/>
    <cellStyle name="style1617012022544" xfId="40679" xr:uid="{9CFB80AB-7825-45EA-8E79-28532017C849}"/>
    <cellStyle name="style1617012022569" xfId="40680" xr:uid="{19F8BA08-30C2-4DA2-813C-BC0C3EC62F87}"/>
    <cellStyle name="style1617012023729" xfId="40687" xr:uid="{C6BE9A53-123D-4FB8-AD22-2B3A02D3134C}"/>
    <cellStyle name="style1617012023749" xfId="40688" xr:uid="{BCA451A4-8685-4EFD-AF6B-EFBF10E00EC4}"/>
    <cellStyle name="style1617012023769" xfId="40699" xr:uid="{4D8291BF-0549-4B50-AA3A-FB8C1F993D84}"/>
    <cellStyle name="style1617012023799" xfId="40700" xr:uid="{08FDD6D6-AD8C-45AB-BF40-AEC5A0E30CB5}"/>
    <cellStyle name="style1617012023839" xfId="40690" xr:uid="{C42D0CC7-DF2C-46B9-BD91-F28348A09459}"/>
    <cellStyle name="style1617012023864" xfId="40691" xr:uid="{05E4113D-E42B-4E20-A9E5-550405EA17FE}"/>
    <cellStyle name="style1617012023886" xfId="40689" xr:uid="{56DFD9DF-0CA8-4FEE-9856-7D810B3DF174}"/>
    <cellStyle name="style1617012023903" xfId="40692" xr:uid="{A6817C77-16EF-4FDA-8B1D-9F3B08745437}"/>
    <cellStyle name="style1617012023929" xfId="40701" xr:uid="{B242E7E7-972E-48CD-BAC8-520A7DD91B9F}"/>
    <cellStyle name="style1617012023949" xfId="40702" xr:uid="{C0F8C297-0C98-481F-B1E5-8ED1D65F9D4E}"/>
    <cellStyle name="style1617012023974" xfId="40703" xr:uid="{C0FA0F5C-CB58-42A3-A828-C9F91A746564}"/>
    <cellStyle name="style1617012023994" xfId="40704" xr:uid="{F88E2FAF-EF08-4AFA-9E98-6BF1A965C8AD}"/>
    <cellStyle name="style1617012024013" xfId="40711" xr:uid="{D599D826-FCBA-4044-AE7C-2AFFA10656C8}"/>
    <cellStyle name="style1617012024039" xfId="40723" xr:uid="{E17FACB7-D9B1-4A0D-AEF7-687B90B11A87}"/>
    <cellStyle name="style1617012024059" xfId="40735" xr:uid="{BDCF25AB-B7ED-4731-A752-481331A72D84}"/>
    <cellStyle name="style1617012024079" xfId="40712" xr:uid="{4A4897CF-56E9-4BAB-9781-4909890920C6}"/>
    <cellStyle name="style1617012024104" xfId="40724" xr:uid="{A8BF8024-5DD5-4BAF-9B1D-DC9514118A91}"/>
    <cellStyle name="style1617012024124" xfId="40736" xr:uid="{63E54E51-7043-4AC9-8E2F-F4B7D8EFBD7F}"/>
    <cellStyle name="style1617012024144" xfId="40713" xr:uid="{423411DD-0138-4A68-BD49-00F427B2F793}"/>
    <cellStyle name="style1617012024169" xfId="40714" xr:uid="{91B90570-AAC3-4468-82E0-4CE574C8AB13}"/>
    <cellStyle name="style1617012024189" xfId="40715" xr:uid="{0C6D319F-F0DB-4C47-B04C-D667DBB74347}"/>
    <cellStyle name="style1617012024213" xfId="40716" xr:uid="{8DA6327A-3136-4078-9ADC-DA67E821DAF1}"/>
    <cellStyle name="style1617012024234" xfId="40725" xr:uid="{35A8DE94-F353-45AF-A3EE-E2E3A28D001C}"/>
    <cellStyle name="style1617012024254" xfId="40726" xr:uid="{7104B076-C8B0-4707-BE72-A4ACA42648DA}"/>
    <cellStyle name="style1617012024274" xfId="40727" xr:uid="{9F10D9E5-D79E-4A24-A711-F7123AFD0D15}"/>
    <cellStyle name="style1617012024294" xfId="40728" xr:uid="{14E038A5-EBE9-47EA-9B47-D124E52AB404}"/>
    <cellStyle name="style1617012024324" xfId="40737" xr:uid="{2AB96ADE-92CD-4116-A4C0-BE1CB53081BE}"/>
    <cellStyle name="style1617012024344" xfId="40738" xr:uid="{BDDFD970-9A71-40D6-8306-518FD1995504}"/>
    <cellStyle name="style1617012024364" xfId="40739" xr:uid="{96DF82CA-0DDD-4A48-ACE8-CA09240E0D80}"/>
    <cellStyle name="style1617012024384" xfId="40740" xr:uid="{D44DD61F-7703-42B9-9A70-86E5CFDFB537}"/>
    <cellStyle name="style1617012025084" xfId="40633" xr:uid="{3D3F0AA7-7159-4489-A161-57A60C08557B}"/>
    <cellStyle name="style1617012025109" xfId="40634" xr:uid="{65E19F7B-7CF3-494E-9E68-2522E9E76469}"/>
    <cellStyle name="style1617012025129" xfId="40645" xr:uid="{54CD9561-84B6-442B-8A26-387D2B376B9E}"/>
    <cellStyle name="style1617012025149" xfId="40646" xr:uid="{BFBFEEDC-8514-4227-94D2-342AF72AE137}"/>
    <cellStyle name="style1617012025189" xfId="40636" xr:uid="{208432C4-65D7-4867-BC6F-E69BD181712B}"/>
    <cellStyle name="style1617012025214" xfId="40637" xr:uid="{C41EB5C5-75C9-4AB7-AE8E-F0093A2AE60A}"/>
    <cellStyle name="style1617012025234" xfId="40635" xr:uid="{488F39F3-2A2B-4F6B-8E95-93A1DDA72D9E}"/>
    <cellStyle name="style1617012025254" xfId="40638" xr:uid="{5F462A93-2C0B-4A02-8C35-5B20E0853DCA}"/>
    <cellStyle name="style1617012025274" xfId="40647" xr:uid="{F0EBE243-C789-4959-B550-01281DB336C2}"/>
    <cellStyle name="style1617012025294" xfId="40648" xr:uid="{60D1A30A-C376-4F49-901B-2B9E1D59C0D6}"/>
    <cellStyle name="style1617012025319" xfId="40649" xr:uid="{6C167EBA-EA6C-4B09-9759-A9258EF38C88}"/>
    <cellStyle name="style1617012025339" xfId="40650" xr:uid="{10D165B2-3F97-4A6C-A3AF-45B6010D5EA8}"/>
    <cellStyle name="style1617012025359" xfId="40657" xr:uid="{FAC5B529-898C-47D8-BA00-0D3F16FE3285}"/>
    <cellStyle name="style1617012025384" xfId="40669" xr:uid="{8103E2BD-3AF3-4740-9CEE-5CD4203B8960}"/>
    <cellStyle name="style1617012025404" xfId="40658" xr:uid="{939C6A06-6D9D-41D9-8551-FC06F8FD36FB}"/>
    <cellStyle name="style1617012025424" xfId="40670" xr:uid="{68CCAE74-F9A9-4BCA-AFE9-3BCA57994CA2}"/>
    <cellStyle name="style1617012025449" xfId="40681" xr:uid="{527FF499-C5DC-4648-8246-C79FB4A99B54}"/>
    <cellStyle name="style1617012025469" xfId="40682" xr:uid="{3BB84D18-EAA5-4428-BC92-704A2EF778FB}"/>
    <cellStyle name="style1617012025489" xfId="40659" xr:uid="{1B1D4171-815F-4CC3-AA1E-C1D27D58AF13}"/>
    <cellStyle name="style1617012025516" xfId="40660" xr:uid="{465B70B8-2C61-4DB9-8BD4-9D025D63B0A5}"/>
    <cellStyle name="style1617012025539" xfId="40661" xr:uid="{4A99FCDE-9C5B-4346-8F52-FAE0AA6B4F6C}"/>
    <cellStyle name="style1617012025559" xfId="40662" xr:uid="{118CF196-1B4A-4E74-AE6D-ACFF6486A384}"/>
    <cellStyle name="style1617012025589" xfId="40671" xr:uid="{3D9FE479-7ABC-482E-AE92-A6244AAB36DB}"/>
    <cellStyle name="style1617012025616" xfId="40672" xr:uid="{A2E547D6-471B-4E2D-A7A1-E962FDEE0A18}"/>
    <cellStyle name="style1617012025629" xfId="40673" xr:uid="{0514BE0C-EFFC-46DD-8AAC-3A1DE33FF0E1}"/>
    <cellStyle name="style1617012025659" xfId="40674" xr:uid="{5BAB4706-F86A-4321-86D8-0E168633DD96}"/>
    <cellStyle name="style1617012025679" xfId="40683" xr:uid="{B7D8BEF6-3CF2-427E-8A5E-44E89EC96D45}"/>
    <cellStyle name="style1617012025699" xfId="40684" xr:uid="{6EE1C3C4-B796-46CA-9A9A-172ACB613CE8}"/>
    <cellStyle name="style1617012025729" xfId="40685" xr:uid="{0D0E3107-7F46-4A36-BFEE-D9F31E1A5924}"/>
    <cellStyle name="style1617012025749" xfId="40686" xr:uid="{921A305D-B772-48F7-BBCA-002B39E6C6E6}"/>
    <cellStyle name="style1617012026989" xfId="40693" xr:uid="{C74DBF1A-9FA0-42FE-BAC7-8CE0EE9BADE9}"/>
    <cellStyle name="style1617012027019" xfId="40694" xr:uid="{DF135E3A-7A05-4519-B52B-F43EF900D3A4}"/>
    <cellStyle name="style1617012027039" xfId="40705" xr:uid="{0A00C4A3-D36C-48D4-ADC5-3A6D4A3EAAA6}"/>
    <cellStyle name="style1617012027064" xfId="40706" xr:uid="{75E304F6-2462-4E2D-AC3D-DE72F20DDE01}"/>
    <cellStyle name="style1617012027109" xfId="40696" xr:uid="{9E0BF8A6-B816-42A1-8C8C-AA398A5DDBAD}"/>
    <cellStyle name="style1617012027129" xfId="40697" xr:uid="{E8D47634-BD15-4819-8941-224FAF12EE59}"/>
    <cellStyle name="style1617012027149" xfId="40695" xr:uid="{560905FA-BBB1-40F0-A448-66DAB9EE7324}"/>
    <cellStyle name="style1617012027180" xfId="40698" xr:uid="{19A46AC2-B2C7-4CBA-86F9-7EB5B642ADBF}"/>
    <cellStyle name="style1617012027199" xfId="40707" xr:uid="{A7BACC4A-B68D-4909-A5B0-6AC6DA36E740}"/>
    <cellStyle name="style1617012027221" xfId="40708" xr:uid="{1D279F5E-E928-4B70-99F8-C98A69F05C74}"/>
    <cellStyle name="style1617012027240" xfId="40709" xr:uid="{C32F34E0-6C02-44A8-97C1-FFE3190A66C3}"/>
    <cellStyle name="style1617012027259" xfId="40710" xr:uid="{AEB2B354-0272-457F-9888-060340466A09}"/>
    <cellStyle name="style1617012027284" xfId="40717" xr:uid="{BDBBB2C2-77BC-4CAE-8BF3-A63C08F430FD}"/>
    <cellStyle name="style1617012027309" xfId="40729" xr:uid="{1D5B8FA6-1E50-4866-8B64-29DE3E994E85}"/>
    <cellStyle name="style1617012027329" xfId="40741" xr:uid="{98D675F9-427A-488A-9BFA-3269B821CDB1}"/>
    <cellStyle name="style1617012027349" xfId="40718" xr:uid="{781CC12F-EC85-4F4A-A20B-6A5CA0BCE4BB}"/>
    <cellStyle name="style1617012027369" xfId="40730" xr:uid="{12A2AD5A-EB31-48DF-AE54-067875A6555D}"/>
    <cellStyle name="style1617012027394" xfId="40742" xr:uid="{95F5D4E3-5391-4042-96C7-2F6A483E5478}"/>
    <cellStyle name="style1617012027419" xfId="40719" xr:uid="{E0B6A8E5-8194-4644-AF73-B69CD19AC046}"/>
    <cellStyle name="style1617012027439" xfId="40720" xr:uid="{91044229-2521-4B64-A21F-60F3B57AC49D}"/>
    <cellStyle name="style1617012027459" xfId="40721" xr:uid="{23A2417F-6BFF-4DC6-812C-C1363D3EEC6A}"/>
    <cellStyle name="style1617012027484" xfId="40722" xr:uid="{BD363D61-4079-4E29-AB17-19089445A0AC}"/>
    <cellStyle name="style1617012027504" xfId="40731" xr:uid="{26B7192F-A47D-4A41-A8D6-AC87D8253628}"/>
    <cellStyle name="style1617012027524" xfId="40732" xr:uid="{ED4235F5-2D33-41E1-9BC6-F4675E839166}"/>
    <cellStyle name="style1617012027544" xfId="40733" xr:uid="{1C00368D-91BC-446E-8937-317C653A70C7}"/>
    <cellStyle name="style1617012027564" xfId="40734" xr:uid="{6AC93F44-5A0F-467C-BE83-14B05EACA95A}"/>
    <cellStyle name="style1617012027594" xfId="40743" xr:uid="{0BFBB1E9-3A4D-48B1-B42C-036D7B22C9A6}"/>
    <cellStyle name="style1617012027619" xfId="40744" xr:uid="{0F528E61-C7C5-4A98-BF5C-026DC71DEDD0}"/>
    <cellStyle name="style1617012027639" xfId="40745" xr:uid="{646EC4ED-7A7B-40AF-971F-E1EC0C4D3FD1}"/>
    <cellStyle name="style1617012027659" xfId="40746" xr:uid="{D3B200E0-B752-4861-8BB9-509F8FA4174C}"/>
    <cellStyle name="style1617012028484" xfId="40747" xr:uid="{4F323CDA-62D1-4032-9A32-DDFD7E79FDAD}"/>
    <cellStyle name="style1617012028499" xfId="40748" xr:uid="{3273D97C-5BB0-4BF2-8B23-338DD0717CD9}"/>
    <cellStyle name="style1617012028524" xfId="40759" xr:uid="{B68A82DF-941C-414C-BD3A-DDE60BCA3253}"/>
    <cellStyle name="style1617012028544" xfId="40760" xr:uid="{9FF85F0D-FD96-49B8-B3F2-26AB335F87AF}"/>
    <cellStyle name="style1617012028589" xfId="40750" xr:uid="{037A2782-774A-4A39-800A-0A18C5246DAF}"/>
    <cellStyle name="style1617012028609" xfId="40751" xr:uid="{0FC2FB2C-F9DC-4C16-B42F-B0F43BE2C6FB}"/>
    <cellStyle name="style1617012028629" xfId="40749" xr:uid="{D55B073A-9393-4403-8BDE-97875D3FCE1F}"/>
    <cellStyle name="style1617012028649" xfId="40752" xr:uid="{B74DCA5D-FF9F-44A8-8A2A-E01F8B2126E2}"/>
    <cellStyle name="style1617012028674" xfId="40761" xr:uid="{592AB7EE-EEB2-4292-9897-C42084C438E1}"/>
    <cellStyle name="style1617012028694" xfId="40762" xr:uid="{7808CDE2-CEB7-41BB-9A53-ACE01490FAF1}"/>
    <cellStyle name="style1617012028716" xfId="40763" xr:uid="{9A0F7DA4-7B0D-4AD5-8C77-4A7356823114}"/>
    <cellStyle name="style1617012028739" xfId="40764" xr:uid="{630C437D-7A73-4C14-A759-0C9BA3E48AAE}"/>
    <cellStyle name="style1617012028759" xfId="40771" xr:uid="{469A96A8-9B6C-4A20-9467-7AA4C501CEFE}"/>
    <cellStyle name="style1617012028779" xfId="40783" xr:uid="{1E0238CA-B0FF-4C67-B697-D727BA6DAC6B}"/>
    <cellStyle name="style1617012028804" xfId="40772" xr:uid="{188CA12D-BC20-42A5-952C-8C7483D31633}"/>
    <cellStyle name="style1617012028829" xfId="40784" xr:uid="{6A4FCB4B-C7DF-4C13-A2DD-9DE225F7E913}"/>
    <cellStyle name="style1617012028855" xfId="40795" xr:uid="{67A29CE5-1AAB-4D25-B9DA-ECBA63DA52D1}"/>
    <cellStyle name="style1617012028874" xfId="40796" xr:uid="{180CC3E5-539D-4AF7-8C53-8FB7B7B2339E}"/>
    <cellStyle name="style1617012028899" xfId="40773" xr:uid="{821B4863-53A7-42D8-A7BE-E9A451C70B4F}"/>
    <cellStyle name="style1617012028919" xfId="40774" xr:uid="{1C526D18-FF7F-4E14-90F2-9A63805CEF14}"/>
    <cellStyle name="style1617012028944" xfId="40775" xr:uid="{3402A3E2-3160-4E4D-AF80-61BD69291F32}"/>
    <cellStyle name="style1617012028959" xfId="40776" xr:uid="{F47E4FE9-782F-4C19-B084-5ABD1EBB284B}"/>
    <cellStyle name="style1617012028989" xfId="40785" xr:uid="{0A2F05F1-783A-4E9A-9409-C548E8022702}"/>
    <cellStyle name="style1617012029009" xfId="40786" xr:uid="{9C9EF724-D8E1-44B6-8431-198353375214}"/>
    <cellStyle name="style1617012029029" xfId="40787" xr:uid="{C5722D2A-C9C1-4FA9-90D2-AF2FDC8CB91D}"/>
    <cellStyle name="style1617012029049" xfId="40788" xr:uid="{AE889143-8393-48F2-B7D8-ABE9C2F8A663}"/>
    <cellStyle name="style1617012029079" xfId="40797" xr:uid="{F8087F24-FA7C-4FB2-AA05-F5BE5053E361}"/>
    <cellStyle name="style1617012029099" xfId="40798" xr:uid="{544FD6EC-AE9B-442C-B4C7-D149B9E5E36D}"/>
    <cellStyle name="style1617012029119" xfId="40799" xr:uid="{2270179F-BCD5-4F6B-B419-8EB5279A7F93}"/>
    <cellStyle name="style1617012029139" xfId="40800" xr:uid="{316731E4-33A1-42E1-AA5D-360A62C9479F}"/>
    <cellStyle name="style1617012029929" xfId="40807" xr:uid="{2AF8DFB3-F212-4352-A95F-3D1945845987}"/>
    <cellStyle name="style1617012029949" xfId="40808" xr:uid="{2000D797-F8FE-4CDA-BAC0-AE2A4840B54B}"/>
    <cellStyle name="style1617012029979" xfId="40819" xr:uid="{0D87C136-5FA2-4DE2-9BED-45CCACC68F89}"/>
    <cellStyle name="style1617012029999" xfId="40820" xr:uid="{C5BF372E-5C32-4AAB-91F3-8A1723A9D4B9}"/>
    <cellStyle name="style1617012030044" xfId="40810" xr:uid="{728CB64E-6239-4AE7-BCE8-C9A2A68033D4}"/>
    <cellStyle name="style1617012030068" xfId="40811" xr:uid="{3023E4AE-98A3-48CF-AB9B-CA9D7A8C521E}"/>
    <cellStyle name="style1617012030089" xfId="40809" xr:uid="{E8222990-C492-4D8B-87C7-5A58E67CE6B2}"/>
    <cellStyle name="style1617012030110" xfId="40812" xr:uid="{758D6E5D-E381-43DF-9568-8DD32B47111B}"/>
    <cellStyle name="style1617012030129" xfId="40821" xr:uid="{C1F17766-693C-4498-9F51-0CADF893F944}"/>
    <cellStyle name="style1617012030149" xfId="40822" xr:uid="{E6C0AC83-0A8B-4DFC-8679-C05830788545}"/>
    <cellStyle name="style1617012030179" xfId="40823" xr:uid="{5EE7C623-7E8C-42FF-B02D-FAFC47DCFC78}"/>
    <cellStyle name="style1617012030199" xfId="40824" xr:uid="{6CF61F84-F7B5-4B54-9B5B-B919F321A84F}"/>
    <cellStyle name="style1617012030224" xfId="40831" xr:uid="{54D47222-87A8-4237-8FC8-10CB6B3879FA}"/>
    <cellStyle name="style1617012030249" xfId="40843" xr:uid="{E653AD67-F976-4C15-89BD-C93F87E75769}"/>
    <cellStyle name="style1617012030269" xfId="40832" xr:uid="{8F7B66F7-1E17-4062-A7A6-70EB4201C3AE}"/>
    <cellStyle name="style1617012030289" xfId="40844" xr:uid="{BB733D42-0774-4423-A53A-DB8C340CF562}"/>
    <cellStyle name="style1617012030309" xfId="40855" xr:uid="{CEBDB113-52AB-47A1-8228-D87A4FCF6129}"/>
    <cellStyle name="style1617012030329" xfId="40856" xr:uid="{F55AE69A-A5F0-487B-BE6A-27F414A70C88}"/>
    <cellStyle name="style1617012030359" xfId="40833" xr:uid="{9C316D05-685C-4D10-A13B-A28B03F62B6E}"/>
    <cellStyle name="style1617012030384" xfId="40834" xr:uid="{4FE554EC-1FFA-4999-8D74-B0ABC3F0361D}"/>
    <cellStyle name="style1617012030399" xfId="40835" xr:uid="{0248F811-AD78-4153-8203-B05AD09D42DB}"/>
    <cellStyle name="style1617012030429" xfId="40836" xr:uid="{43367F88-C2B0-4FEC-ACD1-1654C5F71CA1}"/>
    <cellStyle name="style1617012030449" xfId="40845" xr:uid="{8BC74D00-46FF-4576-BDAF-845E801FE5E7}"/>
    <cellStyle name="style1617012030469" xfId="40846" xr:uid="{2AE3D472-4545-458F-B729-7AE4773385EF}"/>
    <cellStyle name="style1617012030489" xfId="40847" xr:uid="{A56717DE-9FC3-4831-9138-100CBF5CEF49}"/>
    <cellStyle name="style1617012030514" xfId="40848" xr:uid="{8453C8E5-F1F4-4FF9-ABD8-03F45AA0CAAD}"/>
    <cellStyle name="style1617012030559" xfId="40857" xr:uid="{EDAD1A02-1A44-47B7-A084-4A8299AA1634}"/>
    <cellStyle name="style1617012030584" xfId="40858" xr:uid="{27D4CE95-6018-489D-A56B-CD9845D15805}"/>
    <cellStyle name="style1617012030609" xfId="40859" xr:uid="{63882382-3686-4CD8-A283-EBA9CF8155D5}"/>
    <cellStyle name="style1617012030629" xfId="40860" xr:uid="{72F35F00-D745-4080-9DC5-910C17D26D5A}"/>
    <cellStyle name="style1617012031249" xfId="40753" xr:uid="{6D11A147-2FC3-4CA4-A1A4-F3BA1B92C66C}"/>
    <cellStyle name="style1617012031274" xfId="40754" xr:uid="{56E4CB02-79B6-4EFB-AFFD-892E35E9D1E4}"/>
    <cellStyle name="style1617012031299" xfId="40765" xr:uid="{3234B0BF-BAEB-41F7-B041-39857696B7EC}"/>
    <cellStyle name="style1617012031319" xfId="40766" xr:uid="{EEA5B84C-ABCE-456B-9E7B-F963409CC44D}"/>
    <cellStyle name="style1617012031364" xfId="40756" xr:uid="{21B7EAF1-0C11-48B0-BB83-72213C72FDAA}"/>
    <cellStyle name="style1617012031384" xfId="40757" xr:uid="{0ACD7C80-0936-4ACA-A9B4-E73EFEC64598}"/>
    <cellStyle name="style1617012031404" xfId="40755" xr:uid="{8D993030-8F39-4001-ACFC-E9561D5654A3}"/>
    <cellStyle name="style1617012031424" xfId="40758" xr:uid="{E99B2B03-4A35-44F7-9556-D1FADC776738}"/>
    <cellStyle name="style1617012031449" xfId="40767" xr:uid="{C2B8D8C1-9841-4FAC-9627-5F3AE1700A23}"/>
    <cellStyle name="style1617012031469" xfId="40768" xr:uid="{DC362DCF-88F9-4BDC-8E7C-8AF32A0B46D5}"/>
    <cellStyle name="style1617012031489" xfId="40769" xr:uid="{53EDB30E-BB2A-45FD-BA8D-646CDC62260E}"/>
    <cellStyle name="style1617012031514" xfId="40770" xr:uid="{1F941922-14C0-4126-AB5D-24D2C0AE6001}"/>
    <cellStyle name="style1617012031534" xfId="40777" xr:uid="{0FF1CE97-C0E8-4664-AD49-17649A402B6E}"/>
    <cellStyle name="style1617012031559" xfId="40789" xr:uid="{2DF01652-C88B-4360-BCC4-FDAECB00FEE9}"/>
    <cellStyle name="style1617012031579" xfId="40778" xr:uid="{B491CE3D-93FC-43B5-B51F-8A2228532CB3}"/>
    <cellStyle name="style1617012031604" xfId="40790" xr:uid="{A534C1A8-5445-422D-8BDF-4698702B43EC}"/>
    <cellStyle name="style1617012031629" xfId="40801" xr:uid="{E5B6A200-FD67-4FC9-AF5F-BD9DAF2F25DE}"/>
    <cellStyle name="style1617012031649" xfId="40802" xr:uid="{56460EC3-7BA4-40EE-9DF0-83A1A635718B}"/>
    <cellStyle name="style1617012031674" xfId="40779" xr:uid="{B094CF35-D6D2-46BA-A8B4-DE72E171CABE}"/>
    <cellStyle name="style1617012031692" xfId="40780" xr:uid="{A51A0E8D-E034-4278-B85F-154359DC6DF3}"/>
    <cellStyle name="style1617012031709" xfId="40781" xr:uid="{E168300E-4AC3-4AB2-BEC4-58A8B90050B4}"/>
    <cellStyle name="style1617012031739" xfId="40782" xr:uid="{EAFF0B01-8648-4429-B48D-8AF2D7C17C74}"/>
    <cellStyle name="style1617012031759" xfId="40791" xr:uid="{934F41C4-7F1C-4F28-9B01-0CCA559E6E8B}"/>
    <cellStyle name="style1617012031779" xfId="40792" xr:uid="{3624063A-7128-4522-BBFB-43240977B7C6}"/>
    <cellStyle name="style1617012031799" xfId="40793" xr:uid="{C6262457-5CFC-4F9C-A8B6-AE6948230AB8}"/>
    <cellStyle name="style1617012031819" xfId="40794" xr:uid="{027E15A7-2E18-40C6-91BC-F521EDBD6EB5}"/>
    <cellStyle name="style1617012031849" xfId="40803" xr:uid="{2CFCA06F-21B0-46FA-B24E-4A5934F90DAA}"/>
    <cellStyle name="style1617012031869" xfId="40804" xr:uid="{367141BC-5590-40CC-A1AB-653E6C6CB1F9}"/>
    <cellStyle name="style1617012031889" xfId="40805" xr:uid="{0523D640-FCD2-4EEB-9F35-C41E617B515F}"/>
    <cellStyle name="style1617012031909" xfId="40806" xr:uid="{86340DE2-0235-42CB-8332-D32D5C78096E}"/>
    <cellStyle name="style1617012032699" xfId="40813" xr:uid="{8D573C18-6281-435D-8DC5-7F46B98E20FD}"/>
    <cellStyle name="style1617012032719" xfId="40814" xr:uid="{6ECFEDC9-7D96-4DA4-A0F8-3D712BEACD62}"/>
    <cellStyle name="style1617012032741" xfId="40825" xr:uid="{18EBA6B0-1B2D-4D19-9DD6-F4DCE75B8F8F}"/>
    <cellStyle name="style1617012032759" xfId="40826" xr:uid="{BF4604A6-480F-4E77-8D26-D3E7E2C789D0}"/>
    <cellStyle name="style1617012032809" xfId="40816" xr:uid="{EE10D4A9-E93E-4A98-BCC5-0AB2608521CA}"/>
    <cellStyle name="style1617012032829" xfId="40817" xr:uid="{CEC09BC3-12DF-4DA3-B3D0-2EE619A96155}"/>
    <cellStyle name="style1617012032854" xfId="40815" xr:uid="{D2F9E28F-4BDA-4CFE-A474-3DE7F842973E}"/>
    <cellStyle name="style1617012032874" xfId="40818" xr:uid="{E91EA2C2-F230-4705-91AB-126A7B6DB242}"/>
    <cellStyle name="style1617012032899" xfId="40827" xr:uid="{D48DD00C-2787-41A7-A402-83AF17F121D3}"/>
    <cellStyle name="style1617012032919" xfId="40828" xr:uid="{46DCEC11-68C9-464B-87E5-15BAE63DD1EA}"/>
    <cellStyle name="style1617012032941" xfId="40829" xr:uid="{5BCCAC6C-D813-4F45-B33B-EEA5E3854C13}"/>
    <cellStyle name="style1617012032959" xfId="40830" xr:uid="{A6B838E1-DE19-4D55-BA7B-F1E938900949}"/>
    <cellStyle name="style1617012032984" xfId="40837" xr:uid="{6ABF8FC6-F8E4-49B3-A1D8-22AFEA907203}"/>
    <cellStyle name="style1617012033009" xfId="40849" xr:uid="{DDC1E9DF-14A7-4207-9F09-A9D74D3F44C7}"/>
    <cellStyle name="style1617012033029" xfId="40838" xr:uid="{E099C460-1B2C-4CB9-BCB9-F31FE02F675A}"/>
    <cellStyle name="style1617012033054" xfId="40850" xr:uid="{4531E021-9A40-43B5-B3D8-DE7818E36A08}"/>
    <cellStyle name="style1617012033074" xfId="40861" xr:uid="{5A7FF106-BAA6-4907-AAE6-4D7B95105D54}"/>
    <cellStyle name="style1617012033094" xfId="40862" xr:uid="{AEBE1DC6-CBD6-4BD5-AA84-3FD3A5672AFF}"/>
    <cellStyle name="style1617012033119" xfId="40839" xr:uid="{D691547A-4F63-4A6B-B1B3-4CCDF7F901E8}"/>
    <cellStyle name="style1617012033141" xfId="40840" xr:uid="{EFA41FFE-18F7-40BF-A98B-D65B9A4CA135}"/>
    <cellStyle name="style1617012033164" xfId="40841" xr:uid="{830DE029-38A9-4503-A00E-68273D12DEF8}"/>
    <cellStyle name="style1617012033184" xfId="40842" xr:uid="{1F507089-7870-46F4-971F-76D5A36FA63D}"/>
    <cellStyle name="style1617012033204" xfId="40851" xr:uid="{8288BBAE-5D17-48CA-B23E-1F52F5D7B324}"/>
    <cellStyle name="style1617012033219" xfId="40852" xr:uid="{5E66F941-F971-409F-B3EF-30B33876C19C}"/>
    <cellStyle name="style1617012033241" xfId="40853" xr:uid="{72021244-4A8B-437B-B401-5D79ABA51202}"/>
    <cellStyle name="style1617012033264" xfId="40854" xr:uid="{CA0AE140-CED6-4888-A6C2-BE69802730D2}"/>
    <cellStyle name="style1617012033314" xfId="40863" xr:uid="{A607F1F5-96CA-4F5F-AD22-8C7920C821C6}"/>
    <cellStyle name="style1617012033329" xfId="40864" xr:uid="{454F1619-CAB6-40AD-9212-4942E2AD2A12}"/>
    <cellStyle name="style1617012033354" xfId="40865" xr:uid="{EB32B8E7-02F0-4D87-A39E-4732D829F3FA}"/>
    <cellStyle name="style1617012033374" xfId="40866" xr:uid="{9EDBCD81-B474-4EAC-8DD1-3C7B7446A12B}"/>
    <cellStyle name="style1617012034319" xfId="40867" xr:uid="{8321E4DB-1CB3-419A-A08A-613656C0B02C}"/>
    <cellStyle name="style1617012034339" xfId="40868" xr:uid="{5F091D8C-CC6E-4C7F-9994-00F4150E2EA7}"/>
    <cellStyle name="style1617012034364" xfId="40873" xr:uid="{65A7F5A2-D016-4E05-97BF-26E51954933A}"/>
    <cellStyle name="style1617012034384" xfId="40874" xr:uid="{2BF79DDA-549B-420F-BCC0-A5F745DECEE9}"/>
    <cellStyle name="style1617012034424" xfId="40870" xr:uid="{27BE1D80-B522-49C2-8F56-9E1FA40BDE52}"/>
    <cellStyle name="style1617012034444" xfId="40871" xr:uid="{3C919C2D-58E1-4F1F-910C-4F4270C44888}"/>
    <cellStyle name="style1617012034474" xfId="40869" xr:uid="{7835D1F1-C792-4D73-8D08-7C4954C9BA86}"/>
    <cellStyle name="style1617012034494" xfId="40872" xr:uid="{6D4B87CC-6691-45CD-8537-5DF8E1BF8020}"/>
    <cellStyle name="style1617012034509" xfId="40875" xr:uid="{2AFA6DDD-6961-466D-8B67-E010A6C821DA}"/>
    <cellStyle name="style1617012034539" xfId="40876" xr:uid="{80343E64-599B-42CE-BC62-525B2C935C6A}"/>
    <cellStyle name="style1617012034559" xfId="40877" xr:uid="{F3C0EBF9-1DE6-4B15-BD4E-76272060335E}"/>
    <cellStyle name="style1617012034584" xfId="40878" xr:uid="{5DD3A0E1-E902-410B-ACA2-12928EF9ACA6}"/>
    <cellStyle name="style1617012034604" xfId="40879" xr:uid="{BFACCEFC-0A12-4519-A620-9F3E5710B4EA}"/>
    <cellStyle name="style1617012034624" xfId="40885" xr:uid="{EC01726C-1564-4E85-8C4B-6C1B60FB39B0}"/>
    <cellStyle name="style1617012034644" xfId="40880" xr:uid="{A59AA675-69A3-4A59-A75E-D3BF1EAAF2C2}"/>
    <cellStyle name="style1617012034664" xfId="40886" xr:uid="{611B3C86-BA24-48AE-B059-BF271ACB5BEC}"/>
    <cellStyle name="style1617012034709" xfId="40893" xr:uid="{555AF83F-C972-4609-A797-73A39D40540C}"/>
    <cellStyle name="style1617012034734" xfId="40894" xr:uid="{914A21B8-3B9F-4FAC-85BD-3FDF71E256F0}"/>
    <cellStyle name="style1617012034754" xfId="40881" xr:uid="{0A57051A-58B5-4483-B9F3-9B4D9C2A3508}"/>
    <cellStyle name="style1617012034774" xfId="40882" xr:uid="{E8902386-BDBD-4AF1-A979-3F2D7BB7802E}"/>
    <cellStyle name="style1617012034799" xfId="40883" xr:uid="{7D5C3F62-B4C0-4DAF-BBD6-8ED9828BF522}"/>
    <cellStyle name="style1617012034819" xfId="40884" xr:uid="{7B9ECF07-B1BB-49CC-B303-9AB620B1B43F}"/>
    <cellStyle name="style1617012034844" xfId="40887" xr:uid="{FB634ECA-C80C-4C87-8742-A077C3A2F1F1}"/>
    <cellStyle name="style1617012034864" xfId="40888" xr:uid="{56978151-C063-4792-B942-3848C984D1E3}"/>
    <cellStyle name="style1617012034879" xfId="40889" xr:uid="{766D618F-CAAB-4CFA-A6F2-D1AB4C63C0BA}"/>
    <cellStyle name="style1617012034904" xfId="40890" xr:uid="{39829723-D787-4B55-84B5-5DDB535B2F36}"/>
    <cellStyle name="style1617012034924" xfId="40891" xr:uid="{60DF0A67-BFB5-428F-A86B-469DFDB7F885}"/>
    <cellStyle name="style1617012034946" xfId="40892" xr:uid="{518101FD-2792-42F3-B1B4-19BC1AF79523}"/>
    <cellStyle name="style1617012034966" xfId="40895" xr:uid="{EE7F1071-30AC-4281-B409-C3BCF19B41AC}"/>
    <cellStyle name="style1617012034989" xfId="40896" xr:uid="{A9099B23-582F-47F7-BC97-6EED284B6A43}"/>
    <cellStyle name="style1617012035009" xfId="40897" xr:uid="{B9DAFCEA-9212-4A11-BE06-262388CC95D3}"/>
    <cellStyle name="style1617012035029" xfId="40898" xr:uid="{551DD9E7-D698-4FA6-B34C-0505A45C2D88}"/>
    <cellStyle name="style1617012035049" xfId="40899" xr:uid="{FF6A1CF3-BAD5-4175-9D29-2029AD7C1E89}"/>
    <cellStyle name="style1617012036099" xfId="40918" xr:uid="{9749DAE4-2B3E-4A21-8B70-218A28D1FE7D}"/>
    <cellStyle name="style1617012036119" xfId="40919" xr:uid="{A78DB1CF-EDB3-4227-A8EC-B32CC5A244E4}"/>
    <cellStyle name="style1617012036139" xfId="40924" xr:uid="{3134EE1D-1916-4334-9F86-B324504D1ADC}"/>
    <cellStyle name="style1617012036159" xfId="40925" xr:uid="{CDD9505C-08DF-494F-800E-29372044249E}"/>
    <cellStyle name="style1617012036209" xfId="40921" xr:uid="{715DF5DA-1C9E-40F5-85A8-7ADD25136F67}"/>
    <cellStyle name="style1617012036229" xfId="40922" xr:uid="{06F29B10-682C-4E03-8CA2-C912DDFDA745}"/>
    <cellStyle name="style1617012036258" xfId="40920" xr:uid="{E2B743E4-FBEE-4E5A-ADD6-1DC4D5F8A4A3}"/>
    <cellStyle name="style1617012036279" xfId="40923" xr:uid="{EF361D1E-3EB1-4549-964F-B9C7D54CDD11}"/>
    <cellStyle name="style1617012036299" xfId="40926" xr:uid="{06C90625-139A-4032-863E-1CBDBD3D3AAC}"/>
    <cellStyle name="style1617012036319" xfId="40927" xr:uid="{7BC806B4-9EFD-4C77-81A8-5AACD716C9BC}"/>
    <cellStyle name="style1617012036339" xfId="40928" xr:uid="{1D392A6F-0791-4CA4-87CE-4E8CA4DA573A}"/>
    <cellStyle name="style1617012036367" xfId="40929" xr:uid="{AF283694-3214-4957-AF78-77CE3F95D056}"/>
    <cellStyle name="style1617012036388" xfId="40930" xr:uid="{3BF4A00E-B469-4769-9584-7154D345CBBC}"/>
    <cellStyle name="style1617012036410" xfId="40936" xr:uid="{329F8F6D-4ACA-4505-8854-BDA298D6C022}"/>
    <cellStyle name="style1617012036430" xfId="40931" xr:uid="{69602B7B-E639-4773-9FCA-7CB6707FD7F1}"/>
    <cellStyle name="style1617012036451" xfId="40937" xr:uid="{F33F3AEA-B9B3-44C0-87E3-BC2E141E52A9}"/>
    <cellStyle name="style1617012036471" xfId="40946" xr:uid="{320D183F-31AB-41BD-B8D2-971121A12207}"/>
    <cellStyle name="style1617012036489" xfId="40947" xr:uid="{A5434586-5C6E-4F73-B68A-B23C4F4D4C60}"/>
    <cellStyle name="style1617012036511" xfId="40932" xr:uid="{12043B48-5177-45CE-9372-662BA4CCFBFA}"/>
    <cellStyle name="style1617012036539" xfId="40933" xr:uid="{C089C1E0-A399-413F-B66D-48C96E174CE0}"/>
    <cellStyle name="style1617012036562" xfId="40934" xr:uid="{99498EA9-11E3-448C-8CEC-CCD7F400F620}"/>
    <cellStyle name="style1617012036582" xfId="40935" xr:uid="{7F58EB57-742C-4C7C-9E2D-1FEF85579664}"/>
    <cellStyle name="style1617012036603" xfId="40938" xr:uid="{E0D7491E-01A7-458B-9B68-841AC10D40CA}"/>
    <cellStyle name="style1617012036623" xfId="40939" xr:uid="{EF2ECA81-BE3D-4617-9E09-39A934953B2D}"/>
    <cellStyle name="style1617012036643" xfId="40940" xr:uid="{692778DE-8738-4DFE-B39D-0D08E6C7DCE3}"/>
    <cellStyle name="style1617012036664" xfId="40941" xr:uid="{BFD07388-108A-4582-97B4-DD8101842E3B}"/>
    <cellStyle name="style1617012036684" xfId="40942" xr:uid="{44395916-0A79-498B-8382-5C6B2CA17988}"/>
    <cellStyle name="style1617012036699" xfId="40943" xr:uid="{51603169-A0B4-4D98-85AA-16597C7F61F4}"/>
    <cellStyle name="style1617012036723" xfId="40944" xr:uid="{F40E5C66-C4E8-42EF-A85E-4BCB321FB9C8}"/>
    <cellStyle name="style1617012036739" xfId="40945" xr:uid="{FF37EAFB-269D-404D-94C4-E90F0B22F2FF}"/>
    <cellStyle name="style1617012036774" xfId="40948" xr:uid="{E36D05F1-B2AA-4881-954F-A390F6D54838}"/>
    <cellStyle name="style1617012036796" xfId="40949" xr:uid="{32B74C09-3522-4074-B01B-C61AEE297E3F}"/>
    <cellStyle name="style1617012036817" xfId="40950" xr:uid="{F50D9887-A5D3-4CD3-B57B-494A730EBF07}"/>
    <cellStyle name="style1617012036838" xfId="40951" xr:uid="{354DD482-E2AF-45C7-BF5C-1FC85B2D992B}"/>
    <cellStyle name="style1617012037589" xfId="40952" xr:uid="{8D18AA20-3AAA-4480-87BC-B857DD16457A}"/>
    <cellStyle name="style1617012037619" xfId="40953" xr:uid="{6A8D70D9-9180-43AB-89AD-943C5915F0B3}"/>
    <cellStyle name="style1617012037649" xfId="40954" xr:uid="{4CC08606-9066-4315-BA44-9BDEFC54733E}"/>
    <cellStyle name="style1617012037674" xfId="40955" xr:uid="{4617DCEB-A463-4087-BC42-D7AF3D039E0E}"/>
    <cellStyle name="style1617012037699" xfId="40956" xr:uid="{96588149-53B9-4C26-B3E1-A41AA636BCE9}"/>
    <cellStyle name="style1617012037719" xfId="40957" xr:uid="{5C2DF97F-5ADB-453C-9900-50B1FB77E502}"/>
    <cellStyle name="style1617012037749" xfId="40962" xr:uid="{8DCD4105-6750-4A6C-913C-BBB496E790D7}"/>
    <cellStyle name="style1617012037769" xfId="40958" xr:uid="{ADB820E2-82A7-4529-A6DC-DD1A95EE82FF}"/>
    <cellStyle name="style1617012037789" xfId="40963" xr:uid="{F37D09B8-EB55-49A2-95C4-2EF8CD7573B8}"/>
    <cellStyle name="style1617012037814" xfId="40967" xr:uid="{160254EC-C6C2-4F88-B87D-4AE219AF8F7F}"/>
    <cellStyle name="style1617012037829" xfId="40968" xr:uid="{C0EB5419-BA9D-4C12-BCD3-0833CA9AEE95}"/>
    <cellStyle name="style1617012037859" xfId="40959" xr:uid="{D7753F0F-4535-4252-A3EA-75035F16B7AA}"/>
    <cellStyle name="style1617012037879" xfId="40960" xr:uid="{41322F9C-091C-4189-B081-853080B585D8}"/>
    <cellStyle name="style1617012037899" xfId="40961" xr:uid="{005B2C61-6E79-48AB-A814-B64EB25F2B4F}"/>
    <cellStyle name="style1617012037919" xfId="40964" xr:uid="{BCDF0961-3DE9-4C65-AFB2-F7808D5CA0D2}"/>
    <cellStyle name="style1617012037939" xfId="40965" xr:uid="{A6F2B5A1-D2B2-4B2B-BE05-7FCE87F0BC7D}"/>
    <cellStyle name="style1617012037969" xfId="40966" xr:uid="{D1091D01-AD01-41A6-8EAB-8617D5D91244}"/>
    <cellStyle name="style1617012037989" xfId="40969" xr:uid="{6C7E6C00-5959-4BAD-947A-E742E2810A3C}"/>
    <cellStyle name="style1617012038014" xfId="40970" xr:uid="{710B5EA3-735C-4AF2-9C07-80284C9D0226}"/>
    <cellStyle name="style1617012038034" xfId="40971" xr:uid="{B8C471F0-F3DA-46AF-BE91-2C7FAA69ACC6}"/>
    <cellStyle name="style1617012038054" xfId="40972" xr:uid="{DC0D55A3-63DD-443E-A64A-78D59D232F78}"/>
    <cellStyle name="style1617012038729" xfId="40973" xr:uid="{140607D7-8DA4-48B1-8EC1-543B7E3A5460}"/>
    <cellStyle name="style1617012038754" xfId="40974" xr:uid="{E2CB76D1-ACCB-4459-85F3-F8925DD91800}"/>
    <cellStyle name="style1617012038779" xfId="40975" xr:uid="{9A79E846-021B-4717-B677-4289F0269EBC}"/>
    <cellStyle name="style1617012038799" xfId="40976" xr:uid="{E8EFCCF8-0664-4A3A-B31D-ACEC611610A4}"/>
    <cellStyle name="style1617012038819" xfId="40977" xr:uid="{7CBC5749-C4BD-45B2-B5BA-B95EF2FA7D10}"/>
    <cellStyle name="style1617012038844" xfId="40978" xr:uid="{BE9F71C9-63FB-4D09-B120-5957B5BC6B20}"/>
    <cellStyle name="style1617012038859" xfId="40983" xr:uid="{66266584-74D5-4F59-8141-9CCFA4D5B763}"/>
    <cellStyle name="style1617012038889" xfId="40979" xr:uid="{84EAF879-A909-4189-81FC-470FC898DB40}"/>
    <cellStyle name="style1617012038914" xfId="40984" xr:uid="{23A25650-5E14-4C07-9D73-95E8873685BA}"/>
    <cellStyle name="style1617012038939" xfId="40989" xr:uid="{77B75D39-ED25-4171-8380-547056DC5914}"/>
    <cellStyle name="style1617012038959" xfId="40990" xr:uid="{E07164AB-3542-4D54-B430-C4FAA5952AF1}"/>
    <cellStyle name="style1617012038983" xfId="40980" xr:uid="{AB25DC99-F358-4AF8-A5D7-610C3A6DD68E}"/>
    <cellStyle name="style1617012039009" xfId="40981" xr:uid="{5EB503BC-E445-4824-95F7-9967D48C0F69}"/>
    <cellStyle name="style1617012039029" xfId="40982" xr:uid="{782555DB-765E-48CA-8840-BDC37A152D16}"/>
    <cellStyle name="style1617012039049" xfId="40985" xr:uid="{CD4E7710-842F-486C-AA4F-784B5B21FE0F}"/>
    <cellStyle name="style1617012039069" xfId="40986" xr:uid="{47A7BF8D-0D20-4F89-AA1E-522302E7DE8E}"/>
    <cellStyle name="style1617012039094" xfId="40987" xr:uid="{2CD1A932-8A97-4620-9391-97F10A6A0E2C}"/>
    <cellStyle name="style1617012039114" xfId="40988" xr:uid="{AFCFF267-A34A-4E8C-A5B9-603CD86BD0BE}"/>
    <cellStyle name="style1617012039139" xfId="40991" xr:uid="{A0F7F67B-2F12-477F-BE6E-5F45F0FD2787}"/>
    <cellStyle name="style1617012039159" xfId="40992" xr:uid="{A9D605FC-A12E-4694-AD0E-23744364ACF2}"/>
    <cellStyle name="style1617012039179" xfId="40993" xr:uid="{3177117A-49C4-439B-9EDA-236502DE164D}"/>
    <cellStyle name="style1617012039199" xfId="40994" xr:uid="{51FE2FC7-450C-4AE8-944B-663402150E22}"/>
    <cellStyle name="style1617012040579" xfId="40901" xr:uid="{0FAEA699-D3F7-4817-B364-256390CCDFB3}"/>
    <cellStyle name="style1617012040609" xfId="40902" xr:uid="{245A2D4E-AED6-42E5-9F11-D4D28D5E22E4}"/>
    <cellStyle name="style1617012040629" xfId="40900" xr:uid="{FA0053BC-3B57-4DA9-B1C6-A1B22875E790}"/>
    <cellStyle name="style1617012040654" xfId="40903" xr:uid="{7142A4E6-2122-4486-9150-9B51BFA912C9}"/>
    <cellStyle name="style1617012040674" xfId="40904" xr:uid="{AE7253E8-9318-43A2-BD4B-85223363B3C1}"/>
    <cellStyle name="style1617012040689" xfId="40905" xr:uid="{C79B75DC-D375-4541-AD07-83EFF00123B5}"/>
    <cellStyle name="style1617012040728" xfId="40906" xr:uid="{D6E66D93-796B-4C3D-902A-0BC0FED9A51E}"/>
    <cellStyle name="style1617012040749" xfId="40907" xr:uid="{2A9A2B45-9C04-4E20-A0E3-772B66A2AAD1}"/>
    <cellStyle name="style1617012040769" xfId="40909" xr:uid="{B794DBDF-84C0-428E-99C6-E6B10D6AC1FE}"/>
    <cellStyle name="style1617012040789" xfId="40910" xr:uid="{19B58EC2-1881-4951-B8B3-001AF2C0C3A3}"/>
    <cellStyle name="style1617012040812" xfId="40912" xr:uid="{3E3173B9-57E6-4EE0-8838-D55DE273DDE6}"/>
    <cellStyle name="style1617012040829" xfId="40913" xr:uid="{F9FFB976-6865-4EDA-B8D4-5E3320876DF8}"/>
    <cellStyle name="style1617012040849" xfId="40908" xr:uid="{3D66C23C-F692-48FD-A191-3ACCD388B3FD}"/>
    <cellStyle name="style1617012040879" xfId="40911" xr:uid="{3C09785E-497F-46E3-8B23-6390BADCC7BF}"/>
    <cellStyle name="style1617012040899" xfId="40914" xr:uid="{90AC6670-059A-494E-BD2E-FA6294B63425}"/>
    <cellStyle name="style1617012040954" xfId="40916" xr:uid="{0869DD2F-A8ED-4583-909F-2E35DD79EFD2}"/>
    <cellStyle name="style1617012040979" xfId="40917" xr:uid="{1783A235-873A-4140-B459-4DE1FBB52828}"/>
    <cellStyle name="style1617012041004" xfId="40915" xr:uid="{8138B4E5-7BB3-4ED2-BDE5-A290D2A9ED7C}"/>
    <cellStyle name="style1617013454376" xfId="40995" xr:uid="{2038682B-A377-45F4-A566-DBAEF21C3CA6}"/>
    <cellStyle name="style1617013454409" xfId="40996" xr:uid="{6BC71F41-5252-4679-948A-39D2ED8F94D2}"/>
    <cellStyle name="style1617013454431" xfId="41007" xr:uid="{D346572E-46F7-47A3-8EEB-D6BDA2D509DB}"/>
    <cellStyle name="style1617013454461" xfId="41008" xr:uid="{0F0A4E71-B9D0-4C12-983E-BAB80D6CED28}"/>
    <cellStyle name="style1617013454509" xfId="40998" xr:uid="{E73D1FB6-85CB-45CC-98F2-C02EA79DD763}"/>
    <cellStyle name="style1617013454531" xfId="40999" xr:uid="{D0AA9A60-80BD-4B77-B3DA-0110404AE4D3}"/>
    <cellStyle name="style1617013454556" xfId="40997" xr:uid="{784AD47D-B650-4029-B1F5-90D490FB37B7}"/>
    <cellStyle name="style1617013454581" xfId="41000" xr:uid="{4AD8FD97-91B7-45CD-A2B4-F30E2D1ACEE3}"/>
    <cellStyle name="style1617013454606" xfId="41009" xr:uid="{D00F756D-DAD5-4F11-BC3E-45DFCB4EBDCE}"/>
    <cellStyle name="style1617013454631" xfId="41010" xr:uid="{E40C12B3-DC74-498F-BBCF-46A3F14B82D5}"/>
    <cellStyle name="style1617013454656" xfId="41011" xr:uid="{906EB3AF-845A-406F-B5D0-6D94BDE08E3C}"/>
    <cellStyle name="style1617013454681" xfId="41012" xr:uid="{6F43736B-F944-41B7-9BB1-90CBADD66239}"/>
    <cellStyle name="style1617013454706" xfId="41019" xr:uid="{12B8A7A7-A391-4703-B219-6799995C43C7}"/>
    <cellStyle name="style1617013454731" xfId="41031" xr:uid="{728CCCA4-44CF-4283-AE0C-FCA8DC82C95A}"/>
    <cellStyle name="style1617013454756" xfId="41020" xr:uid="{90369F00-D6FD-43B9-BC0C-D7B67D08BE9C}"/>
    <cellStyle name="style1617013454781" xfId="41032" xr:uid="{6FC7DCA3-D065-4ADC-88AC-3B7BB52C00EA}"/>
    <cellStyle name="style1617013454806" xfId="41043" xr:uid="{B1C58B9F-37BD-45EF-8369-0F06CDE6F99B}"/>
    <cellStyle name="style1617013454831" xfId="41044" xr:uid="{630EA839-3B33-41AF-9A7F-8B00038E821F}"/>
    <cellStyle name="style1617013454856" xfId="41021" xr:uid="{7D6A8B07-4999-4416-AD4C-C63FB544F64E}"/>
    <cellStyle name="style1617013454881" xfId="41022" xr:uid="{BA8E7284-6539-471C-A934-CAD66EBA2A16}"/>
    <cellStyle name="style1617013454906" xfId="41023" xr:uid="{CCE6C661-94BB-438D-A0B8-2A3F4CD13BC4}"/>
    <cellStyle name="style1617013454926" xfId="41024" xr:uid="{07BDD7F0-CFFC-410A-B5D7-88DF890843A9}"/>
    <cellStyle name="style1617013454956" xfId="41033" xr:uid="{ADB5B844-A3CB-47F2-8579-A27940A94473}"/>
    <cellStyle name="style1617013454976" xfId="41034" xr:uid="{58782542-FE9A-4436-935F-C928CF4C0D8D}"/>
    <cellStyle name="style1617013455001" xfId="41035" xr:uid="{A146FCC6-149B-489A-9816-1F246CE3EF1F}"/>
    <cellStyle name="style1617013455026" xfId="41036" xr:uid="{10B11162-2FA5-4898-BB49-7FEF42E03B29}"/>
    <cellStyle name="style1617013455056" xfId="41045" xr:uid="{00004FD5-E0B5-4AAE-BBAA-5DD96C52B759}"/>
    <cellStyle name="style1617013455081" xfId="41046" xr:uid="{13EE0AB0-6FFF-491B-B7C7-C88B51AB9128}"/>
    <cellStyle name="style1617013455106" xfId="41047" xr:uid="{C285AFAD-7964-471A-BB03-F0DBCB1104FA}"/>
    <cellStyle name="style1617013455131" xfId="41048" xr:uid="{EEBDFF87-D4A2-4DE4-A94F-50D2B7CF9CB1}"/>
    <cellStyle name="style1617013455916" xfId="41055" xr:uid="{1E9280A9-F706-4E95-BA99-6FAC68CDB677}"/>
    <cellStyle name="style1617013455941" xfId="41056" xr:uid="{4339F1B5-E4F9-4B94-8913-F74C99083771}"/>
    <cellStyle name="style1617013455961" xfId="41067" xr:uid="{1CCBB3A4-5C40-4052-B52E-A65815E8602C}"/>
    <cellStyle name="style1617013455981" xfId="41068" xr:uid="{9057FBC3-A331-46C4-9BED-EE94933DBA99}"/>
    <cellStyle name="style1617013456026" xfId="41058" xr:uid="{6D5FA71E-E351-4CEE-8475-A0D5692F2BC8}"/>
    <cellStyle name="style1617013456046" xfId="41059" xr:uid="{9F4EBA8A-EAA5-4F9F-808B-48E7FA715569}"/>
    <cellStyle name="style1617013456066" xfId="41057" xr:uid="{FF820FA5-2E11-470C-88C8-DC4F97204A75}"/>
    <cellStyle name="style1617013456091" xfId="41060" xr:uid="{2EF4C224-809B-433E-8969-D5E0735C281C}"/>
    <cellStyle name="style1617013456111" xfId="41069" xr:uid="{98A72ABB-1553-4B9F-BBE6-4FDF2FAA092B}"/>
    <cellStyle name="style1617013456131" xfId="41070" xr:uid="{3792CE6A-7B94-4BA8-B3E8-40DFDE72977D}"/>
    <cellStyle name="style1617013456146" xfId="41071" xr:uid="{24E15702-6C48-410B-AE18-22CDFD34A0B0}"/>
    <cellStyle name="style1617013456176" xfId="41072" xr:uid="{EFD9E47B-168A-4ACB-86B6-660947210551}"/>
    <cellStyle name="style1617013456196" xfId="41079" xr:uid="{D20F527E-7211-46F3-8B8C-0DF1714BC65B}"/>
    <cellStyle name="style1617013456221" xfId="41091" xr:uid="{B4B9F023-ACD5-4291-BCD7-11ADC2C9921E}"/>
    <cellStyle name="style1617013456241" xfId="41080" xr:uid="{5278C80F-AB12-4CC2-87A9-FD1D35511204}"/>
    <cellStyle name="style1617013456266" xfId="41092" xr:uid="{5220E1B5-92B5-4A48-82F7-A70052029FDE}"/>
    <cellStyle name="style1617013456286" xfId="41103" xr:uid="{5DC1DE2C-0BDF-46DD-B0FE-B942D88355F1}"/>
    <cellStyle name="style1617013456310" xfId="41104" xr:uid="{10EB01E2-AB2C-40EF-AB4E-0C4987B784DA}"/>
    <cellStyle name="style1617013456331" xfId="41081" xr:uid="{0CDE440C-F81E-4BFD-979D-D076BE9DDEC7}"/>
    <cellStyle name="style1617013456356" xfId="41082" xr:uid="{E024021B-601F-4CE6-A7D0-95306322119C}"/>
    <cellStyle name="style1617013456376" xfId="41083" xr:uid="{B4181495-9370-40F7-BF34-CB21407F314E}"/>
    <cellStyle name="style1617013456396" xfId="41084" xr:uid="{FA8AC544-F1FC-4688-8A5A-A6A89626A258}"/>
    <cellStyle name="style1617013456421" xfId="41093" xr:uid="{9A1E9115-5F64-4916-AB4B-8B06E1151A2B}"/>
    <cellStyle name="style1617013456441" xfId="41094" xr:uid="{604670F2-DD3F-42A9-B6E7-A2A10DDFE3D8}"/>
    <cellStyle name="style1617013456461" xfId="41095" xr:uid="{16B0AF35-E918-4C3B-851A-6E2C62704E98}"/>
    <cellStyle name="style1617013456481" xfId="41096" xr:uid="{AD450E90-52B9-4B38-8BCE-397D3A20256B}"/>
    <cellStyle name="style1617013456526" xfId="41105" xr:uid="{6528C201-1DB8-4CB9-907F-1ACB4563FFB6}"/>
    <cellStyle name="style1617013456551" xfId="41106" xr:uid="{15E51B4A-0E11-48C8-BA5A-27E172D7098B}"/>
    <cellStyle name="style1617013456571" xfId="41107" xr:uid="{4549B08D-98D5-449F-8E39-E029250E17B2}"/>
    <cellStyle name="style1617013456591" xfId="41108" xr:uid="{0112D3B1-1DF2-4EDE-8EFB-4471DB3E80CF}"/>
    <cellStyle name="style1617013457301" xfId="41115" xr:uid="{1E5957A1-C418-4372-A46E-922D36D4EE9E}"/>
    <cellStyle name="style1617013457321" xfId="41116" xr:uid="{397112BC-71FF-458F-BEFE-E778500396FD}"/>
    <cellStyle name="style1617013457341" xfId="41127" xr:uid="{8CA9206A-A196-489D-8600-E7C9DB418E1E}"/>
    <cellStyle name="style1617013457366" xfId="41128" xr:uid="{1BA0D593-EAC6-486B-BA06-878445C43AB4}"/>
    <cellStyle name="style1617013457416" xfId="41118" xr:uid="{6B983820-B6C8-4F05-A870-2411EB7EDA30}"/>
    <cellStyle name="style1617013457441" xfId="41119" xr:uid="{592731EB-5515-4A90-924F-289C2BC552DA}"/>
    <cellStyle name="style1617013457461" xfId="41117" xr:uid="{8D555DCF-9FAC-4E55-A688-5A89E27AB8B9}"/>
    <cellStyle name="style1617013457492" xfId="41120" xr:uid="{660AD08D-8A48-46A3-8495-8466CA1BD145}"/>
    <cellStyle name="style1617013457511" xfId="41129" xr:uid="{E0573287-0369-451B-8518-5546E500AFB9}"/>
    <cellStyle name="style1617013457536" xfId="41130" xr:uid="{37B24DFB-8AE6-4D6C-BA51-9D49B6217958}"/>
    <cellStyle name="style1617013457556" xfId="41131" xr:uid="{31C7D28B-02BD-4B44-9539-945FDC57ACB1}"/>
    <cellStyle name="style1617013457581" xfId="41132" xr:uid="{65D35450-8439-4031-A4E0-77476F38B0BE}"/>
    <cellStyle name="style1617013457606" xfId="41139" xr:uid="{A0E43DAC-EC55-4ABE-ABAD-3297E48B0D08}"/>
    <cellStyle name="style1617013457626" xfId="41151" xr:uid="{7DE3951E-E729-4794-AEDC-A8B6F527A50B}"/>
    <cellStyle name="style1617013457651" xfId="41163" xr:uid="{954EB122-8FEA-47FC-A62C-47C9A13CEC5A}"/>
    <cellStyle name="style1617013457671" xfId="41140" xr:uid="{994B79C7-0F90-4F2F-83CA-2F623960F54C}"/>
    <cellStyle name="style1617013457691" xfId="41152" xr:uid="{AE6015D0-3807-4D32-BA1D-4FBF8564344F}"/>
    <cellStyle name="style1617013457716" xfId="41164" xr:uid="{F2B34A49-BA01-4404-B950-F39C3F3FBCC0}"/>
    <cellStyle name="style1617013457736" xfId="41141" xr:uid="{F58DD873-1DC4-4617-9079-6DDF1B690A6F}"/>
    <cellStyle name="style1617013457761" xfId="41142" xr:uid="{5AC45CA4-883C-4870-BEB1-6CF471AC270E}"/>
    <cellStyle name="style1617013457786" xfId="41143" xr:uid="{C3D5ACC0-A2E3-4DE1-9173-D4A1632C2908}"/>
    <cellStyle name="style1617013457806" xfId="41144" xr:uid="{5E1D1EE5-86B5-4F2F-80B3-AD602742356D}"/>
    <cellStyle name="style1617013457826" xfId="41153" xr:uid="{42DB995B-F9AD-4628-AE2A-E4B054521684}"/>
    <cellStyle name="style1617013457851" xfId="41154" xr:uid="{0C996C69-BC35-41BD-9971-8787E4666E6E}"/>
    <cellStyle name="style1617013457871" xfId="41155" xr:uid="{166FFE36-6603-4791-BEFC-12A8B609DB0D}"/>
    <cellStyle name="style1617013457891" xfId="41156" xr:uid="{D8F5D658-4197-4A97-8D18-42FB3C36C997}"/>
    <cellStyle name="style1617013457926" xfId="41165" xr:uid="{3FD9CDA8-37DA-4DB8-841E-5466091E73C4}"/>
    <cellStyle name="style1617013457951" xfId="41166" xr:uid="{EBE055C3-879A-4DAD-91A6-89634CF3408B}"/>
    <cellStyle name="style1617013457971" xfId="41167" xr:uid="{BF52A07F-6BD7-41D0-9DDF-E5D22D5FAE16}"/>
    <cellStyle name="style1617013457996" xfId="41168" xr:uid="{91830829-AFC5-4E37-B6C0-0D121AB9B9AD}"/>
    <cellStyle name="style1617013458716" xfId="41001" xr:uid="{750AB3C6-AECA-4B58-92E1-FCD454FF7055}"/>
    <cellStyle name="style1617013458741" xfId="41002" xr:uid="{C2E8A825-AE88-4005-92E2-8EEE8556E55A}"/>
    <cellStyle name="style1617013458761" xfId="41013" xr:uid="{7E90C005-C5BB-4C0F-8FA9-B3D8BE2D2E19}"/>
    <cellStyle name="style1617013458776" xfId="41014" xr:uid="{3A7A3D7B-69F8-4422-A8B1-96DF298AB67E}"/>
    <cellStyle name="style1617013458821" xfId="41004" xr:uid="{ECB8F0F3-02A3-42E0-9099-D33362B64269}"/>
    <cellStyle name="style1617013458836" xfId="41005" xr:uid="{A90532B7-314E-41A1-AF5C-FAEA78F76C42}"/>
    <cellStyle name="style1617013458866" xfId="41003" xr:uid="{D85B8E58-4B2A-47AB-A7DA-813F65FB1F1E}"/>
    <cellStyle name="style1617013458891" xfId="41006" xr:uid="{55BC0051-FAB5-49A2-89F8-D279504A84B1}"/>
    <cellStyle name="style1617013458912" xfId="41015" xr:uid="{20EA7FBB-B373-49F3-BFFA-83B0FC4AD882}"/>
    <cellStyle name="style1617013458931" xfId="41016" xr:uid="{56B37313-4D97-432D-ACC1-275A0EC3A704}"/>
    <cellStyle name="style1617013458951" xfId="41017" xr:uid="{39D6A439-5550-4021-BE43-2C958B3AEB56}"/>
    <cellStyle name="style1617013458971" xfId="41018" xr:uid="{1C0C2AD2-A988-432F-8E2D-F8568017D4A3}"/>
    <cellStyle name="style1617013458996" xfId="41025" xr:uid="{F84E3BE1-EA0E-4788-93F5-2366C11B829D}"/>
    <cellStyle name="style1617013459016" xfId="41037" xr:uid="{C7198EA8-5F2B-492E-B2A3-B3D38CD7BFAA}"/>
    <cellStyle name="style1617013459041" xfId="41026" xr:uid="{2CABD94B-CD9A-428C-8965-83C163ED4559}"/>
    <cellStyle name="style1617013459061" xfId="41038" xr:uid="{F4C58BBA-D0D6-4606-8621-31B3E79F8604}"/>
    <cellStyle name="style1617013459081" xfId="41049" xr:uid="{35FFD5E0-4455-48E0-AE97-E42409EA5267}"/>
    <cellStyle name="style1617013459106" xfId="41050" xr:uid="{153F96A6-E5C4-486D-BF7A-56533CCE4597}"/>
    <cellStyle name="style1617013459131" xfId="41027" xr:uid="{6696E34A-D28E-4897-A1F3-EDC80DBEC7B9}"/>
    <cellStyle name="style1617013459151" xfId="41028" xr:uid="{4DBF34F3-BAEB-4A3F-90B9-26B76A2E509C}"/>
    <cellStyle name="style1617013459176" xfId="41029" xr:uid="{1593604E-5152-4C50-9CB0-81E7BD5856EF}"/>
    <cellStyle name="style1617013459196" xfId="41030" xr:uid="{EDCD2D32-A3FF-4100-BD41-825A5CCCC803}"/>
    <cellStyle name="style1617013459216" xfId="41039" xr:uid="{AE5007FB-D725-4406-A5C7-9DC6888325AA}"/>
    <cellStyle name="style1617013459236" xfId="41040" xr:uid="{339345E8-3F71-4F10-ABF4-83D55959D7D9}"/>
    <cellStyle name="style1617013459261" xfId="41041" xr:uid="{973A10F7-E0B3-4D85-917E-077D69B04781}"/>
    <cellStyle name="style1617013459281" xfId="41042" xr:uid="{F4355B1D-AFF9-4815-8309-EF29F50AF85B}"/>
    <cellStyle name="style1617013459306" xfId="41051" xr:uid="{D2418121-36BA-479F-8B79-B519FFD9D9A1}"/>
    <cellStyle name="style1617013459331" xfId="41052" xr:uid="{680574B0-CB06-40BD-B052-D7FCC9482EBC}"/>
    <cellStyle name="style1617013459351" xfId="41053" xr:uid="{211219EE-DE61-4693-8EE7-C776C5E80478}"/>
    <cellStyle name="style1617013459366" xfId="41054" xr:uid="{BA438FA1-20CB-4EB3-8BB7-25918B0712B7}"/>
    <cellStyle name="style1617013460179" xfId="41061" xr:uid="{DDBDBE21-06CE-4356-9306-F118E8F46586}"/>
    <cellStyle name="style1617013460201" xfId="41062" xr:uid="{DE883885-12E1-4663-818C-E76D34FA24C9}"/>
    <cellStyle name="style1617013460221" xfId="41073" xr:uid="{01731BEF-5626-4AE4-BF78-CD98A75C41CC}"/>
    <cellStyle name="style1617013460246" xfId="41074" xr:uid="{647DC7F6-81DC-4A89-90A7-D59B28BB6CDF}"/>
    <cellStyle name="style1617013460286" xfId="41064" xr:uid="{A6368339-3564-4254-AB00-75F95421604B}"/>
    <cellStyle name="style1617013460311" xfId="41065" xr:uid="{67D35A27-D482-4F59-9FCD-C52C4ED461E1}"/>
    <cellStyle name="style1617013460331" xfId="41063" xr:uid="{F5890B5A-9845-4CC2-BD96-75586D83A278}"/>
    <cellStyle name="style1617013460356" xfId="41066" xr:uid="{4788D42F-AD02-4300-9153-EAE24E99AFD7}"/>
    <cellStyle name="style1617013460376" xfId="41075" xr:uid="{90CBF343-BA0E-405C-9887-AF308464AF9C}"/>
    <cellStyle name="style1617013460401" xfId="41076" xr:uid="{7EADE8F8-F39C-45C5-A8D3-D2B33CFCC5FE}"/>
    <cellStyle name="style1617013460421" xfId="41077" xr:uid="{017D0185-9FFC-43F8-8B77-D332D7207044}"/>
    <cellStyle name="style1617013460441" xfId="41078" xr:uid="{2194DC57-068D-41AB-B0F6-2E61CD0658BA}"/>
    <cellStyle name="style1617013460461" xfId="41085" xr:uid="{AEA02CF8-DAE5-4AAE-978E-1981A434F714}"/>
    <cellStyle name="style1617013460486" xfId="41097" xr:uid="{3C29BF38-0B13-47AA-A99A-A27A5B7D28D3}"/>
    <cellStyle name="style1617013460506" xfId="41086" xr:uid="{76213E03-FD8B-4486-A115-B126F3E899AC}"/>
    <cellStyle name="style1617013460526" xfId="41098" xr:uid="{C3F73F11-752C-418A-8968-5705122157C2}"/>
    <cellStyle name="style1617013460551" xfId="41109" xr:uid="{B20C7C3B-C3A0-43ED-A07C-2AEBE0EF2E15}"/>
    <cellStyle name="style1617013460611" xfId="41110" xr:uid="{3DC0528B-CC6F-4CE9-B5C1-9DEF054C9F92}"/>
    <cellStyle name="style1617013460631" xfId="41087" xr:uid="{036E5AD8-BAC5-4D60-8A73-66EE8E2B59C7}"/>
    <cellStyle name="style1617013460656" xfId="41088" xr:uid="{A5064EAB-6CDE-4106-B383-3B295F39F891}"/>
    <cellStyle name="style1617013460676" xfId="41089" xr:uid="{ECCD471C-F82B-434A-A10E-EA753EC9BE2C}"/>
    <cellStyle name="style1617013460696" xfId="41090" xr:uid="{96F230E9-F752-4A0B-8030-CC259985E50F}"/>
    <cellStyle name="style1617013460726" xfId="41099" xr:uid="{2F5CC5D8-6B7C-48FF-8449-FCD4CEAC4FFB}"/>
    <cellStyle name="style1617013460746" xfId="41100" xr:uid="{D69AAE2C-0F1B-446B-9105-D72846F75056}"/>
    <cellStyle name="style1617013460766" xfId="41101" xr:uid="{D23C1AF7-0593-468D-9F78-84D45C165A1C}"/>
    <cellStyle name="style1617013460791" xfId="41102" xr:uid="{2F15C6FB-3DBF-4D1E-86E5-D1D9C9CB1088}"/>
    <cellStyle name="style1617013460826" xfId="41111" xr:uid="{D328F08B-C8FB-46AB-95A9-CF40FEE42F70}"/>
    <cellStyle name="style1617013460856" xfId="41112" xr:uid="{C1E71286-357F-4303-A8DB-4574202D1B12}"/>
    <cellStyle name="style1617013460876" xfId="41113" xr:uid="{D6B8E58B-52AD-4C69-A291-9E45EA4EB199}"/>
    <cellStyle name="style1617013460901" xfId="41114" xr:uid="{D2E8CF90-12A7-4153-A831-F0FEDD1EC224}"/>
    <cellStyle name="style1617013461616" xfId="41121" xr:uid="{358CF581-E2C8-4773-AFDF-74DA924DBE00}"/>
    <cellStyle name="style1617013461646" xfId="41122" xr:uid="{4327FFA8-BF51-4DC2-B28B-09C5599E2625}"/>
    <cellStyle name="style1617013461666" xfId="41133" xr:uid="{B95D088C-E2AE-4D2F-8E70-F7DE84FD1F9D}"/>
    <cellStyle name="style1617013461686" xfId="41134" xr:uid="{7145896E-1FDB-4DFC-A160-C165ABE29961}"/>
    <cellStyle name="style1617013461726" xfId="41124" xr:uid="{C7E5E262-4581-47AC-8BF0-08AF9BBE9DDE}"/>
    <cellStyle name="style1617013461751" xfId="41125" xr:uid="{DC038325-E43F-438C-AA57-91ED874BDCEF}"/>
    <cellStyle name="style1617013461771" xfId="41123" xr:uid="{BDCC0DB1-6B49-4252-A5A1-B1B5C8A91D4C}"/>
    <cellStyle name="style1617013461791" xfId="41126" xr:uid="{F5DDD2DD-B3FC-40F5-9DCA-5DB05F2AA890}"/>
    <cellStyle name="style1617013461816" xfId="41135" xr:uid="{E87741D9-3722-424C-9052-6E0F481296A0}"/>
    <cellStyle name="style1617013461841" xfId="41136" xr:uid="{4295DF2F-7883-4DC7-A943-15CF1DA292CA}"/>
    <cellStyle name="style1617013461866" xfId="41137" xr:uid="{709CBCD2-3A56-4965-AF14-838BCA9C4DC3}"/>
    <cellStyle name="style1617013461891" xfId="41138" xr:uid="{30461734-3D49-4477-B0EA-D9714FF70B66}"/>
    <cellStyle name="style1617013461911" xfId="41145" xr:uid="{4EB6D431-3DA0-4EAF-BBDC-82BD96169AB2}"/>
    <cellStyle name="style1617013461936" xfId="41157" xr:uid="{706B026B-C7A6-4922-877B-0C4AF41CFDEF}"/>
    <cellStyle name="style1617013461956" xfId="41169" xr:uid="{649F2DBE-AC64-477D-98E4-E2E3F185B740}"/>
    <cellStyle name="style1617013461976" xfId="41146" xr:uid="{9600E225-D3D2-4302-8A46-0B131759A393}"/>
    <cellStyle name="style1617013461996" xfId="41158" xr:uid="{F3F09A42-093A-4443-9E31-57F50EDE00CD}"/>
    <cellStyle name="style1617013462021" xfId="41170" xr:uid="{CC49D098-4142-42D1-9068-ED37BF3B4AF8}"/>
    <cellStyle name="style1617013462041" xfId="41147" xr:uid="{A463B63F-00EF-4AB2-9E8F-B59775A4C58F}"/>
    <cellStyle name="style1617013462061" xfId="41148" xr:uid="{AD130154-CF4D-4E7E-B960-837FE529B79D}"/>
    <cellStyle name="style1617013462081" xfId="41149" xr:uid="{41436A46-2A0B-4663-9D74-0B1F42706752}"/>
    <cellStyle name="style1617013462104" xfId="41150" xr:uid="{A494CF87-F3A0-4E06-AA77-ABED0FF08D4A}"/>
    <cellStyle name="style1617013462126" xfId="41159" xr:uid="{E01F4473-CBC8-4288-A70D-89E82A74F9C9}"/>
    <cellStyle name="style1617013462146" xfId="41160" xr:uid="{7F6E9D10-C6A5-4EC4-BFD6-5C21ABEE5FEC}"/>
    <cellStyle name="style1617013462166" xfId="41161" xr:uid="{3EC5F9CC-8894-4246-BB06-73EEDE9FC4E0}"/>
    <cellStyle name="style1617013462186" xfId="41162" xr:uid="{A42444A8-4720-4C65-94AC-A5468BCE7B88}"/>
    <cellStyle name="style1617013462216" xfId="41171" xr:uid="{640BE010-E929-4ADD-85CC-F489DD4D9962}"/>
    <cellStyle name="style1617013462236" xfId="41172" xr:uid="{05799F1A-4D89-466C-8D23-4BDB348E287B}"/>
    <cellStyle name="style1617013462256" xfId="41173" xr:uid="{E19A3131-584E-4BAC-890B-28BAC72E697B}"/>
    <cellStyle name="style1617013462276" xfId="41174" xr:uid="{EBDFB86D-C5E5-4F70-9663-338F85F82AD4}"/>
    <cellStyle name="style1617013463176" xfId="41175" xr:uid="{5D7D8947-4CC1-49CD-9B7D-9527B0E334EC}"/>
    <cellStyle name="style1617013463201" xfId="41176" xr:uid="{1DAB8241-4AA4-462B-9E4D-5EB7C0FFA198}"/>
    <cellStyle name="style1617013463221" xfId="41187" xr:uid="{DE1363DB-42C2-48EC-9129-4DBC4F50F4DC}"/>
    <cellStyle name="style1617013463241" xfId="41188" xr:uid="{AF9AB1F2-4C32-4D52-9FDE-38F0D4575E32}"/>
    <cellStyle name="style1617013463281" xfId="41178" xr:uid="{0752A81D-0A49-4038-99C7-A360AA4C4169}"/>
    <cellStyle name="style1617013463306" xfId="41179" xr:uid="{15136656-AA75-4093-A6B9-EB8A2255A4C1}"/>
    <cellStyle name="style1617013463326" xfId="41177" xr:uid="{B2BEF11D-40E7-47D5-9CE0-DD2CE8767F73}"/>
    <cellStyle name="style1617013463346" xfId="41180" xr:uid="{C68B661A-5B1C-475C-A5F5-0D94440C0D7D}"/>
    <cellStyle name="style1617013463366" xfId="41189" xr:uid="{7E3EAE80-7698-417B-89FD-7D368D7BDEA7}"/>
    <cellStyle name="style1617013463386" xfId="41190" xr:uid="{9D102FE1-7F2E-4C04-B933-304760481459}"/>
    <cellStyle name="style1617013463416" xfId="41191" xr:uid="{316B8883-6A3D-4307-8B58-D662F52C5F67}"/>
    <cellStyle name="style1617013463436" xfId="41192" xr:uid="{3E76ADBF-8554-4541-89A4-2B2A33939B9A}"/>
    <cellStyle name="style1617013463461" xfId="41199" xr:uid="{370B4229-5757-4173-A1C9-B2F719DD4EE7}"/>
    <cellStyle name="style1617013463486" xfId="41211" xr:uid="{061ABEDF-C5A9-4F77-BACD-DF7184C41A7F}"/>
    <cellStyle name="style1617013463506" xfId="41200" xr:uid="{81F52B03-011F-4567-9437-E6D4A5E9EDCE}"/>
    <cellStyle name="style1617013463526" xfId="41212" xr:uid="{8A6A8625-EF46-4D0B-850F-619DDACCE59C}"/>
    <cellStyle name="style1617013463546" xfId="41223" xr:uid="{7E9DE6BF-70F9-46B4-80F9-EDD564855ACE}"/>
    <cellStyle name="style1617013463571" xfId="41224" xr:uid="{C356F9F2-6734-4F80-9B5F-0B211521ED2F}"/>
    <cellStyle name="style1617013463591" xfId="41201" xr:uid="{6D3D4CF3-EA75-48C7-836B-1980E32BDD89}"/>
    <cellStyle name="style1617013463616" xfId="41202" xr:uid="{993169C6-754C-4C28-AB3A-5B285AE976F3}"/>
    <cellStyle name="style1617013463636" xfId="41203" xr:uid="{FE77A3AC-A45D-4136-9215-4A074574FC9D}"/>
    <cellStyle name="style1617013463656" xfId="41204" xr:uid="{3A5303B5-3665-4D3C-9EEA-AB87E5F98F04}"/>
    <cellStyle name="style1617013463676" xfId="41213" xr:uid="{C46583FF-824E-4939-AF4F-40A9A5D7C74B}"/>
    <cellStyle name="style1617013463701" xfId="41214" xr:uid="{AEA848AD-26AC-44F5-A164-110E9DA8369A}"/>
    <cellStyle name="style1617013463716" xfId="41215" xr:uid="{240C7F52-0415-4E78-AE44-FD77D6D5AF5B}"/>
    <cellStyle name="style1617013463741" xfId="41216" xr:uid="{F52D16CF-F12F-4243-8DC9-46554617A342}"/>
    <cellStyle name="style1617013463766" xfId="41225" xr:uid="{5DF16EF8-D606-41B2-A14A-A50AA1B4106C}"/>
    <cellStyle name="style1617013463791" xfId="41226" xr:uid="{9D18291C-B63D-4837-B994-C23756BCA679}"/>
    <cellStyle name="style1617013463811" xfId="41227" xr:uid="{B7F0825A-4F52-43E5-86BF-A09537CF4513}"/>
    <cellStyle name="style1617013463836" xfId="41228" xr:uid="{7E77385E-4BEB-41D5-B5B4-BF5E9570EFC1}"/>
    <cellStyle name="style1617013464626" xfId="41235" xr:uid="{D94B0B33-76E5-43D9-B676-D97AC06AB0D2}"/>
    <cellStyle name="style1617013464651" xfId="41236" xr:uid="{F189752D-95D7-4B01-8078-174FABCCB5D6}"/>
    <cellStyle name="style1617013464671" xfId="41247" xr:uid="{773FD069-D9C3-4A73-B9D2-E04C9DB6D997}"/>
    <cellStyle name="style1617013464691" xfId="41248" xr:uid="{BF27625D-58DB-42EB-A786-931EBF770335}"/>
    <cellStyle name="style1617013464738" xfId="41238" xr:uid="{0FCFB6E4-FFBC-477A-BE26-7334A42D14DE}"/>
    <cellStyle name="style1617013464756" xfId="41239" xr:uid="{63FD3B0F-7F8F-4746-B00B-2AA65599A3EC}"/>
    <cellStyle name="style1617013464776" xfId="41237" xr:uid="{DBBF75B0-5CD2-4504-8083-9B0057D9F967}"/>
    <cellStyle name="style1617013464801" xfId="41240" xr:uid="{2FAC0D33-3D48-4598-9EDA-346CC49CF1BF}"/>
    <cellStyle name="style1617013464821" xfId="41249" xr:uid="{E7424E6F-E28F-4376-A2CF-CC8C5BE4CC97}"/>
    <cellStyle name="style1617013464851" xfId="41250" xr:uid="{05FB9454-CD8E-4BCA-8EA2-2ABB3A8170FA}"/>
    <cellStyle name="style1617013464871" xfId="41251" xr:uid="{86A7C237-16DE-4301-8DE6-03F4560FFBCC}"/>
    <cellStyle name="style1617013464891" xfId="41252" xr:uid="{0535D693-DA63-49E1-A1F6-0D9D6C931148}"/>
    <cellStyle name="style1617013464916" xfId="41259" xr:uid="{D750B031-3CA8-4391-83A7-74F7A167623E}"/>
    <cellStyle name="style1617013464938" xfId="41271" xr:uid="{57B4DBAE-2297-42A6-A6A2-0149CE9E2A38}"/>
    <cellStyle name="style1617013464956" xfId="41260" xr:uid="{71F0C094-4843-4222-B3D3-668C2BAAFB9F}"/>
    <cellStyle name="style1617013464981" xfId="41272" xr:uid="{D668BDF9-FF09-481E-A5DE-DF665E19D521}"/>
    <cellStyle name="style1617013465001" xfId="41283" xr:uid="{6D23BA3A-EE87-490D-8EDE-BB803664E67B}"/>
    <cellStyle name="style1617013465021" xfId="41284" xr:uid="{3E923637-3DD3-4BBE-92CE-33193D01A667}"/>
    <cellStyle name="style1617013465046" xfId="41261" xr:uid="{FCE8FB8E-EE6A-4C38-A62F-26E6E9D85173}"/>
    <cellStyle name="style1617013465066" xfId="41262" xr:uid="{DF143139-60EB-4E54-B0CA-C346A1AF98D3}"/>
    <cellStyle name="style1617013465091" xfId="41263" xr:uid="{E93A7D93-D036-405C-8BCF-4BCF25070609}"/>
    <cellStyle name="style1617013465111" xfId="41264" xr:uid="{E5F25694-7A15-4993-98D1-EC5F0C92C5B0}"/>
    <cellStyle name="style1617013465136" xfId="41273" xr:uid="{1DAD3E7A-CB4D-40E1-A62F-F3A3B34BC62B}"/>
    <cellStyle name="style1617013465156" xfId="41274" xr:uid="{F7EEB219-574F-4FDE-AAC0-E865D2B4EA62}"/>
    <cellStyle name="style1617013465176" xfId="41275" xr:uid="{3E6DB631-653C-4449-BCDC-54494140A258}"/>
    <cellStyle name="style1617013465201" xfId="41276" xr:uid="{77345234-EAC8-497B-868F-B1520E4AB7FE}"/>
    <cellStyle name="style1617013465246" xfId="41285" xr:uid="{E60726C6-B0CD-4A8B-9C1F-A99DF82F6A56}"/>
    <cellStyle name="style1617013465266" xfId="41286" xr:uid="{93E149FC-468A-4846-A27D-200802799691}"/>
    <cellStyle name="style1617013465291" xfId="41287" xr:uid="{3B2E48DA-44C1-4DED-BCB6-C266D0FF5553}"/>
    <cellStyle name="style1617013465311" xfId="41288" xr:uid="{ABAB8A42-BEA5-4D14-ACD5-36722EB4BA1C}"/>
    <cellStyle name="style1617013465946" xfId="41181" xr:uid="{C2579894-E96E-422D-97B9-5F4802B8CDF5}"/>
    <cellStyle name="style1617013465966" xfId="41182" xr:uid="{525658B8-6FFE-48EB-B78E-B044D561220C}"/>
    <cellStyle name="style1617013465986" xfId="41193" xr:uid="{4384DA9D-5858-4220-AFB1-F38598910739}"/>
    <cellStyle name="style1617013466016" xfId="41194" xr:uid="{81D45740-023B-4A9E-AC4E-D6DD26FA5C90}"/>
    <cellStyle name="style1617013466056" xfId="41184" xr:uid="{AC67C187-B202-4A48-BDBC-80C5FF3257A5}"/>
    <cellStyle name="style1617013466076" xfId="41185" xr:uid="{C59A9920-1B4A-49B5-ACAA-D65B153E87FE}"/>
    <cellStyle name="style1617013466096" xfId="41183" xr:uid="{3C2B5ECF-F721-474E-A09E-EC7907D10828}"/>
    <cellStyle name="style1617013466121" xfId="41186" xr:uid="{C031A90E-2C59-42A0-996B-01A158BBB4E4}"/>
    <cellStyle name="style1617013466142" xfId="41195" xr:uid="{A26DC27C-3D0E-41C6-85F7-7AB4FF0D87A9}"/>
    <cellStyle name="style1617013466166" xfId="41196" xr:uid="{A10EFD51-C63B-4E5A-A701-0FAC55F3CF93}"/>
    <cellStyle name="style1617013466186" xfId="41197" xr:uid="{DED68678-68FB-4AF0-B451-E6E76BB7ABD8}"/>
    <cellStyle name="style1617013466206" xfId="41198" xr:uid="{0FFF4779-7CBA-42D3-B844-9DC95350F64F}"/>
    <cellStyle name="style1617013466226" xfId="41205" xr:uid="{DE2D20D6-D965-436C-8E56-819E62073091}"/>
    <cellStyle name="style1617013466251" xfId="41217" xr:uid="{77CBD707-9D31-4649-8B6A-10D4A0A1F646}"/>
    <cellStyle name="style1617013466271" xfId="41206" xr:uid="{1EA404B4-07F5-41DD-9FBE-B34AAAA96C43}"/>
    <cellStyle name="style1617013466291" xfId="41218" xr:uid="{9C176720-36A0-49DE-9695-F192C2B968B7}"/>
    <cellStyle name="style1617013466311" xfId="41229" xr:uid="{68F9D5A7-AB85-4C5A-A0D0-7FF47F7F20E6}"/>
    <cellStyle name="style1617013466336" xfId="41230" xr:uid="{02050D6C-834D-4E65-A72D-D0A0BB4C1890}"/>
    <cellStyle name="style1617013466356" xfId="41207" xr:uid="{940A0695-B7B0-4733-B892-6073AA676112}"/>
    <cellStyle name="style1617013466381" xfId="41208" xr:uid="{DA2C3AA3-217C-467D-A19B-4EA375C3C256}"/>
    <cellStyle name="style1617013466401" xfId="41209" xr:uid="{CDE82C45-5F86-4FCC-861D-FFD5DFE6C82C}"/>
    <cellStyle name="style1617013466421" xfId="41210" xr:uid="{0467F4BF-B127-4A01-A2A8-744E71720452}"/>
    <cellStyle name="style1617013466439" xfId="41219" xr:uid="{D581CF3F-E13B-4002-9B19-05ECE8AA28AE}"/>
    <cellStyle name="style1617013466466" xfId="41220" xr:uid="{40E46E06-D515-4435-A4D4-9F80BA985C77}"/>
    <cellStyle name="style1617013466486" xfId="41221" xr:uid="{F9613786-0597-4048-9F5A-BA3047C1E337}"/>
    <cellStyle name="style1617013466506" xfId="41222" xr:uid="{F49DE425-3F30-49C2-AA57-2726906EA344}"/>
    <cellStyle name="style1617013466531" xfId="41231" xr:uid="{6A3C61CD-B5A4-489E-811D-77346CEAF247}"/>
    <cellStyle name="style1617013466556" xfId="41232" xr:uid="{B1B2D207-643C-4FA6-886A-0C3DDC8DA64D}"/>
    <cellStyle name="style1617013466576" xfId="41233" xr:uid="{23F12177-E8B6-459E-8CFB-691E277E010B}"/>
    <cellStyle name="style1617013466596" xfId="41234" xr:uid="{62845EF5-6FE3-4ED4-B1E6-F5E27773BBC9}"/>
    <cellStyle name="style1617013467391" xfId="41241" xr:uid="{DE10BC41-5EC7-4866-A333-F0EEFD786B01}"/>
    <cellStyle name="style1617013467416" xfId="41242" xr:uid="{F50316A9-5AED-406A-B6F9-88B5708DFAC6}"/>
    <cellStyle name="style1617013467439" xfId="41253" xr:uid="{304E4A88-C6D4-4E37-BCE9-4B90084B6DB6}"/>
    <cellStyle name="style1617013467466" xfId="41254" xr:uid="{877BAB1B-E2CE-4571-B26D-92FEF4E5B0FD}"/>
    <cellStyle name="style1617013467506" xfId="41244" xr:uid="{E7FA7679-60C9-43F3-8838-46530AA7A839}"/>
    <cellStyle name="style1617013467526" xfId="41245" xr:uid="{0EFD64D2-FA68-41C3-98E5-643A0992372D}"/>
    <cellStyle name="style1617013467556" xfId="41243" xr:uid="{05E1A9A8-6195-48B2-AEDE-6B9EF0D7D76D}"/>
    <cellStyle name="style1617013467576" xfId="41246" xr:uid="{A0910764-68F0-4D63-A07A-99EDFCB3A110}"/>
    <cellStyle name="style1617013467596" xfId="41255" xr:uid="{200D827C-A2AA-4269-A451-17B0A7391859}"/>
    <cellStyle name="style1617013467616" xfId="41256" xr:uid="{82636DD9-75B6-4353-BDD8-30E3538841BA}"/>
    <cellStyle name="style1617013467639" xfId="41257" xr:uid="{ABDF0BF4-717A-4B88-A2BA-F0D3A891844E}"/>
    <cellStyle name="style1617013467666" xfId="41258" xr:uid="{82DD3E75-B6D7-4D13-9092-25C679ED3AD7}"/>
    <cellStyle name="style1617013467691" xfId="41265" xr:uid="{1DA8FE5B-71B6-450B-A941-38C00486E5CF}"/>
    <cellStyle name="style1617013467711" xfId="41277" xr:uid="{56FD5D4E-AB10-413F-B6D2-9400BD057A1D}"/>
    <cellStyle name="style1617013467731" xfId="41266" xr:uid="{F59283DB-82A7-4D8B-922F-62263E7B4FE9}"/>
    <cellStyle name="style1617013467751" xfId="41278" xr:uid="{2E8789B0-FE54-4508-80D3-791A1D9A3D0B}"/>
    <cellStyle name="style1617013467776" xfId="41289" xr:uid="{D41DF9B7-961F-4A27-AABE-F9E2ABBCBA3F}"/>
    <cellStyle name="style1617013467801" xfId="41290" xr:uid="{EEAEB592-A439-488C-9541-8FF561FD64FE}"/>
    <cellStyle name="style1617013467821" xfId="41267" xr:uid="{BB6B146F-0F2A-4D4F-AA43-6690C4EB617D}"/>
    <cellStyle name="style1617013467839" xfId="41268" xr:uid="{8FFCCEB5-6E41-4820-9A0A-9A27A2B62112}"/>
    <cellStyle name="style1617013467861" xfId="41269" xr:uid="{E7B40BA3-BEEA-4192-AE53-ACDCD7ED4C4E}"/>
    <cellStyle name="style1617013467886" xfId="41270" xr:uid="{8DC1AF76-9507-4E9D-82DD-ECF3F42994A0}"/>
    <cellStyle name="style1617013467906" xfId="41279" xr:uid="{BB8BD095-845F-4F97-8828-350FB98EB3DA}"/>
    <cellStyle name="style1617013467926" xfId="41280" xr:uid="{7050D364-BA39-409D-B8A9-1AEED60D7482}"/>
    <cellStyle name="style1617013467951" xfId="41281" xr:uid="{A6F90777-A351-4987-B894-9DC086EC93F5}"/>
    <cellStyle name="style1617013467971" xfId="41282" xr:uid="{AD6C6FC2-3311-4373-A740-99209850B152}"/>
    <cellStyle name="style1617013468016" xfId="41291" xr:uid="{1B725AA5-7CB4-4A3B-94BE-7E7A2C3CB75C}"/>
    <cellStyle name="style1617013468040" xfId="41292" xr:uid="{FE073837-F7CC-43FD-B446-4EF7842B0454}"/>
    <cellStyle name="style1617013468056" xfId="41293" xr:uid="{102F5088-11CF-4239-9E06-6B6AC0A2FB9B}"/>
    <cellStyle name="style1617013468081" xfId="41294" xr:uid="{856E6353-AB90-4CA7-86A0-8F4A45C13E7E}"/>
    <cellStyle name="style1617013469116" xfId="41295" xr:uid="{A58201FA-6703-4BC1-B9E2-16DB778457A5}"/>
    <cellStyle name="style1617013469141" xfId="41296" xr:uid="{D7E74F05-BCFC-4DE5-B229-389E9BAACB7E}"/>
    <cellStyle name="style1617013469166" xfId="41307" xr:uid="{204F62A5-68CA-4C82-9A28-C3C075910649}"/>
    <cellStyle name="style1617013469186" xfId="41308" xr:uid="{13BC1630-C2FB-4AC4-B59B-6AE4C0D3DC72}"/>
    <cellStyle name="style1617013469226" xfId="41298" xr:uid="{8740457F-F610-4EFA-9625-37B39DD9B42A}"/>
    <cellStyle name="style1617013469251" xfId="41299" xr:uid="{7EE4ACAF-EAB3-47A7-B5A0-9CB6A06EB4A2}"/>
    <cellStyle name="style1617013469281" xfId="41297" xr:uid="{8D94FF47-2C4C-459E-A241-349022A1A19C}"/>
    <cellStyle name="style1617013469306" xfId="41300" xr:uid="{5DC0661D-954B-4428-9EB6-7F37C2959B52}"/>
    <cellStyle name="style1617013469331" xfId="41309" xr:uid="{B0E78D90-0CE2-4232-89E7-0CC153C2040C}"/>
    <cellStyle name="style1617013469351" xfId="41310" xr:uid="{3B1F5396-E454-454F-9D27-0849B6F343D4}"/>
    <cellStyle name="style1617013469376" xfId="41311" xr:uid="{A0C214BA-D230-49B5-9F88-987C5D3FBFEA}"/>
    <cellStyle name="style1617013469396" xfId="41312" xr:uid="{6F3F88AB-4C09-4A2A-A20F-FB7C49BCB646}"/>
    <cellStyle name="style1617013469421" xfId="41319" xr:uid="{5A4C67F3-E837-46A2-A820-BDF26D1BADC5}"/>
    <cellStyle name="style1617013469446" xfId="41331" xr:uid="{7C99FE59-354F-4A14-96CC-94B9A3F3F887}"/>
    <cellStyle name="style1617013469466" xfId="41320" xr:uid="{1F764A36-2FF6-46CC-8A39-45CF4A33AA19}"/>
    <cellStyle name="style1617013469486" xfId="41332" xr:uid="{99AE51F6-B237-4E11-8BB2-B0E2019406DD}"/>
    <cellStyle name="style1617013469506" xfId="41343" xr:uid="{9C932C13-0B8A-4948-B354-27D02479FC81}"/>
    <cellStyle name="style1617013469526" xfId="41344" xr:uid="{EE6A6C7D-80AC-4B6D-9060-AD1E3D5D08B8}"/>
    <cellStyle name="style1617013469556" xfId="41321" xr:uid="{39605C9C-752F-49AF-8673-2D367CE2E915}"/>
    <cellStyle name="style1617013469576" xfId="41322" xr:uid="{B3A47D2F-F80A-4EC9-8A98-D4387D680941}"/>
    <cellStyle name="style1617013469596" xfId="41323" xr:uid="{427EE7E0-8E0B-4D4A-B1AC-F3372A9CC41A}"/>
    <cellStyle name="style1617013469616" xfId="41324" xr:uid="{0CE40F87-178B-4BE5-AB15-E2B738E7D6CE}"/>
    <cellStyle name="style1617013469646" xfId="41333" xr:uid="{B023E116-4868-4070-9DA3-577D0CE36DB3}"/>
    <cellStyle name="style1617013469666" xfId="41334" xr:uid="{207F8242-7550-465C-B853-2B4854739858}"/>
    <cellStyle name="style1617013469686" xfId="41335" xr:uid="{DC283714-9378-48B4-A6D7-F5EE4ABAF3FD}"/>
    <cellStyle name="style1617013469711" xfId="41336" xr:uid="{3431DBAA-D49E-4E59-990E-3D3F08FF21BD}"/>
    <cellStyle name="style1617013469736" xfId="41345" xr:uid="{D3F0E13B-F5BD-4F91-BFC5-4A8512C0732B}"/>
    <cellStyle name="style1617013469766" xfId="41346" xr:uid="{9280A78D-CB3D-449F-B870-F6ADADC8A1A9}"/>
    <cellStyle name="style1617013469786" xfId="41347" xr:uid="{01771CE5-0E13-40F3-8D95-E3B5F5467026}"/>
    <cellStyle name="style1617013469811" xfId="41348" xr:uid="{70E3E71E-2729-4B7B-9013-204B5AFADCA3}"/>
    <cellStyle name="style1617013470506" xfId="41301" xr:uid="{7E012643-A3C2-421E-80F2-0A39053E7AF6}"/>
    <cellStyle name="style1617013470531" xfId="41302" xr:uid="{25F6082A-8336-47CE-B022-E290A15430E4}"/>
    <cellStyle name="style1617013470555" xfId="41313" xr:uid="{184BCF24-1364-40B3-8D04-B0FAE82A2DDA}"/>
    <cellStyle name="style1617013470576" xfId="41314" xr:uid="{C8E1BC90-E239-4331-931C-362E2177BDCC}"/>
    <cellStyle name="style1617013470621" xfId="41304" xr:uid="{6AAB800F-A1FE-4BDF-BADD-04D4FA465536}"/>
    <cellStyle name="style1617013470637" xfId="41305" xr:uid="{A18AD7C1-6548-4792-8C8E-E8E63A591912}"/>
    <cellStyle name="style1617013470658" xfId="41303" xr:uid="{2DF73AE4-7146-475F-9119-725F73BF4B5F}"/>
    <cellStyle name="style1617013470686" xfId="41306" xr:uid="{F32D1783-F4BE-4769-B20C-BE49C63F5310}"/>
    <cellStyle name="style1617013470706" xfId="41315" xr:uid="{DBCCCE16-3F84-4856-8D70-91D220E3FB10}"/>
    <cellStyle name="style1617013470731" xfId="41316" xr:uid="{76DBE390-5204-4BE6-A4F7-DCDC03CC8A20}"/>
    <cellStyle name="style1617013470748" xfId="41317" xr:uid="{5DD8B865-2CBD-428D-93D5-6FFDC558350F}"/>
    <cellStyle name="style1617013470769" xfId="41318" xr:uid="{E5405106-035E-49B9-B8DF-93BD3E8F9AB3}"/>
    <cellStyle name="style1617013470789" xfId="41325" xr:uid="{B762D116-FDE5-4C40-8A89-EDA0E9A8A625}"/>
    <cellStyle name="style1617013470816" xfId="41337" xr:uid="{57106DE5-0ADF-49F9-AAB2-9644CF15AE1E}"/>
    <cellStyle name="style1617013470836" xfId="41326" xr:uid="{59D8176A-7A0F-45D6-BCFB-3790B6866750}"/>
    <cellStyle name="style1617013470856" xfId="41338" xr:uid="{33ECF578-A441-4CF6-932B-7EA3E04C168E}"/>
    <cellStyle name="style1617013470881" xfId="41349" xr:uid="{60D3F02C-1E5A-4887-B1A8-2ADC46E3FB50}"/>
    <cellStyle name="style1617013470901" xfId="41350" xr:uid="{7EF7F4AF-ABD4-40CD-A1FC-E6E22A3017CB}"/>
    <cellStyle name="style1617013470921" xfId="41327" xr:uid="{AED0B696-614F-4F0D-8749-EECA50D09A8C}"/>
    <cellStyle name="style1617013470941" xfId="41328" xr:uid="{50E99049-BECD-489D-A3F0-F9F4B066FEDD}"/>
    <cellStyle name="style1617013470966" xfId="41329" xr:uid="{11802F36-8C6D-4CFF-B92D-D94E0DDA97E0}"/>
    <cellStyle name="style1617013470991" xfId="41330" xr:uid="{FDD2E462-AFEF-4BAC-9F56-4A8D18A8D734}"/>
    <cellStyle name="style1617013471016" xfId="41339" xr:uid="{5F09D746-4CEB-4E49-A69B-F2A34BB8D636}"/>
    <cellStyle name="style1617013471036" xfId="41340" xr:uid="{871C2F26-2D20-4A2F-ADCF-42568B049D4E}"/>
    <cellStyle name="style1617013471056" xfId="41341" xr:uid="{4DD3BFF5-705C-472E-A2E7-2C4D86D3C8B9}"/>
    <cellStyle name="style1617013471076" xfId="41342" xr:uid="{BAC664A6-7D04-4F6F-8DE8-9439C6688FC2}"/>
    <cellStyle name="style1617013471106" xfId="41351" xr:uid="{E7503224-C13D-4C62-A71F-FC28BA4C8B68}"/>
    <cellStyle name="style1617013471131" xfId="41352" xr:uid="{25B37E46-6F1E-47D8-B3F2-EF9C12013363}"/>
    <cellStyle name="style1617013471149" xfId="41353" xr:uid="{A8063E7D-B82B-460F-8FAA-E67F9B30463B}"/>
    <cellStyle name="style1617013471176" xfId="41354" xr:uid="{F0908551-BF86-440C-BE33-233330C65C78}"/>
    <cellStyle name="style1617013473136" xfId="41355" xr:uid="{64CC0E82-5C87-4E0E-BFC1-C38A07F8C203}"/>
    <cellStyle name="style1617013473156" xfId="41356" xr:uid="{CD33DF6D-444E-417E-99B9-413398D89C5A}"/>
    <cellStyle name="style1617013473176" xfId="41367" xr:uid="{8AEE357D-B9A7-4EF3-8B2A-AA923E91C0CE}"/>
    <cellStyle name="style1617013473201" xfId="41368" xr:uid="{FB6D5C8A-F6AF-4A87-8820-CD5102FF71E9}"/>
    <cellStyle name="style1617013473236" xfId="41358" xr:uid="{5FCB9110-8748-40B6-8A7E-35F663873791}"/>
    <cellStyle name="style1617013473266" xfId="41359" xr:uid="{B8F3485F-C116-42D0-A7B8-DDD9AB232D1E}"/>
    <cellStyle name="style1617013473286" xfId="41357" xr:uid="{9C860FC4-9B6E-40EC-927D-E0CB5C6703CE}"/>
    <cellStyle name="style1617013473306" xfId="41360" xr:uid="{8CDE1348-8671-4099-A92D-9BA986E667F6}"/>
    <cellStyle name="style1617013473326" xfId="41369" xr:uid="{ACC600ED-5881-48DA-AF28-99F8F0617BC1}"/>
    <cellStyle name="style1617013473346" xfId="41370" xr:uid="{A42469F4-504F-4347-BAE4-9EB75822F0F3}"/>
    <cellStyle name="style1617013473371" xfId="41371" xr:uid="{1289F29B-48E5-4790-9833-DD672D9D4790}"/>
    <cellStyle name="style1617013473391" xfId="41372" xr:uid="{4BAAABCA-02C1-4A38-84DF-EAA478FFD6A4}"/>
    <cellStyle name="style1617013473411" xfId="41379" xr:uid="{BD300847-1E3F-40F6-AEB3-305DA69BA668}"/>
    <cellStyle name="style1617013473431" xfId="41391" xr:uid="{F6571B24-89DA-49B1-A8AF-816A8C3AD074}"/>
    <cellStyle name="style1617013473451" xfId="41380" xr:uid="{56D13706-CC2C-4E38-87BC-B34EB3627ED5}"/>
    <cellStyle name="style1617013473471" xfId="41392" xr:uid="{FAFBD222-B829-4CAD-A6F8-B53CB5C13C54}"/>
    <cellStyle name="style1617013473496" xfId="41403" xr:uid="{2BC2F10D-0486-45AA-894C-DF40C1C0E149}"/>
    <cellStyle name="style1617013473521" xfId="41404" xr:uid="{799EC864-D015-43DA-91AE-5D492DA52182}"/>
    <cellStyle name="style1617013473541" xfId="41381" xr:uid="{18F409F7-7306-49D6-BD6E-830D074AB3C5}"/>
    <cellStyle name="style1617013473561" xfId="41382" xr:uid="{38021AC1-9EE0-4C4B-BE13-AD36D1C408E9}"/>
    <cellStyle name="style1617013473581" xfId="41383" xr:uid="{7CCF6107-D24A-40B4-B12C-DAA91FBB8ACE}"/>
    <cellStyle name="style1617013473606" xfId="41384" xr:uid="{0CAA497D-131D-46C6-BD5B-D0DD339B5CC1}"/>
    <cellStyle name="style1617013473626" xfId="41393" xr:uid="{A9FAFF37-C127-4BD1-BEFC-C46D750FB334}"/>
    <cellStyle name="style1617013473646" xfId="41394" xr:uid="{19085686-3FE4-4DFE-A788-20372CA4BFA2}"/>
    <cellStyle name="style1617013473666" xfId="41395" xr:uid="{EFCE2DC0-71FF-4BDE-A9EE-FFA30B3E7B05}"/>
    <cellStyle name="style1617013473691" xfId="41396" xr:uid="{6AFA015D-9329-457A-9225-DA21AC9F317C}"/>
    <cellStyle name="style1617013473726" xfId="41405" xr:uid="{956FCFFA-93D1-47CF-AA40-F4FCE44D487D}"/>
    <cellStyle name="style1617013473756" xfId="41406" xr:uid="{051F08CC-69B2-43AE-B98B-9146EEF0620E}"/>
    <cellStyle name="style1617013473776" xfId="41407" xr:uid="{C1032DCF-9EFF-44B5-BEAE-4D76169E149C}"/>
    <cellStyle name="style1617013473796" xfId="41408" xr:uid="{83B11C64-2280-4DB5-949C-68C1AB215F1E}"/>
    <cellStyle name="style1617013474611" xfId="41361" xr:uid="{D3F121F6-F550-44E2-A5BE-5773931F4667}"/>
    <cellStyle name="style1617013474631" xfId="41362" xr:uid="{D576F7D8-D14E-4D47-A199-63D56F209F7C}"/>
    <cellStyle name="style1617013474656" xfId="41373" xr:uid="{E468DC81-CCDA-41B9-A299-171E092E567D}"/>
    <cellStyle name="style1617013474676" xfId="41374" xr:uid="{AFC26D6B-D9C7-4B9E-B275-3B9CF0257EC0}"/>
    <cellStyle name="style1617013474721" xfId="41364" xr:uid="{F6DCD332-7DF0-43E0-98FC-90CB553E67D6}"/>
    <cellStyle name="style1617013474741" xfId="41365" xr:uid="{835FE0F1-86F6-4405-B64D-C3B0A286BD62}"/>
    <cellStyle name="style1617013474761" xfId="41363" xr:uid="{D3F87F9F-8146-48F5-83DA-39E6511C759A}"/>
    <cellStyle name="style1617013474792" xfId="41366" xr:uid="{06946CC1-B36D-4F68-A53D-5D4F9640D215}"/>
    <cellStyle name="style1617013474811" xfId="41375" xr:uid="{D025EB86-60A8-4BE0-A0CC-046DF4C41232}"/>
    <cellStyle name="style1617013474831" xfId="41376" xr:uid="{9D1BF571-F93D-4A4B-AD1B-C3F27653265E}"/>
    <cellStyle name="style1617013474851" xfId="41377" xr:uid="{F3A30422-A9B7-47FE-8808-9AE7C8FFBAC4}"/>
    <cellStyle name="style1617013474876" xfId="41378" xr:uid="{A4BF0C7E-6355-4565-A1B2-BC1F7F57181C}"/>
    <cellStyle name="style1617013474901" xfId="41385" xr:uid="{58E3837C-2A96-4ADD-B496-67D40C49EC00}"/>
    <cellStyle name="style1617013474926" xfId="41397" xr:uid="{FF2B4C4F-D9BC-423B-93F7-2B8C519E96A9}"/>
    <cellStyle name="style1617013474946" xfId="41386" xr:uid="{D23E2C59-3F05-4C0F-AF3B-9CF56EB4CC3B}"/>
    <cellStyle name="style1617013474966" xfId="41398" xr:uid="{015CBF14-EE72-468E-9A82-881E1AD7053A}"/>
    <cellStyle name="style1617013474986" xfId="41409" xr:uid="{AD67443A-8C54-4DC4-93F2-C500F4F808E7}"/>
    <cellStyle name="style1617013475011" xfId="41410" xr:uid="{8048C95B-4D31-44FE-83BF-13235BD2A2A6}"/>
    <cellStyle name="style1617013475026" xfId="41387" xr:uid="{76754A37-473B-4F5A-8644-5B2898CB4095}"/>
    <cellStyle name="style1617013475056" xfId="41388" xr:uid="{62458B89-5344-498F-A7E4-73018E7478C5}"/>
    <cellStyle name="style1617013475076" xfId="41389" xr:uid="{D8784C39-5AEF-4135-9DF2-2C2007519188}"/>
    <cellStyle name="style1617013475096" xfId="41390" xr:uid="{FF8647F1-52D9-47AC-B285-AF22C826B8CA}"/>
    <cellStyle name="style1617013475121" xfId="41399" xr:uid="{0E979590-73B2-4A85-9137-101C1CC154DA}"/>
    <cellStyle name="style1617013475141" xfId="41400" xr:uid="{D561838E-B886-43CE-A1E9-BA80D13587A5}"/>
    <cellStyle name="style1617013475166" xfId="41401" xr:uid="{15033335-45B8-4835-BC3A-5899A543D946}"/>
    <cellStyle name="style1617013475186" xfId="41402" xr:uid="{13EFAFE3-A694-4231-AE98-E3F1950EA43D}"/>
    <cellStyle name="style1617013475216" xfId="41411" xr:uid="{79258F93-DE65-47FA-AE97-57373E040098}"/>
    <cellStyle name="style1617013475236" xfId="41412" xr:uid="{A49CA9EE-82AA-4B8D-8FFC-714DFA0EDDF9}"/>
    <cellStyle name="style1617013475256" xfId="41413" xr:uid="{CBA2BE2F-528A-40B4-B652-25B460148FAA}"/>
    <cellStyle name="style1617013475276" xfId="41414" xr:uid="{49092CD8-955A-4070-BAB2-3BF51E779373}"/>
    <cellStyle name="style1617015539434" xfId="41415" xr:uid="{14C33700-2494-4CB0-A9E4-D292D12B008F}"/>
    <cellStyle name="style1617015539467" xfId="41416" xr:uid="{E9732BFF-202C-4BAC-83F9-963169E8A01D}"/>
    <cellStyle name="style1617015539492" xfId="41427" xr:uid="{57C3408C-0613-43E4-92C9-6DD0152EB69D}"/>
    <cellStyle name="style1617015539512" xfId="41428" xr:uid="{0701469E-B456-4275-9459-D19C46EEF68F}"/>
    <cellStyle name="style1617015539567" xfId="41418" xr:uid="{F09B833F-B2C5-4667-9459-312E4D00EF21}"/>
    <cellStyle name="style1617015539582" xfId="41419" xr:uid="{6B1D84A3-3BDC-479B-B288-BEAF2E570A69}"/>
    <cellStyle name="style1617015539612" xfId="41417" xr:uid="{6C4B3CED-7323-48B8-A162-90D20DA68042}"/>
    <cellStyle name="style1617015539634" xfId="41420" xr:uid="{323B3170-FD3C-4303-860C-A4CB4B8DDC27}"/>
    <cellStyle name="style1617015539662" xfId="41429" xr:uid="{4CC698C9-3FFF-4EB6-8831-DBDDF3C6D913}"/>
    <cellStyle name="style1617015539687" xfId="41430" xr:uid="{4E0150B2-F411-4466-99ED-380A65B88ACF}"/>
    <cellStyle name="style1617015539712" xfId="41431" xr:uid="{0D217295-0873-47A7-BBD7-AFEE2019C30B}"/>
    <cellStyle name="style1617015539734" xfId="41432" xr:uid="{5C03E501-7005-4E18-B7A7-36CD89DA62D6}"/>
    <cellStyle name="style1617015539762" xfId="41439" xr:uid="{1CBDA522-727F-4309-B58B-6632582B2893}"/>
    <cellStyle name="style1617015539787" xfId="41451" xr:uid="{84CA33D3-B6F8-4430-9C03-518D3CB7E847}"/>
    <cellStyle name="style1617015539812" xfId="41440" xr:uid="{98290EC6-0BA8-4456-B530-11AFE93FA207}"/>
    <cellStyle name="style1617015539834" xfId="41452" xr:uid="{302343AB-6BDE-4E32-BADB-A40C93CABAAD}"/>
    <cellStyle name="style1617015539862" xfId="41463" xr:uid="{B61EC27A-9B9E-4F34-91CA-A31F18D763CE}"/>
    <cellStyle name="style1617015539887" xfId="41464" xr:uid="{148F2E3A-188E-4342-9DCA-8AA1639EF51F}"/>
    <cellStyle name="style1617015539912" xfId="41441" xr:uid="{89F1A205-9E69-449E-BA0A-EA5B76CA898D}"/>
    <cellStyle name="style1617015539934" xfId="41442" xr:uid="{9F37798B-7D25-4686-A814-4C3CF44262FE}"/>
    <cellStyle name="style1617015539962" xfId="41443" xr:uid="{9D1B0F85-6AB1-44F1-BFAD-B226ECFDE994}"/>
    <cellStyle name="style1617015539982" xfId="41444" xr:uid="{A3385496-5E73-4618-9145-A92A029D7510}"/>
    <cellStyle name="style1617015540012" xfId="41453" xr:uid="{27B77704-7227-4A0C-8A61-4326B278CF41}"/>
    <cellStyle name="style1617015540035" xfId="41454" xr:uid="{7FA4DD28-C770-4979-9D59-A0B1729AE657}"/>
    <cellStyle name="style1617015540062" xfId="41455" xr:uid="{9778EB90-4CF5-46E6-89AC-BE0DF2825817}"/>
    <cellStyle name="style1617015540087" xfId="41456" xr:uid="{9AC8F534-0427-4EB6-BCB9-3F70CA5AA56C}"/>
    <cellStyle name="style1617015540112" xfId="41465" xr:uid="{4FC3F996-575C-45D9-8445-FC9F3467167A}"/>
    <cellStyle name="style1617015540135" xfId="41466" xr:uid="{B0BD6102-3855-4A64-A828-E257CEC42160}"/>
    <cellStyle name="style1617015540162" xfId="41467" xr:uid="{3A787B69-327F-452E-8018-30B38B65B800}"/>
    <cellStyle name="style1617015540182" xfId="41468" xr:uid="{D2E23EBA-73EF-43B3-9CD8-2CD938F986CC}"/>
    <cellStyle name="style1617015540982" xfId="41475" xr:uid="{7697D628-943A-4269-815F-76A84E034ACC}"/>
    <cellStyle name="style1617015541007" xfId="41476" xr:uid="{CD53EF61-A6DF-47D0-9B0A-6F0D8F7C004C}"/>
    <cellStyle name="style1617015541022" xfId="41487" xr:uid="{2CC64982-7374-4DD2-AA31-909BA1677FCC}"/>
    <cellStyle name="style1617015541047" xfId="41488" xr:uid="{49A6C79C-3D59-405E-B195-B80772C84230}"/>
    <cellStyle name="style1617015541087" xfId="41478" xr:uid="{16A35B4A-FF67-4DD9-9251-4FEA25E32611}"/>
    <cellStyle name="style1617015541111" xfId="41479" xr:uid="{7D7CE3B4-1826-4072-9513-0DDD84854F1D}"/>
    <cellStyle name="style1617015541132" xfId="41477" xr:uid="{DE889D9F-7240-455B-8E6F-3A44A0331A74}"/>
    <cellStyle name="style1617015541152" xfId="41480" xr:uid="{A0BF8A23-AAA1-42BC-9371-41A648E4CA51}"/>
    <cellStyle name="style1617015541172" xfId="41489" xr:uid="{D7D49A9E-219F-4C08-A186-749747CD8E3A}"/>
    <cellStyle name="style1617015541192" xfId="41490" xr:uid="{A0513369-D9A6-4988-A42B-5245131D34F3}"/>
    <cellStyle name="style1617015541222" xfId="41491" xr:uid="{1FB9307A-A892-412D-9FD6-40F76112CE10}"/>
    <cellStyle name="style1617015541242" xfId="41492" xr:uid="{A2A9A4D6-8B9C-4515-89DB-0F0C3B7DB4A8}"/>
    <cellStyle name="style1617015541267" xfId="41499" xr:uid="{DC424CAF-6B1D-4CDA-B464-1CF420C564C4}"/>
    <cellStyle name="style1617015541297" xfId="41511" xr:uid="{2CD9910B-DDE0-4D08-A35E-FDCB797810EA}"/>
    <cellStyle name="style1617015541322" xfId="41500" xr:uid="{8D07E9CC-34A0-4C8A-BF2A-9F5CD8BF0BF7}"/>
    <cellStyle name="style1617015541341" xfId="41512" xr:uid="{1BE51658-2CDD-41B7-A18D-5454A093FC7F}"/>
    <cellStyle name="style1617015541362" xfId="41523" xr:uid="{129D4009-9E93-4FF5-9E20-C025B542B368}"/>
    <cellStyle name="style1617015541387" xfId="41524" xr:uid="{401816EE-E78D-49A5-96F2-C2716B30EADB}"/>
    <cellStyle name="style1617015541413" xfId="41501" xr:uid="{722B2F1A-B40B-41C8-94DC-8A7F52FA21EC}"/>
    <cellStyle name="style1617015541432" xfId="41502" xr:uid="{56EE70C2-FAE2-4FA9-8D24-455C588D4279}"/>
    <cellStyle name="style1617015541457" xfId="41503" xr:uid="{D207E92B-87FD-4117-B8CC-D0F68D207716}"/>
    <cellStyle name="style1617015541477" xfId="41504" xr:uid="{41600B81-EB58-45C7-AA66-36CD73E8D232}"/>
    <cellStyle name="style1617015541492" xfId="41513" xr:uid="{17C41B57-3446-42E1-B099-7BB95DECA5DF}"/>
    <cellStyle name="style1617015541512" xfId="41514" xr:uid="{E5C5B146-B3D8-4D62-9D6E-9F5AF5F2E35E}"/>
    <cellStyle name="style1617015541542" xfId="41515" xr:uid="{F4AAD374-D649-4B16-AF86-D84AE9EDA698}"/>
    <cellStyle name="style1617015541567" xfId="41516" xr:uid="{AEE64CF8-332D-45E8-8FF1-C79345D1299A}"/>
    <cellStyle name="style1617015541607" xfId="41525" xr:uid="{12323326-8566-4CCA-A99A-134FD37F758A}"/>
    <cellStyle name="style1617015541622" xfId="41526" xr:uid="{9FA6D4EA-9997-4E82-8856-DDC868DBCEE5}"/>
    <cellStyle name="style1617015541647" xfId="41527" xr:uid="{2AD5137C-E0B9-484D-A745-79062A990C5F}"/>
    <cellStyle name="style1617015541672" xfId="41528" xr:uid="{722E6872-90A9-44B2-A2AE-FC97FFBDCAF0}"/>
    <cellStyle name="style1617015542372" xfId="41535" xr:uid="{80B79C37-B8B3-4CC4-A9B8-A8682BFBD4A1}"/>
    <cellStyle name="style1617015542397" xfId="41536" xr:uid="{EDA43269-FBD6-4A82-9F14-C1385F3BAC68}"/>
    <cellStyle name="style1617015542417" xfId="41547" xr:uid="{2152632B-36CB-4A38-96A9-CA262540560F}"/>
    <cellStyle name="style1617015542437" xfId="41548" xr:uid="{E097E0CD-0285-4156-8C03-490973989E6C}"/>
    <cellStyle name="style1617015542482" xfId="41538" xr:uid="{4B3E5130-FD31-4767-A4E3-1A03E4603343}"/>
    <cellStyle name="style1617015542502" xfId="41539" xr:uid="{8827F0DC-44EA-4748-AA93-AE29D9C246A9}"/>
    <cellStyle name="style1617015542522" xfId="41537" xr:uid="{A02F88CE-3E5D-496C-9C31-9272B8B8F56E}"/>
    <cellStyle name="style1617015542542" xfId="41540" xr:uid="{6C32B5AC-5745-4595-8AE4-A2C21F752219}"/>
    <cellStyle name="style1617015542572" xfId="41549" xr:uid="{F4A85314-21FD-49DA-9E7B-9B8CD94C4EEA}"/>
    <cellStyle name="style1617015542596" xfId="41550" xr:uid="{8C734497-F5FC-490B-A646-281B3936B688}"/>
    <cellStyle name="style1617015542612" xfId="41551" xr:uid="{1F634805-52D6-49B3-AC6B-A4AF1028FE25}"/>
    <cellStyle name="style1617015542637" xfId="41552" xr:uid="{237DA10E-32C2-48D3-AEA0-B331F8026C9F}"/>
    <cellStyle name="style1617015542662" xfId="41559" xr:uid="{F631544C-7A60-4CFA-9EC1-F5E495E32F48}"/>
    <cellStyle name="style1617015542687" xfId="41571" xr:uid="{F4C1F735-159C-49C0-BF43-99FB8B1A79E1}"/>
    <cellStyle name="style1617015542707" xfId="41583" xr:uid="{E1DC6EA3-545E-4AA0-9970-66FC2DE52C25}"/>
    <cellStyle name="style1617015542722" xfId="41560" xr:uid="{34768D85-EE35-4FE8-9A51-98F1715F7DE6}"/>
    <cellStyle name="style1617015542747" xfId="41572" xr:uid="{53607BFF-38C1-436B-B9C7-8D9D0E6FD86F}"/>
    <cellStyle name="style1617015542772" xfId="41584" xr:uid="{D2F2305F-9CD9-43A5-AB9B-50A610F2CF9D}"/>
    <cellStyle name="style1617015542791" xfId="41561" xr:uid="{CA2A9ED9-506B-44B0-A9B8-4A13BFD102BF}"/>
    <cellStyle name="style1617015542817" xfId="41562" xr:uid="{26142B93-8126-4398-A4EC-42C7C6FFEEED}"/>
    <cellStyle name="style1617015542837" xfId="41563" xr:uid="{56EC643D-AADA-412B-AB0A-5B7FC53917BB}"/>
    <cellStyle name="style1617015542857" xfId="41564" xr:uid="{215AF9F1-E193-4643-9C7A-675DF4EAF3A1}"/>
    <cellStyle name="style1617015542882" xfId="41573" xr:uid="{6352FBC3-CBB2-4530-9D9B-8BB3DA63CA2F}"/>
    <cellStyle name="style1617015542902" xfId="41574" xr:uid="{7B799542-FBF6-4F21-93DD-E73F3C2260BB}"/>
    <cellStyle name="style1617015542922" xfId="41575" xr:uid="{71FFC173-1930-4A8E-ACA1-9096EB363224}"/>
    <cellStyle name="style1617015542942" xfId="41576" xr:uid="{DE1638DF-476F-4687-8942-78D3977D8A61}"/>
    <cellStyle name="style1617015542972" xfId="41585" xr:uid="{26766E09-D69F-4F4B-8A3E-3A2877E7B676}"/>
    <cellStyle name="style1617015542992" xfId="41586" xr:uid="{98A835F1-5A58-47A8-9A94-C1C1F110917A}"/>
    <cellStyle name="style1617015543012" xfId="41587" xr:uid="{A1A3A876-8C03-43D7-9C76-47295437050C}"/>
    <cellStyle name="style1617015543032" xfId="41588" xr:uid="{D4646615-E9CE-4784-944F-3420C1398719}"/>
    <cellStyle name="style1617015543762" xfId="41421" xr:uid="{8D408E7C-5791-406B-91C7-6ADF11500967}"/>
    <cellStyle name="style1617015543787" xfId="41422" xr:uid="{C14C513D-B10E-4625-86BA-103C1342BDF0}"/>
    <cellStyle name="style1617015543812" xfId="41433" xr:uid="{BA1AF56D-377C-45DE-97AA-A25AF9CC7929}"/>
    <cellStyle name="style1617015543832" xfId="41434" xr:uid="{DBA0053A-475E-40C9-A209-9C28634A35BA}"/>
    <cellStyle name="style1617015543872" xfId="41424" xr:uid="{B9676D83-B3A3-4EE0-BF7B-16FFA17DEF9B}"/>
    <cellStyle name="style1617015543892" xfId="41425" xr:uid="{C3A77DF7-5255-4CBF-A9AE-156C40651592}"/>
    <cellStyle name="style1617015543912" xfId="41423" xr:uid="{CE806348-F6A0-4750-BDAF-C8C68F320615}"/>
    <cellStyle name="style1617015543938" xfId="41426" xr:uid="{4A715975-9588-4F0A-8669-36303B14A154}"/>
    <cellStyle name="style1617015543957" xfId="41435" xr:uid="{D8C41F3B-5C72-4F8E-8215-DA737081D7E2}"/>
    <cellStyle name="style1617015543977" xfId="41436" xr:uid="{601D1DB8-407E-47B5-B3DA-453CD93BEC5B}"/>
    <cellStyle name="style1617015543992" xfId="41437" xr:uid="{9ED1AF3F-B25C-4889-8482-F85CE5919E06}"/>
    <cellStyle name="style1617015544022" xfId="41438" xr:uid="{D2A6B148-CA87-44D0-ACC8-DE540E4D1883}"/>
    <cellStyle name="style1617015544042" xfId="41445" xr:uid="{57E014C5-5D02-4296-B84B-E062948F95C7}"/>
    <cellStyle name="style1617015544062" xfId="41457" xr:uid="{6F344429-0C00-49C1-A733-8E294D5249B7}"/>
    <cellStyle name="style1617015544082" xfId="41446" xr:uid="{666D9912-3DAF-446D-AF1F-01126D12842F}"/>
    <cellStyle name="style1617015544103" xfId="41458" xr:uid="{F52F7DE6-594C-46A8-AF8A-1F3419E7A212}"/>
    <cellStyle name="style1617015544122" xfId="41469" xr:uid="{EDA489D0-BD33-4FD4-9D40-2034D64545B1}"/>
    <cellStyle name="style1617015544147" xfId="41470" xr:uid="{46D86CD8-17F9-4CBC-94A9-F08D07754B68}"/>
    <cellStyle name="style1617015544162" xfId="41447" xr:uid="{097D96AA-A6A2-4C29-9BC5-4BC584DA3503}"/>
    <cellStyle name="style1617015544192" xfId="41448" xr:uid="{80760D16-5D73-4D3E-B8CA-48DD0E2AEC81}"/>
    <cellStyle name="style1617015544212" xfId="41449" xr:uid="{AA2907F7-9B50-407A-9831-5EC700B612AD}"/>
    <cellStyle name="style1617015544232" xfId="41450" xr:uid="{8B43E747-7BFD-4FAC-B588-1A350AD2CC2F}"/>
    <cellStyle name="style1617015544257" xfId="41459" xr:uid="{B9B91858-155B-4B81-AB7A-E8979BEAD5AA}"/>
    <cellStyle name="style1617015544272" xfId="41460" xr:uid="{FB366C3F-3D03-4536-BEB3-3180A372E2ED}"/>
    <cellStyle name="style1617015544292" xfId="41461" xr:uid="{78A91B82-E838-479E-A241-93AE6A47578E}"/>
    <cellStyle name="style1617015544322" xfId="41462" xr:uid="{961B8825-F869-43DA-823B-C9C10CACA17A}"/>
    <cellStyle name="style1617015544347" xfId="41471" xr:uid="{7F76DEF8-03F6-4412-AFF1-C08017607751}"/>
    <cellStyle name="style1617015544367" xfId="41472" xr:uid="{FA4F96DF-C001-4243-92FC-2400D118808D}"/>
    <cellStyle name="style1617015544382" xfId="41473" xr:uid="{EE3C9CFF-CAC0-4271-A80A-B820EEB2C186}"/>
    <cellStyle name="style1617015544402" xfId="41474" xr:uid="{75CEFDEA-C2F4-44D5-ADDE-34A0FC5C6993}"/>
    <cellStyle name="style1617015545177" xfId="41481" xr:uid="{A3106D2B-F2E2-46AB-9FCB-227261E0BAFD}"/>
    <cellStyle name="style1617015545202" xfId="41482" xr:uid="{4E0C1363-20C3-4BB0-8AA1-C27B9B1C4F29}"/>
    <cellStyle name="style1617015545222" xfId="41493" xr:uid="{BB77C98F-CBFD-4D81-AC30-E80865189362}"/>
    <cellStyle name="style1617015545242" xfId="41494" xr:uid="{76D6169A-6380-41DC-BBDE-5A4A422F0941}"/>
    <cellStyle name="style1617015545297" xfId="41484" xr:uid="{66E6B96C-EB7D-44BD-990E-6CD42872F9BC}"/>
    <cellStyle name="style1617015545312" xfId="41485" xr:uid="{E69C97BF-0DD0-40A3-978A-998B52CE9802}"/>
    <cellStyle name="style1617015545343" xfId="41483" xr:uid="{9C0E2A87-E406-449F-B7FC-1D6950479F8F}"/>
    <cellStyle name="style1617015545362" xfId="41486" xr:uid="{0E36D93A-2E51-48D1-9AAD-EB144CF638D0}"/>
    <cellStyle name="style1617015545387" xfId="41495" xr:uid="{ACCA3E0D-BD36-42D1-BBA6-28D359A685B2}"/>
    <cellStyle name="style1617015545402" xfId="41496" xr:uid="{4B582897-8D1F-4752-B61C-C97A86040F37}"/>
    <cellStyle name="style1617015545432" xfId="41497" xr:uid="{423B65E2-BCE1-4C52-B59F-BB235CA8BF9D}"/>
    <cellStyle name="style1617015545452" xfId="41498" xr:uid="{C07438C6-0E30-45C8-87E5-647FA9A18418}"/>
    <cellStyle name="style1617015545472" xfId="41505" xr:uid="{8501F070-8335-4FF5-B7F7-B90EC8F2E682}"/>
    <cellStyle name="style1617015545502" xfId="41517" xr:uid="{F1B131DE-6D9C-438D-8B98-2536966B6F21}"/>
    <cellStyle name="style1617015545522" xfId="41506" xr:uid="{3E8B0EBE-2867-4DA3-B323-0483C807E7B7}"/>
    <cellStyle name="style1617015545542" xfId="41518" xr:uid="{D851A1B3-362D-4D47-907B-28EF2DC0E180}"/>
    <cellStyle name="style1617015545562" xfId="41529" xr:uid="{D9388AA4-2DEC-4561-BB60-6C2D0713E228}"/>
    <cellStyle name="style1617015545587" xfId="41530" xr:uid="{770EDB50-A836-48F7-8FB8-E4AC70BC3ED5}"/>
    <cellStyle name="style1617015545607" xfId="41507" xr:uid="{203D85C8-E55E-44A5-9BF9-3E4C188453F5}"/>
    <cellStyle name="style1617015545632" xfId="41508" xr:uid="{436CA16A-A756-42E2-B7BD-F3FD0E04B737}"/>
    <cellStyle name="style1617015545652" xfId="41509" xr:uid="{26CF94B3-9C1C-42A2-8570-40A7391599AA}"/>
    <cellStyle name="style1617015545672" xfId="41510" xr:uid="{548885DC-5C81-42FD-87CA-3C1F8681A63C}"/>
    <cellStyle name="style1617015545692" xfId="41519" xr:uid="{F3B70C8A-5D12-4726-BE23-85B240E9C506}"/>
    <cellStyle name="style1617015545717" xfId="41520" xr:uid="{9A939669-6F83-421E-9746-067DE3D1CCA8}"/>
    <cellStyle name="style1617015545737" xfId="41521" xr:uid="{7C345307-FCDD-4040-B1BA-D9517C082B29}"/>
    <cellStyle name="style1617015545757" xfId="41522" xr:uid="{0480472B-5463-4CAC-88C0-F3E9E071C03C}"/>
    <cellStyle name="style1617015545797" xfId="41531" xr:uid="{CB14E9E5-62E2-4529-B7D5-7D2DED3D91DA}"/>
    <cellStyle name="style1617015545821" xfId="41532" xr:uid="{2FE84542-4E60-428A-B67D-21D27A7A19D2}"/>
    <cellStyle name="style1617015545842" xfId="41533" xr:uid="{E46AAC2C-8BEC-4549-801D-56BCE439E376}"/>
    <cellStyle name="style1617015545862" xfId="41534" xr:uid="{DAC33F67-9228-4871-BFCD-A625300CE259}"/>
    <cellStyle name="style1617015546652" xfId="41541" xr:uid="{BB645A76-CA89-4294-B597-9DE4A0F8F221}"/>
    <cellStyle name="style1617015546677" xfId="41542" xr:uid="{6BE64116-5075-43F1-BD8B-5B06BFEAF513}"/>
    <cellStyle name="style1617015546692" xfId="41553" xr:uid="{BC613C51-22B7-4F9D-B9D2-9C9D26B04BAC}"/>
    <cellStyle name="style1617015546716" xfId="41554" xr:uid="{694C4D48-049B-44D0-B00B-710B3D579585}"/>
    <cellStyle name="style1617015546762" xfId="41544" xr:uid="{283AD610-18FC-4FD9-9719-15458AFC3D81}"/>
    <cellStyle name="style1617015546782" xfId="41545" xr:uid="{979BC64B-5C4D-485D-88B8-6E26CE9857F4}"/>
    <cellStyle name="style1617015546802" xfId="41543" xr:uid="{1E20AE71-FA04-48D0-88F9-F8A75E077B2A}"/>
    <cellStyle name="style1617015546822" xfId="41546" xr:uid="{79627D8B-62EA-476E-B9A1-1139D7361014}"/>
    <cellStyle name="style1617015546842" xfId="41555" xr:uid="{310CF054-EE15-42D8-931A-5B84889A456A}"/>
    <cellStyle name="style1617015546867" xfId="41556" xr:uid="{F7676B31-1F7F-49F2-880D-A9ABF1363B4A}"/>
    <cellStyle name="style1617015546887" xfId="41557" xr:uid="{429B1C56-4D6C-465A-B73F-C670FD944DD2}"/>
    <cellStyle name="style1617015546902" xfId="41558" xr:uid="{DD07DA6D-EAA1-404A-82CE-E057D8A233AC}"/>
    <cellStyle name="style1617015546927" xfId="41565" xr:uid="{8DC561D6-5C7B-47B1-A529-0F2B4DBA7CF1}"/>
    <cellStyle name="style1617015546952" xfId="41577" xr:uid="{B43831D2-595B-48AB-B986-D36CEDB49CC9}"/>
    <cellStyle name="style1617015546972" xfId="41589" xr:uid="{46555889-5935-405D-BCB5-523C09F83FF6}"/>
    <cellStyle name="style1617015547001" xfId="41566" xr:uid="{F9306729-0D10-4266-A29C-D1F2E7A8EFFE}"/>
    <cellStyle name="style1617015547022" xfId="41578" xr:uid="{875E60CA-2FD2-4FE6-A3C3-35D3C63578AD}"/>
    <cellStyle name="style1617015547042" xfId="41590" xr:uid="{B7F8188A-482B-4642-A871-4C36C38E1B94}"/>
    <cellStyle name="style1617015547072" xfId="41567" xr:uid="{0D1EBFD6-B0A3-40C6-ABCB-C8D1862CF16C}"/>
    <cellStyle name="style1617015547101" xfId="41568" xr:uid="{6C647D0D-82B5-4BEC-BD9F-34E5BE671066}"/>
    <cellStyle name="style1617015547121" xfId="41569" xr:uid="{CA77F0DF-60AC-426D-BEBA-0BD46523E781}"/>
    <cellStyle name="style1617015547142" xfId="41570" xr:uid="{E14A43DC-8FF8-4F51-A385-AC628294031D}"/>
    <cellStyle name="style1617015547162" xfId="41579" xr:uid="{72302D03-8188-43F1-A0C9-24994F4AFA49}"/>
    <cellStyle name="style1617015547187" xfId="41580" xr:uid="{B287317D-421E-4D37-88C6-884CD831BBA9}"/>
    <cellStyle name="style1617015547202" xfId="41581" xr:uid="{80383F6C-4E9F-441E-8ADF-7211FC160D4A}"/>
    <cellStyle name="style1617015547232" xfId="41582" xr:uid="{A695E5E5-9F3F-4EBA-ADA9-9CBE19A3F32C}"/>
    <cellStyle name="style1617015547262" xfId="41591" xr:uid="{508B5446-1AC3-4AE6-9982-61C09A202262}"/>
    <cellStyle name="style1617015547282" xfId="41592" xr:uid="{E07FCF76-6DDD-46B4-A819-75090899678D}"/>
    <cellStyle name="style1617015547312" xfId="41593" xr:uid="{F7F9E63C-1485-40CB-92F6-0A1A5EE7F09F}"/>
    <cellStyle name="style1617015547332" xfId="41594" xr:uid="{76BF841E-BB06-4B74-AF9C-2B47EBA0DDEF}"/>
    <cellStyle name="style1617015548291" xfId="41595" xr:uid="{44107437-536F-4776-A27E-C2460A4F6B0B}"/>
    <cellStyle name="style1617015548311" xfId="41596" xr:uid="{0F107686-224C-4B18-B1F8-74220C64A1CF}"/>
    <cellStyle name="style1617015548342" xfId="41607" xr:uid="{D0BD8E06-5347-42A9-8006-2FD237390853}"/>
    <cellStyle name="style1617015548362" xfId="41608" xr:uid="{DFB32132-47BF-4572-9D7D-BB3F68DD5B42}"/>
    <cellStyle name="style1617015548401" xfId="41598" xr:uid="{B8C0D12B-4CD9-4617-98F3-BA99D2BF8637}"/>
    <cellStyle name="style1617015548422" xfId="41599" xr:uid="{451DE312-F376-4207-AB28-897785B7B2F0}"/>
    <cellStyle name="style1617015548447" xfId="41597" xr:uid="{83160067-60AA-4FC8-8F05-DEDD8D6C192B}"/>
    <cellStyle name="style1617015548472" xfId="41600" xr:uid="{1E37BE62-3E76-4D23-9040-827466B80792}"/>
    <cellStyle name="style1617015548491" xfId="41609" xr:uid="{2898AB8F-300E-4C53-8AC5-60141F8AE304}"/>
    <cellStyle name="style1617015548512" xfId="41610" xr:uid="{C94C0076-9BFA-4850-96F1-5AA59C2FE40D}"/>
    <cellStyle name="style1617015548531" xfId="41611" xr:uid="{FD92BDF2-395A-4836-B288-B58AB462FB34}"/>
    <cellStyle name="style1617015548557" xfId="41612" xr:uid="{538ED05A-3C47-4C4C-8D74-1B07DE21533C}"/>
    <cellStyle name="style1617015548572" xfId="41619" xr:uid="{18E0FD5B-6BC9-4F99-9AE1-ADC3BC06781F}"/>
    <cellStyle name="style1617015548597" xfId="41631" xr:uid="{1C38B8F1-FF84-43D5-92D4-D1FCF83C05C2}"/>
    <cellStyle name="style1617015548617" xfId="41620" xr:uid="{748B922D-4277-467A-810B-DA86855AC494}"/>
    <cellStyle name="style1617015548642" xfId="41632" xr:uid="{920A70C1-0193-42D2-9E0E-1B7B1AFCC5BE}"/>
    <cellStyle name="style1617015548662" xfId="41643" xr:uid="{5CF0B079-EE8B-4BFC-8E4A-F7BE87382439}"/>
    <cellStyle name="style1617015548687" xfId="41644" xr:uid="{E5E7CCF8-9E4E-481F-89B4-534379F5D1C4}"/>
    <cellStyle name="style1617015548704" xfId="41621" xr:uid="{066C9104-5E88-4CAB-B1B7-F4A251A5A90C}"/>
    <cellStyle name="style1617015548732" xfId="41622" xr:uid="{0E2340F9-2195-4AAA-A2BE-FF4F5A3E5063}"/>
    <cellStyle name="style1617015548752" xfId="41623" xr:uid="{94C4FE4C-2190-4D00-82BA-093F3DB7A9B8}"/>
    <cellStyle name="style1617015548771" xfId="41624" xr:uid="{C22CE048-52E7-4EA3-8728-3D743CEC3B09}"/>
    <cellStyle name="style1617015548796" xfId="41633" xr:uid="{0CD3E86F-CFED-46D2-B6D0-9CADF126E898}"/>
    <cellStyle name="style1617015548817" xfId="41634" xr:uid="{A6D1708E-D356-465F-8E9D-2B12EAA79397}"/>
    <cellStyle name="style1617015548832" xfId="41635" xr:uid="{48A40ED7-8F87-43A5-85FD-95270D18AFBF}"/>
    <cellStyle name="style1617015548862" xfId="41636" xr:uid="{D1F494AF-F4CA-410A-BAC5-D0F5BA010D73}"/>
    <cellStyle name="style1617015548887" xfId="41645" xr:uid="{AD80F49F-C84B-4404-A094-08AB984668D5}"/>
    <cellStyle name="style1617015548901" xfId="41646" xr:uid="{53AE7058-B9D7-4A4B-A094-EB94DA53520F}"/>
    <cellStyle name="style1617015548927" xfId="41647" xr:uid="{299FA026-855D-4548-9FB6-DE3D63CAFAED}"/>
    <cellStyle name="style1617015548951" xfId="41648" xr:uid="{F8FD3945-5B1C-4C4C-B341-A13F870E15D0}"/>
    <cellStyle name="style1617015549832" xfId="41655" xr:uid="{B76D9787-123C-4319-83CD-52B916A8E88B}"/>
    <cellStyle name="style1617015549852" xfId="41656" xr:uid="{BEBDD071-8269-430B-B386-69729E816A80}"/>
    <cellStyle name="style1617015549872" xfId="41667" xr:uid="{590BC6EC-6E4B-4630-BD30-0CA8652284F0}"/>
    <cellStyle name="style1617015549891" xfId="41668" xr:uid="{D2A204AF-2D71-4C19-BD1E-3B070D89459C}"/>
    <cellStyle name="style1617015549942" xfId="41658" xr:uid="{18495D90-C884-4A8B-B422-D910A6BF711C}"/>
    <cellStyle name="style1617015549962" xfId="41659" xr:uid="{F7C7393D-756C-4302-BC31-746BCD34A786}"/>
    <cellStyle name="style1617015549982" xfId="41657" xr:uid="{9FB56D2E-F61D-4308-BCC6-350AAE9D93C1}"/>
    <cellStyle name="style1617015550007" xfId="41660" xr:uid="{F2065734-B7D4-4F57-A528-5046602D8ECA}"/>
    <cellStyle name="style1617015550027" xfId="41669" xr:uid="{E78356FF-A370-4100-8D5B-940119D48508}"/>
    <cellStyle name="style1617015550052" xfId="41670" xr:uid="{FB956A67-EEE3-4009-A2B0-77BD2DF25B9B}"/>
    <cellStyle name="style1617015550072" xfId="41671" xr:uid="{282264BC-27C9-4A68-9C02-94407F49C929}"/>
    <cellStyle name="style1617015550092" xfId="41672" xr:uid="{478D0B3C-BC2C-4ABF-B4DB-E6BE7A7A8F8C}"/>
    <cellStyle name="style1617015550111" xfId="41679" xr:uid="{E5E37FE0-0B3E-40B9-9A7E-BB25E5E486D2}"/>
    <cellStyle name="style1617015550137" xfId="41691" xr:uid="{73EDC7E2-8242-42D2-8139-F874CB29CDA6}"/>
    <cellStyle name="style1617015550151" xfId="41680" xr:uid="{5BE703D8-F2A6-45A9-9C25-C064990DF202}"/>
    <cellStyle name="style1617015550177" xfId="41692" xr:uid="{F03F12D4-5F7C-43EB-A028-B3D1EC8AA823}"/>
    <cellStyle name="style1617015550207" xfId="41703" xr:uid="{EC07C7AF-6845-4ABE-A5CA-F39314CD8A3E}"/>
    <cellStyle name="style1617015550227" xfId="41704" xr:uid="{F8D3C13A-AB22-41D2-97AA-070D3F7A9D19}"/>
    <cellStyle name="style1617015550247" xfId="41681" xr:uid="{8FD832C8-FD18-4AFC-8701-87727A02A83F}"/>
    <cellStyle name="style1617015550267" xfId="41682" xr:uid="{83F92A71-B418-45FA-B3C4-72124CAF25AE}"/>
    <cellStyle name="style1617015550292" xfId="41683" xr:uid="{6F24D83E-5BC1-4A57-A55F-620F23770F2B}"/>
    <cellStyle name="style1617015550312" xfId="41684" xr:uid="{53F6CF0D-0DEF-4877-A448-E1068CA64874}"/>
    <cellStyle name="style1617015550332" xfId="41693" xr:uid="{641BD2ED-6A6A-4EA7-9CDB-38D0AFFE0F2B}"/>
    <cellStyle name="style1617015550352" xfId="41694" xr:uid="{C98151A4-EA02-464B-A66C-99F0BB9196F6}"/>
    <cellStyle name="style1617015550372" xfId="41695" xr:uid="{94F1F5C4-F91B-4E89-97DB-10C7190EF636}"/>
    <cellStyle name="style1617015550392" xfId="41696" xr:uid="{3DB6C33C-5761-41B3-A5EC-7536F618A0FF}"/>
    <cellStyle name="style1617015550452" xfId="41705" xr:uid="{F897F4F4-431D-4080-AAD0-2819A323AFA9}"/>
    <cellStyle name="style1617015550471" xfId="41706" xr:uid="{844F68CA-3934-4270-B5FA-03C4A3E900EF}"/>
    <cellStyle name="style1617015550492" xfId="41707" xr:uid="{EBB2545E-8FBD-47F0-8D04-97AAE5BDD8F6}"/>
    <cellStyle name="style1617015550517" xfId="41708" xr:uid="{A22F3AEE-4929-4EF8-A284-DEECF6811D8E}"/>
    <cellStyle name="style1617015551147" xfId="41601" xr:uid="{7888B4C6-6393-471D-8D02-EF63259CE207}"/>
    <cellStyle name="style1617015551172" xfId="41602" xr:uid="{AAA2F789-B85E-4A1B-A20B-C39B54E27EB9}"/>
    <cellStyle name="style1617015551192" xfId="41613" xr:uid="{A4106BD5-CA2F-4E37-87F2-DB740E80EE07}"/>
    <cellStyle name="style1617015551217" xfId="41614" xr:uid="{1214FFBA-220A-4BB1-BDD5-CDA8098A209D}"/>
    <cellStyle name="style1617015551257" xfId="41604" xr:uid="{549C26ED-415F-40AF-B8F7-B73B7718E2F8}"/>
    <cellStyle name="style1617015551282" xfId="41605" xr:uid="{4F37158E-D3E5-4E11-8558-0EC8531D46FB}"/>
    <cellStyle name="style1617015551302" xfId="41603" xr:uid="{13E4EA60-29AD-4A00-B8F6-9F59303EF806}"/>
    <cellStyle name="style1617015551327" xfId="41606" xr:uid="{CED92529-8D25-4681-8B10-D5EF827BCBC8}"/>
    <cellStyle name="style1617015551347" xfId="41615" xr:uid="{1EC27102-57CC-45C8-A651-5A90348743AA}"/>
    <cellStyle name="style1617015551367" xfId="41616" xr:uid="{EA4E6475-62BF-4AA7-A7D3-5D53238E105D}"/>
    <cellStyle name="style1617015551387" xfId="41617" xr:uid="{2BD0879C-C002-4687-87FF-8586E6B27EF4}"/>
    <cellStyle name="style1617015551412" xfId="41618" xr:uid="{4E2DEB63-01A5-4D47-9A04-687D161E26FC}"/>
    <cellStyle name="style1617015551432" xfId="41625" xr:uid="{CB8CDC8C-3EFE-49D0-9BF8-A9267C79D93F}"/>
    <cellStyle name="style1617015551457" xfId="41637" xr:uid="{0A326299-1CF2-4781-8B06-7BEBE37576CD}"/>
    <cellStyle name="style1617015551477" xfId="41626" xr:uid="{2F3C1251-EF04-4725-81B9-8830757F8285}"/>
    <cellStyle name="style1617015551497" xfId="41638" xr:uid="{7F3A4A1B-3D3B-4E3C-B206-72DDA980BEDC}"/>
    <cellStyle name="style1617015551522" xfId="41649" xr:uid="{C3515CAC-6661-4D55-B5EB-C487664AE83C}"/>
    <cellStyle name="style1617015551542" xfId="41650" xr:uid="{DE5CABC8-3CEB-4447-94C5-B66172C226A7}"/>
    <cellStyle name="style1617015551562" xfId="41627" xr:uid="{DBBF2E93-8E1C-4C4F-9075-F0F11CE83B02}"/>
    <cellStyle name="style1617015551587" xfId="41628" xr:uid="{6A9DA146-FE98-4F30-9373-2D5D33E968DC}"/>
    <cellStyle name="style1617015551607" xfId="41629" xr:uid="{BB545BAF-4116-42F2-B8A6-6E3E85F1A540}"/>
    <cellStyle name="style1617015551627" xfId="41630" xr:uid="{237F5772-4238-4ADC-B2F7-3C9E76FD96B4}"/>
    <cellStyle name="style1617015551642" xfId="41639" xr:uid="{2CE81DD0-91C2-4536-B9DF-DF4DB2605773}"/>
    <cellStyle name="style1617015551667" xfId="41640" xr:uid="{5C2942ED-47B5-48CA-8097-266E2C399762}"/>
    <cellStyle name="style1617015551686" xfId="41641" xr:uid="{66930501-EDAD-49FF-B946-4DA3926F32D4}"/>
    <cellStyle name="style1617015551712" xfId="41642" xr:uid="{D3A3C635-E85C-4269-A994-922FC8C12561}"/>
    <cellStyle name="style1617015551732" xfId="41651" xr:uid="{54DB1CEA-6A27-454B-A324-AD6329DCFFA8}"/>
    <cellStyle name="style1617015551757" xfId="41652" xr:uid="{AC3BA006-C225-45D0-B4A1-DBFA9851E01F}"/>
    <cellStyle name="style1617015551777" xfId="41653" xr:uid="{45C10FCA-CB1A-4910-BB38-391A3C38177A}"/>
    <cellStyle name="style1617015551797" xfId="41654" xr:uid="{91668DB7-8302-4367-BE2D-C9966BE1C55B}"/>
    <cellStyle name="style1617015552582" xfId="41661" xr:uid="{9C637509-B775-4DE8-92FC-98BA564D67DE}"/>
    <cellStyle name="style1617015552612" xfId="41662" xr:uid="{B0BF13F9-E5B8-45F6-8836-77F5936CDA68}"/>
    <cellStyle name="style1617015552632" xfId="41673" xr:uid="{8B52363E-FE87-46F1-9BCC-13B7C03CF73E}"/>
    <cellStyle name="style1617015552652" xfId="41674" xr:uid="{20EDF9B9-FD9A-4E04-B941-17B4C6FE31FB}"/>
    <cellStyle name="style1617015552692" xfId="41664" xr:uid="{2B68D068-14CC-475C-AD92-5F91E6C28FF9}"/>
    <cellStyle name="style1617015552723" xfId="41665" xr:uid="{3439DEA8-D19F-4C3C-90A2-A19300C96EEC}"/>
    <cellStyle name="style1617015552743" xfId="41663" xr:uid="{4901440B-5A43-4F4E-A747-FBCF9A493BDE}"/>
    <cellStyle name="style1617015552762" xfId="41666" xr:uid="{44A960F3-D9E5-4462-999A-EC8DEB6E5412}"/>
    <cellStyle name="style1617015552786" xfId="41675" xr:uid="{5C28F33A-C07F-4B8C-8E80-D85FBFE0BE80}"/>
    <cellStyle name="style1617015552812" xfId="41676" xr:uid="{B3F853D8-40EE-490A-BE7F-1E328BA5FC2A}"/>
    <cellStyle name="style1617015552832" xfId="41677" xr:uid="{0FCF6950-8268-4831-9E9F-30B8625741FA}"/>
    <cellStyle name="style1617015552852" xfId="41678" xr:uid="{85316A9C-A3F3-4BF8-96DE-5831E51F23B0}"/>
    <cellStyle name="style1617015552877" xfId="41685" xr:uid="{0B46A5B2-C6B9-4AF9-B67C-8DF7B011EAA2}"/>
    <cellStyle name="style1617015552897" xfId="41697" xr:uid="{BD3DF9E5-CE60-4F6F-B8E5-186213DD402A}"/>
    <cellStyle name="style1617015552922" xfId="41686" xr:uid="{3421F2A8-C6F2-4517-A68A-465109F33DBE}"/>
    <cellStyle name="style1617015552943" xfId="41698" xr:uid="{84D48ABE-2A14-495F-8F4D-5648F4A3F667}"/>
    <cellStyle name="style1617015552967" xfId="41709" xr:uid="{41D21A4F-2CC2-4EC4-AF6A-8F1E03310DFD}"/>
    <cellStyle name="style1617015552992" xfId="41710" xr:uid="{F4AE16DE-FA4C-453F-8A21-09A36C440C3B}"/>
    <cellStyle name="style1617015553012" xfId="41687" xr:uid="{35024255-6811-481B-B006-1CA06D0F5261}"/>
    <cellStyle name="style1617015553032" xfId="41688" xr:uid="{13EAC0CE-FE01-4F4F-ACFC-624D1928D61B}"/>
    <cellStyle name="style1617015553052" xfId="41689" xr:uid="{7D740676-68B7-46E9-9413-EE2A4C42361F}"/>
    <cellStyle name="style1617015553077" xfId="41690" xr:uid="{1D111B03-FCED-406C-A565-EEDD65E8D2A8}"/>
    <cellStyle name="style1617015553097" xfId="41699" xr:uid="{1E3F174D-8930-486B-B5DD-C24FDA45CB39}"/>
    <cellStyle name="style1617015553112" xfId="41700" xr:uid="{8A5953D7-62A3-4852-9FFE-D6D5E47DDE41}"/>
    <cellStyle name="style1617015553137" xfId="41701" xr:uid="{62F3EB27-674D-406B-AD06-2B885A0139E0}"/>
    <cellStyle name="style1617015553162" xfId="41702" xr:uid="{8A2D5B6A-CBC7-4F7B-AA31-4692AB257B87}"/>
    <cellStyle name="style1617015553202" xfId="41711" xr:uid="{25852DA0-EFB6-4325-86B5-5BAA85356BDE}"/>
    <cellStyle name="style1617015553227" xfId="41712" xr:uid="{F5FBDF4F-264C-41A4-A577-AADBF4B817D2}"/>
    <cellStyle name="style1617015553244" xfId="41713" xr:uid="{1B4383DC-BFCC-4662-9B26-83C5121470BC}"/>
    <cellStyle name="style1617015553267" xfId="41714" xr:uid="{44D98B8A-E5EE-43C7-808B-3835A7CE748B}"/>
    <cellStyle name="style1617015554272" xfId="41715" xr:uid="{AB6EB98C-1A8C-4D2C-890F-B89799BF5884}"/>
    <cellStyle name="style1617015554292" xfId="41716" xr:uid="{ED1C7A9F-E636-4EB0-98DA-E43FC96363C0}"/>
    <cellStyle name="style1617015554317" xfId="41727" xr:uid="{949E1DCD-A41E-45C3-ABB6-517DCE000E86}"/>
    <cellStyle name="style1617015554342" xfId="41728" xr:uid="{29759FFD-DA5A-475F-B52F-50D32D49ADF7}"/>
    <cellStyle name="style1617015554382" xfId="41718" xr:uid="{F85DE40E-2D49-42F7-9C92-BC94724046FC}"/>
    <cellStyle name="style1617015554407" xfId="41719" xr:uid="{8D2C386F-EB83-401A-BF44-21E2F149B919}"/>
    <cellStyle name="style1617015554431" xfId="41717" xr:uid="{88CCA4CA-314C-4785-9D1C-6A19E15CFEC5}"/>
    <cellStyle name="style1617015554461" xfId="41720" xr:uid="{1BA0234B-67BF-46DD-AA09-6367646D8506}"/>
    <cellStyle name="style1617015554482" xfId="41729" xr:uid="{0008D78D-EB6C-45C6-8E12-A1D5A77C02F1}"/>
    <cellStyle name="style1617015554512" xfId="41730" xr:uid="{AE389090-1096-41EA-A6EC-9D63E1F53792}"/>
    <cellStyle name="style1617015554532" xfId="41731" xr:uid="{D1464811-D41A-4521-8811-9B85209AEC13}"/>
    <cellStyle name="style1617015554552" xfId="41732" xr:uid="{6F6A073B-D5BA-43A7-A4E3-0A4A76677DD9}"/>
    <cellStyle name="style1617015554572" xfId="41739" xr:uid="{27FA750B-A601-4CAC-868F-F8116E79CE05}"/>
    <cellStyle name="style1617015554602" xfId="41751" xr:uid="{2FA5B714-56D0-43F5-AFAD-7D9F992F0AB3}"/>
    <cellStyle name="style1617015554627" xfId="41740" xr:uid="{BEF72788-3D4E-4AF2-8A74-32EB1BBC6F20}"/>
    <cellStyle name="style1617015554646" xfId="41752" xr:uid="{047E03A4-DF51-453F-A05E-41248DD8AC93}"/>
    <cellStyle name="style1617015554671" xfId="41763" xr:uid="{C53A3A96-665A-4771-AFF9-C778A029D4DD}"/>
    <cellStyle name="style1617015554692" xfId="41764" xr:uid="{1124CC65-6A41-49C3-982E-7FF283265033}"/>
    <cellStyle name="style1617015554711" xfId="41741" xr:uid="{3AD595F7-84D0-4260-8187-B7598A51DC08}"/>
    <cellStyle name="style1617015554742" xfId="41742" xr:uid="{1FA41803-3D45-4F3E-8453-B4B533EE83E0}"/>
    <cellStyle name="style1617015554762" xfId="41743" xr:uid="{95E3DF33-36E8-400E-BACD-A9A9ED287F1A}"/>
    <cellStyle name="style1617015554782" xfId="41744" xr:uid="{ACB03536-A402-4011-83DA-FAD0575D546B}"/>
    <cellStyle name="style1617015554802" xfId="41753" xr:uid="{3D580CCF-D6E8-4337-BE78-4E57BDB10918}"/>
    <cellStyle name="style1617015554822" xfId="41754" xr:uid="{F069808C-BD6F-441A-8FB6-70A03558FE8A}"/>
    <cellStyle name="style1617015554852" xfId="41755" xr:uid="{483D1ECC-45BC-4C63-A502-9D5B01DA4B43}"/>
    <cellStyle name="style1617015554872" xfId="41756" xr:uid="{E6544174-B385-46B8-9F84-1D75A53F1C46}"/>
    <cellStyle name="style1617015554901" xfId="41765" xr:uid="{E4F58299-C98F-4F54-83C9-8BFC8EE3FD33}"/>
    <cellStyle name="style1617015554932" xfId="41766" xr:uid="{80AFE891-1D42-4E81-8158-2456B3CC18B4}"/>
    <cellStyle name="style1617015554952" xfId="41767" xr:uid="{6F2B15F5-32EA-4367-AF81-6DD59E988370}"/>
    <cellStyle name="style1617015554972" xfId="41768" xr:uid="{53706E03-8F88-40B7-9E13-477C707CB56A}"/>
    <cellStyle name="style1617015555652" xfId="41721" xr:uid="{AAA39DC3-DE1C-41AD-ABD1-97DA88767572}"/>
    <cellStyle name="style1617015555677" xfId="41722" xr:uid="{203C4A23-8E3A-401C-94C1-1748E4615659}"/>
    <cellStyle name="style1617015555692" xfId="41733" xr:uid="{EE17CBB3-6A60-41DE-A68D-13905EF7F539}"/>
    <cellStyle name="style1617015555717" xfId="41734" xr:uid="{BC3F044A-99EF-438E-B2AD-0D8A231C977F}"/>
    <cellStyle name="style1617015555762" xfId="41724" xr:uid="{14423E12-B9E1-4F67-B372-F49739154390}"/>
    <cellStyle name="style1617015555786" xfId="41725" xr:uid="{DD899E26-E69C-4767-B51E-F583901C8F7F}"/>
    <cellStyle name="style1617015555807" xfId="41723" xr:uid="{F089DF89-828E-46AA-8C4A-743BB4ED4274}"/>
    <cellStyle name="style1617015555827" xfId="41726" xr:uid="{18E3ED8F-05F4-4D9A-8057-FC1AEE96649B}"/>
    <cellStyle name="style1617015555847" xfId="41735" xr:uid="{CE2D9CE3-A8AF-4856-A5B2-C16F8C0FE9A0}"/>
    <cellStyle name="style1617015555872" xfId="41736" xr:uid="{1F5025D3-5D8A-42D2-9852-0B3B9480BE00}"/>
    <cellStyle name="style1617015555892" xfId="41737" xr:uid="{C13EB064-AE11-41D5-BF91-C05A8E59AFCD}"/>
    <cellStyle name="style1617015555912" xfId="41738" xr:uid="{8EDBC088-3E04-4FF7-A873-F72039DF31B4}"/>
    <cellStyle name="style1617015555932" xfId="41745" xr:uid="{D336CE45-F53A-4F19-BF73-A58A2BEC94EB}"/>
    <cellStyle name="style1617015555957" xfId="41757" xr:uid="{ADA7B37B-BF66-4489-B84E-C9EA3771A8A8}"/>
    <cellStyle name="style1617015555982" xfId="41746" xr:uid="{793291D0-2ACA-458B-B040-A6C3EAF0175F}"/>
    <cellStyle name="style1617015556002" xfId="41758" xr:uid="{D2A9949D-8C44-40E3-8BFF-C37629986931}"/>
    <cellStyle name="style1617015556022" xfId="41769" xr:uid="{BB5F9D1C-44FC-499B-870B-5F8FEEF4BBF1}"/>
    <cellStyle name="style1617015556042" xfId="41770" xr:uid="{38778DC8-F6EE-4A7F-833B-E0111AD5966B}"/>
    <cellStyle name="style1617015556062" xfId="41747" xr:uid="{CF8B276C-F472-4A81-84A5-FF8D08C28691}"/>
    <cellStyle name="style1617015556087" xfId="41748" xr:uid="{A7D8D0E0-8746-428D-B7D0-6A2D41BCD89C}"/>
    <cellStyle name="style1617015556107" xfId="41749" xr:uid="{34E2DB2A-9D83-4FC9-86E0-E8CBCC15C96C}"/>
    <cellStyle name="style1617015556127" xfId="41750" xr:uid="{48EE25EA-94C5-414A-A396-3FF025BED2F2}"/>
    <cellStyle name="style1617015556152" xfId="41759" xr:uid="{852BCBB1-BB34-477E-8C66-BC0023123D63}"/>
    <cellStyle name="style1617015556172" xfId="41760" xr:uid="{A766073A-298E-41C3-9665-418C810CABB3}"/>
    <cellStyle name="style1617015556191" xfId="41761" xr:uid="{5C333A06-7E02-4212-A2FA-AA7877B21CC1}"/>
    <cellStyle name="style1617015556221" xfId="41762" xr:uid="{F88E3299-CD17-4BA4-8FD8-866E2BD91C64}"/>
    <cellStyle name="style1617015556252" xfId="41771" xr:uid="{5EEF2D43-8147-492E-A7DB-93F05FC8590D}"/>
    <cellStyle name="style1617015556272" xfId="41772" xr:uid="{EC3A2860-DB4A-46A5-B65A-DCD6E5643B1F}"/>
    <cellStyle name="style1617015556292" xfId="41773" xr:uid="{332B285A-6BF1-473D-9CFD-F814CC23ABE7}"/>
    <cellStyle name="style1617015556311" xfId="41774" xr:uid="{D3BA6095-0CB6-471A-97FC-18F1A08F36C1}"/>
    <cellStyle name="style1617015557652" xfId="41836" xr:uid="{8E8997BD-FE35-47D3-9A2F-4EC95BB0900A}"/>
    <cellStyle name="style1617015557677" xfId="41837" xr:uid="{23B99B5A-D3DA-44CB-AD7A-568033A47336}"/>
    <cellStyle name="style1617015557697" xfId="41835" xr:uid="{A0A9D525-2C97-45C7-AFC5-3467940C5E2B}"/>
    <cellStyle name="style1617015557722" xfId="41838" xr:uid="{1151DA2F-6C57-441F-9438-FE5587688F73}"/>
    <cellStyle name="style1617015557752" xfId="41839" xr:uid="{E7965A97-8AAB-4B42-B1B4-737CEECB6594}"/>
    <cellStyle name="style1617015557782" xfId="41840" xr:uid="{40AD69DA-6761-4C47-8452-5ECF44868229}"/>
    <cellStyle name="style1617015557807" xfId="41841" xr:uid="{8AF80144-7699-4A86-A721-014F043632C4}"/>
    <cellStyle name="style1617015557827" xfId="41842" xr:uid="{632B5EFC-0BEE-42C6-9230-6BAE6FD7462C}"/>
    <cellStyle name="style1617015557852" xfId="41844" xr:uid="{C14BEBDE-26EC-4A4F-957C-6A84847F4536}"/>
    <cellStyle name="style1617015557872" xfId="41845" xr:uid="{2FF02BB0-3915-4463-BEC1-8E435EBCFAB7}"/>
    <cellStyle name="style1617015557892" xfId="41847" xr:uid="{143FA7CD-71B1-486B-820A-BB69A13DF39F}"/>
    <cellStyle name="style1617015557912" xfId="41848" xr:uid="{393CA12E-8B60-455C-B3E1-19913C8B11B1}"/>
    <cellStyle name="style1617015557942" xfId="41843" xr:uid="{51CCA063-C2DA-4490-9102-9B75B87D763A}"/>
    <cellStyle name="style1617015557961" xfId="41846" xr:uid="{EC383B53-94BD-451C-BB6C-D472C77FC52E}"/>
    <cellStyle name="style1617015557992" xfId="41849" xr:uid="{B0A0C01F-4A9E-4131-9D15-FB7277F0ED64}"/>
    <cellStyle name="style1617015558042" xfId="41851" xr:uid="{6CF5045F-4E50-4C40-9049-A293FAA87A75}"/>
    <cellStyle name="style1617015558062" xfId="41852" xr:uid="{1EB0E752-AD52-4CC4-934F-EEF9B87A41E6}"/>
    <cellStyle name="style1617015558092" xfId="41850" xr:uid="{7D9F789F-9A7B-4244-A03F-8635AAD6CC04}"/>
    <cellStyle name="style1617015559027" xfId="41775" xr:uid="{0197AF3D-0F30-447A-83C2-EF2463805B48}"/>
    <cellStyle name="style1617015559051" xfId="41776" xr:uid="{89BF80FC-7A91-493E-9E9A-A4601C2BAC38}"/>
    <cellStyle name="style1617015559072" xfId="41787" xr:uid="{E96A8743-3F00-430E-BE2D-30465121EBAE}"/>
    <cellStyle name="style1617015559092" xfId="41788" xr:uid="{20C970AF-8F20-41F2-8CEF-3EE52C38D6D1}"/>
    <cellStyle name="style1617015559132" xfId="41778" xr:uid="{44F620EE-7A89-4E51-A4C1-1A0192CF248A}"/>
    <cellStyle name="style1617015559152" xfId="41779" xr:uid="{5D3040CE-C3F5-4E7C-9633-928E9A6105C2}"/>
    <cellStyle name="style1617015559172" xfId="41777" xr:uid="{DF4AA717-332D-44E9-9237-6E703E927FB5}"/>
    <cellStyle name="style1617015559197" xfId="41780" xr:uid="{565F8D95-D04F-40C1-9964-F2963E1DA074}"/>
    <cellStyle name="style1617015559217" xfId="41789" xr:uid="{D47B329E-3137-4CCF-805B-C35C58A5166F}"/>
    <cellStyle name="style1617015559237" xfId="41790" xr:uid="{41428EA1-5354-4574-ACE7-DA6EA64B48F7}"/>
    <cellStyle name="style1617015559257" xfId="41791" xr:uid="{F0220571-3681-4CF1-9287-68C6E6E25870}"/>
    <cellStyle name="style1617015559277" xfId="41792" xr:uid="{51FC4EA2-1057-4BF9-B1F5-5274975A17F2}"/>
    <cellStyle name="style1617015559302" xfId="41799" xr:uid="{3496E2C7-30AE-4A30-B561-96E87AA489B0}"/>
    <cellStyle name="style1617015559321" xfId="41811" xr:uid="{38E1DE3D-E605-4130-9AB9-972A198D0E4C}"/>
    <cellStyle name="style1617015559347" xfId="41800" xr:uid="{30CFF273-F3A8-4071-9052-5B2A01C9B6A4}"/>
    <cellStyle name="style1617015559371" xfId="41812" xr:uid="{1744020D-7DF0-48A4-9630-C923DAB7BE80}"/>
    <cellStyle name="style1617015559392" xfId="41823" xr:uid="{9D8A0112-DE93-4370-A0BC-8FDE70AB9B62}"/>
    <cellStyle name="style1617015559412" xfId="41824" xr:uid="{633B08B9-A865-460E-AF1F-72ED82777386}"/>
    <cellStyle name="style1617015559437" xfId="41801" xr:uid="{DA6E2439-DE73-430C-B6B9-350285CF17EA}"/>
    <cellStyle name="style1617015559461" xfId="41802" xr:uid="{2EEC1F5A-3787-499F-9B55-5E4C0E2A134D}"/>
    <cellStyle name="style1617015559482" xfId="41803" xr:uid="{B3EACB21-D013-43D6-971E-CB8A12235D59}"/>
    <cellStyle name="style1617015559502" xfId="41804" xr:uid="{ECC9E573-464A-4974-AF3A-689DD5E928DB}"/>
    <cellStyle name="style1617015559527" xfId="41813" xr:uid="{B0576D54-E335-4725-95FC-4D704353F957}"/>
    <cellStyle name="style1617015559542" xfId="41814" xr:uid="{FF77DDF7-AB34-4A01-87A7-A2DC93DB9E4B}"/>
    <cellStyle name="style1617015559571" xfId="41815" xr:uid="{3BFC58A4-BEDB-443F-B900-24B619486613}"/>
    <cellStyle name="style1617015559592" xfId="41816" xr:uid="{B4F9BFBF-17F8-42C1-A724-7B5D56418D96}"/>
    <cellStyle name="style1617015559622" xfId="41825" xr:uid="{B5E577F2-E30A-4C10-952E-69D96C112F9D}"/>
    <cellStyle name="style1617015559647" xfId="41826" xr:uid="{88A95030-410D-4B04-A201-6DFA2E15041A}"/>
    <cellStyle name="style1617015559667" xfId="41827" xr:uid="{158250A1-BE50-409F-850E-B9B30A863BC3}"/>
    <cellStyle name="style1617015559687" xfId="41828" xr:uid="{17D44D0B-DE45-420C-B5E4-117AA184DF5D}"/>
    <cellStyle name="style1617015560542" xfId="41781" xr:uid="{42960617-2EDD-405B-8659-DF03EE652F88}"/>
    <cellStyle name="style1617015560565" xfId="41782" xr:uid="{8FD0E3E9-934F-452B-8DCD-CC618B46D5D6}"/>
    <cellStyle name="style1617015560592" xfId="41793" xr:uid="{01CFF5B2-5E0D-450E-8D54-E08E33183D35}"/>
    <cellStyle name="style1617015560612" xfId="41794" xr:uid="{41AFE04C-5641-42D8-8CED-8352E3B49666}"/>
    <cellStyle name="style1617015560652" xfId="41784" xr:uid="{3DD05260-A2C9-4EE0-8A1C-11E40B0D9A73}"/>
    <cellStyle name="style1617015560675" xfId="41785" xr:uid="{75076A1F-F729-405E-93DB-5C581EBDFD19}"/>
    <cellStyle name="style1617015560698" xfId="41783" xr:uid="{5EF5BE8D-63D5-4693-AF17-4A9A384CC1C8}"/>
    <cellStyle name="style1617015560722" xfId="41786" xr:uid="{C26D658D-9B98-42BB-838C-8DFF9A7A15D8}"/>
    <cellStyle name="style1617015560742" xfId="41795" xr:uid="{6BFDBB81-CE8B-41FC-AD28-D85E1C510365}"/>
    <cellStyle name="style1617015560762" xfId="41796" xr:uid="{9CA2296C-A005-4ECD-9309-CDF53A978668}"/>
    <cellStyle name="style1617015560792" xfId="41797" xr:uid="{AAF58D00-CEEE-49B1-8388-B6A9DE0D6375}"/>
    <cellStyle name="style1617015560812" xfId="41798" xr:uid="{63D772A9-750E-4937-ACF6-AF65E3DA5F38}"/>
    <cellStyle name="style1617015560832" xfId="41805" xr:uid="{950BC6B3-9293-4DDD-BB61-7EF826B02F83}"/>
    <cellStyle name="style1617015560857" xfId="41817" xr:uid="{83867A28-62B7-4C18-B988-3ADB730EAE85}"/>
    <cellStyle name="style1617015560878" xfId="41806" xr:uid="{24D9680E-3167-43AE-AAF1-C1A5B0CFE004}"/>
    <cellStyle name="style1617015560902" xfId="41818" xr:uid="{93B55DA4-ED30-46FB-8789-A00E8F51992F}"/>
    <cellStyle name="style1617015560921" xfId="41829" xr:uid="{CE4BB9D4-C182-46EE-8AE4-D879E81BC344}"/>
    <cellStyle name="style1617015560942" xfId="41830" xr:uid="{FF5A5AE2-F06A-47B1-BBDF-A7C26CB1D462}"/>
    <cellStyle name="style1617015560962" xfId="41807" xr:uid="{9EA6BBC5-9138-423D-9789-A87377001521}"/>
    <cellStyle name="style1617015560989" xfId="41808" xr:uid="{07511B01-FE98-4522-81F6-CD2848350DED}"/>
    <cellStyle name="style1617015561009" xfId="41809" xr:uid="{0AF0C422-4D01-4DAA-BD2E-88ABA7A26F0F}"/>
    <cellStyle name="style1617015561031" xfId="41810" xr:uid="{42197C65-2132-4637-908B-185CC33681D5}"/>
    <cellStyle name="style1617015561052" xfId="41819" xr:uid="{21F18472-256D-4E49-B320-39483A5508F6}"/>
    <cellStyle name="style1617015561072" xfId="41820" xr:uid="{E9D543B7-CE3B-4938-A181-743061DF9C9B}"/>
    <cellStyle name="style1617015561093" xfId="41821" xr:uid="{4C55B07E-EDBB-48B3-8615-8A7AE80725B0}"/>
    <cellStyle name="style1617015561113" xfId="41822" xr:uid="{3E54BDB5-9000-4E41-9ADC-346563F11353}"/>
    <cellStyle name="style1617015561144" xfId="41831" xr:uid="{D62F8226-9B73-4175-A835-5C6DB98BE962}"/>
    <cellStyle name="style1617015561164" xfId="41832" xr:uid="{FFCDC46C-8B52-4E19-BFFF-656BE17AEA08}"/>
    <cellStyle name="style1617015561184" xfId="41833" xr:uid="{4C0AE9E3-BD9E-4D8D-A136-0C9194A20EB3}"/>
    <cellStyle name="style1617015561205" xfId="41834" xr:uid="{9573E143-D989-4BFE-A61F-E37B6E115F5D}"/>
    <cellStyle name="style1617020225862" xfId="41854" xr:uid="{86D81C23-633A-453F-8EC3-86B5AFEF2D6A}"/>
    <cellStyle name="style1617020225892" xfId="41853" xr:uid="{DD7EE498-9468-4CEA-BD18-1838FCAAA3A6}"/>
    <cellStyle name="style1617020225912" xfId="41859" xr:uid="{CE7525A5-DD26-486E-A96A-4825B059B133}"/>
    <cellStyle name="style1617020225934" xfId="41865" xr:uid="{A91F036C-02A5-4052-AD14-DBB84AE2664E}"/>
    <cellStyle name="style1617020225962" xfId="41860" xr:uid="{B0F1BE13-0B7C-4F5F-A3F5-AC1025ACE7FE}"/>
    <cellStyle name="style1617020226007" xfId="41866" xr:uid="{8F9343B8-E7C0-4AFD-A096-65AC1121C879}"/>
    <cellStyle name="style1617020226027" xfId="41871" xr:uid="{D7BD3CF8-48DD-43F4-A667-F11D4057B5D9}"/>
    <cellStyle name="style1617020226054" xfId="41877" xr:uid="{882149D4-0370-4E4F-BA95-9200AA2733D5}"/>
    <cellStyle name="style1617020226087" xfId="41885" xr:uid="{88565979-6AD8-4507-91BD-D1104E2F2F90}"/>
    <cellStyle name="style1617020226112" xfId="41872" xr:uid="{24F3422A-307E-4A77-A18D-BB7E397350CD}"/>
    <cellStyle name="style1617020226132" xfId="41878" xr:uid="{417F9406-8C5D-41A2-BDF6-6BF80081823A}"/>
    <cellStyle name="style1617020226152" xfId="41886" xr:uid="{B56DCED2-9EB4-47A6-9C4F-818CBB52A6FE}"/>
    <cellStyle name="style1617020226172" xfId="41889" xr:uid="{CCF4E9D4-1D7B-4710-A2C6-E987DBF83029}"/>
    <cellStyle name="style1617020226197" xfId="41890" xr:uid="{AEFFB76D-D257-4E42-BC98-EBC2721C9094}"/>
    <cellStyle name="style1617020226222" xfId="41892" xr:uid="{BECABAA5-7E2E-4C5F-A140-1151BB160530}"/>
    <cellStyle name="style1617020226242" xfId="41909" xr:uid="{54A3F84C-973A-414D-B80F-8E87FDB0AE24}"/>
    <cellStyle name="style1617020226292" xfId="41911" xr:uid="{1667EC65-2D6B-4F23-B013-2019DACC0799}"/>
    <cellStyle name="style1617020226313" xfId="41912" xr:uid="{3CC1BD3A-6DD8-4268-B358-EC640227DBC2}"/>
    <cellStyle name="style1617020226334" xfId="41910" xr:uid="{9DAF7875-D37E-43E4-93E7-7B7CA54FE214}"/>
    <cellStyle name="style1617020226362" xfId="41913" xr:uid="{247A8BB6-2C0D-43B1-950B-852FD14C5987}"/>
    <cellStyle name="style1617020226382" xfId="41914" xr:uid="{7A6204C2-D358-466F-B9F8-DF8576D6E1C9}"/>
    <cellStyle name="style1617020226407" xfId="41915" xr:uid="{39BD341D-43AD-4B19-8D95-5B8F3CC9271C}"/>
    <cellStyle name="style1617020226457" xfId="41916" xr:uid="{44BBF6B1-A370-46B0-B9E3-E87400A51349}"/>
    <cellStyle name="style1617020226474" xfId="41917" xr:uid="{16A81937-3EC5-4CE2-8F45-2DDC6B59F802}"/>
    <cellStyle name="style1617020226495" xfId="41918" xr:uid="{FD32CA60-2A70-46F1-AA9D-77B58CA68771}"/>
    <cellStyle name="style1617020226515" xfId="41919" xr:uid="{CDE735CA-6820-4B8A-BE2C-60E48288B7EA}"/>
    <cellStyle name="style1617020226557" xfId="41934" xr:uid="{A6F80C78-A199-41E3-A205-D141253B90E4}"/>
    <cellStyle name="style1617020226577" xfId="41935" xr:uid="{E9E95BA5-71EA-4C11-8C5D-63C6E17FF8B8}"/>
    <cellStyle name="style1617020227882" xfId="41856" xr:uid="{95C9E019-E68E-43F4-80F3-7A321A4C9B5C}"/>
    <cellStyle name="style1617020227902" xfId="41855" xr:uid="{E63B72F8-9A55-49D1-AE28-0014AE1530C6}"/>
    <cellStyle name="style1617020227922" xfId="41861" xr:uid="{19F2DAC6-6789-4D0C-B0EE-A4D50D0FED46}"/>
    <cellStyle name="style1617020227947" xfId="41867" xr:uid="{360211E8-4458-4429-9915-9DB68E08DAC5}"/>
    <cellStyle name="style1617020227972" xfId="41862" xr:uid="{6F3FF553-8278-41AF-A154-65C2BA34E25A}"/>
    <cellStyle name="style1617020228012" xfId="41868" xr:uid="{ED93F513-FB98-4562-AE23-3F4A8C000EEB}"/>
    <cellStyle name="style1617020228022" xfId="41873" xr:uid="{11ABBED6-09BB-4572-BA0E-D0C80ACD2572}"/>
    <cellStyle name="style1617020228052" xfId="41879" xr:uid="{0DF4C6A0-4442-42F9-ADA1-7D51EB9D7913}"/>
    <cellStyle name="style1617020228077" xfId="41883" xr:uid="{830940E3-8FDB-47EB-BC53-419F3E566ADE}"/>
    <cellStyle name="style1617020228097" xfId="41874" xr:uid="{BBFB2512-585E-45AB-AB48-B11457F048AB}"/>
    <cellStyle name="style1617020228117" xfId="41880" xr:uid="{13D67450-1A39-45AC-924E-4DB05C7B61BA}"/>
    <cellStyle name="style1617020228137" xfId="41884" xr:uid="{856531D3-F77A-4644-8CE5-9219068A39FF}"/>
    <cellStyle name="style1617020228152" xfId="41887" xr:uid="{D4D0F982-8BB2-481B-AB1C-7E96A8C6DC04}"/>
    <cellStyle name="style1617020228177" xfId="41888" xr:uid="{15BC5C4E-CD02-4887-95C0-25B884AE2E71}"/>
    <cellStyle name="style1617020228202" xfId="41891" xr:uid="{E56FCD4E-F7A0-4390-A089-92006CE423FB}"/>
    <cellStyle name="style1617020228222" xfId="41898" xr:uid="{08FC688A-4246-456B-921B-18430674B156}"/>
    <cellStyle name="style1617020228270" xfId="41900" xr:uid="{1702B400-5381-48A5-8906-84C8C83541D9}"/>
    <cellStyle name="style1617020228290" xfId="41901" xr:uid="{12AADB19-388F-4928-B8AC-F2D53BFB7341}"/>
    <cellStyle name="style1617020228311" xfId="41899" xr:uid="{B55849A3-8DE2-40E8-BEB6-49542DEB249A}"/>
    <cellStyle name="style1617020228333" xfId="41902" xr:uid="{8AD93B8A-987E-4A18-9421-225F6FA5A4F8}"/>
    <cellStyle name="style1617020228353" xfId="41903" xr:uid="{CCDCCF28-53CF-430E-BA1C-F13658E5F2AB}"/>
    <cellStyle name="style1617020228373" xfId="41904" xr:uid="{0828092C-F41E-4C6C-802B-1DD692DD4F7F}"/>
    <cellStyle name="style1617020228413" xfId="41905" xr:uid="{6DC142DC-5C53-4D62-88D3-B7F9D0700FA4}"/>
    <cellStyle name="style1617020228433" xfId="41906" xr:uid="{AA4D6BF4-6960-40DD-9875-4AC064E087D7}"/>
    <cellStyle name="style1617020228453" xfId="41907" xr:uid="{089EBB4E-285B-4635-BFDB-258FAF272B3D}"/>
    <cellStyle name="style1617020228474" xfId="41908" xr:uid="{5CC2FDE0-F797-4CE3-8C8A-3182BC83C54F}"/>
    <cellStyle name="style1617020228512" xfId="41932" xr:uid="{A9EB46C9-5919-48C7-BE40-7280025917F1}"/>
    <cellStyle name="style1617020228532" xfId="41933" xr:uid="{BD140139-F316-4A46-9F32-237F7951847B}"/>
    <cellStyle name="style1617020230030" xfId="41858" xr:uid="{07CEC4BA-4E93-4A08-9A56-3237B6F8814F}"/>
    <cellStyle name="style1617020230052" xfId="41857" xr:uid="{3F7824B1-63B6-4DC3-A394-7546F912C7EE}"/>
    <cellStyle name="style1617020230072" xfId="41863" xr:uid="{12149B84-D327-4973-97F5-9D10AB627722}"/>
    <cellStyle name="style1617020230098" xfId="41869" xr:uid="{6EB92F95-F62D-418E-9BA1-C421600C1765}"/>
    <cellStyle name="style1617020230118" xfId="41864" xr:uid="{E17727F3-03C4-496A-A9BD-4A76D522DA25}"/>
    <cellStyle name="style1617020230161" xfId="41870" xr:uid="{3DA9FAF6-601D-4F64-A6AD-8035243BAC44}"/>
    <cellStyle name="style1617020230179" xfId="41875" xr:uid="{4929A756-DA1E-4ED7-AB46-5CFE23C0EB4E}"/>
    <cellStyle name="style1617020230202" xfId="41881" xr:uid="{B8B501E0-0296-463B-B9DF-32B0A36F2D1F}"/>
    <cellStyle name="style1617020230232" xfId="41893" xr:uid="{3CFD4351-1E5A-422F-8994-77E62CDABA26}"/>
    <cellStyle name="style1617020230252" xfId="41876" xr:uid="{5F32D210-B04E-4466-A614-211113FED1CE}"/>
    <cellStyle name="style1617020230272" xfId="41882" xr:uid="{8D23A7F3-D739-45BA-B781-16A2494BA418}"/>
    <cellStyle name="style1617020230292" xfId="41894" xr:uid="{B7D237CA-E011-4D8D-99DF-24C2EEAE0415}"/>
    <cellStyle name="style1617020230317" xfId="41895" xr:uid="{42CBD729-EFE9-4C2D-80A7-D14965F26115}"/>
    <cellStyle name="style1617020230333" xfId="41896" xr:uid="{3C1CF2B2-3A46-4CAB-8831-AD5EFD6991CA}"/>
    <cellStyle name="style1617020230363" xfId="41897" xr:uid="{6BAFD804-A913-493F-BE2B-EEF858C3F23E}"/>
    <cellStyle name="style1617020230384" xfId="41920" xr:uid="{708500B7-0E31-42AF-A1B9-B89B05E3773E}"/>
    <cellStyle name="style1617020230404" xfId="41921" xr:uid="{CABDC767-658A-4D0A-AB02-B078B16E1B2B}"/>
    <cellStyle name="style1617020230445" xfId="41923" xr:uid="{7EDF7F25-9844-4997-8F3F-E42719F65E08}"/>
    <cellStyle name="style1617020230465" xfId="41924" xr:uid="{E6FD247F-BB73-4EE4-836B-7BD0B8A7919A}"/>
    <cellStyle name="style1617020230484" xfId="41922" xr:uid="{1BA977FA-D59D-4B11-BB57-3554D5658F9F}"/>
    <cellStyle name="style1617020230502" xfId="41925" xr:uid="{49AA861D-9EF0-4935-A54C-35B73C114D90}"/>
    <cellStyle name="style1617020230532" xfId="41926" xr:uid="{EA82D9FF-9C09-4385-9F45-CE6B5F541710}"/>
    <cellStyle name="style1617020230552" xfId="41927" xr:uid="{68E769AE-A5A1-40E4-AB9F-0559A1165164}"/>
    <cellStyle name="style1617020230594" xfId="41928" xr:uid="{CE9D3489-6665-4F54-A0F2-BCD1E087239E}"/>
    <cellStyle name="style1617020230612" xfId="41929" xr:uid="{C2D5B11D-87D8-4CE7-86FD-252AE397B798}"/>
    <cellStyle name="style1617020230632" xfId="41930" xr:uid="{E9A47B3B-5F93-4E61-B77C-BA29608A550C}"/>
    <cellStyle name="style1617020230662" xfId="41931" xr:uid="{D1B5E3D0-C5FA-4C9D-A4FB-D5B5B4E25408}"/>
    <cellStyle name="style1617020230702" xfId="41936" xr:uid="{7F877B2E-47F5-449F-A42F-FACB2167E618}"/>
    <cellStyle name="style1617020230722" xfId="41937" xr:uid="{E072AFBB-6659-4918-9ED9-4E856F7B76B6}"/>
    <cellStyle name="style1618677751845" xfId="44817" xr:uid="{AD41DFD7-009B-40E3-A24C-CF4ED596F124}"/>
    <cellStyle name="style1618677751877" xfId="44816" xr:uid="{84813709-4C31-408F-BC11-00A1AC20C430}"/>
    <cellStyle name="style1618677751914" xfId="44822" xr:uid="{CEC2652D-0158-4B9E-96B6-748A273B14D8}"/>
    <cellStyle name="style1618677751946" xfId="44828" xr:uid="{5B18F4E4-03F8-4069-B0D3-52E48B54FB9E}"/>
    <cellStyle name="style1618677751977" xfId="44823" xr:uid="{DAF2C70C-D3DE-4970-B126-4E4BB271657F}"/>
    <cellStyle name="style1618677752030" xfId="44829" xr:uid="{7570C011-FFD7-4A9F-A498-18B24BD12CDD}"/>
    <cellStyle name="style1618677752062" xfId="44834" xr:uid="{D0A4F210-98AA-4BCF-B4B1-DF67F760D36A}"/>
    <cellStyle name="style1618677752099" xfId="44840" xr:uid="{0C4F9FF1-3B15-4CBE-B015-7C5DD3A4D7B0}"/>
    <cellStyle name="style1618677752146" xfId="44846" xr:uid="{FBEF9545-6EEA-45E1-B6E5-07A885FBDADD}"/>
    <cellStyle name="style1618677752177" xfId="44835" xr:uid="{CE4B86DD-C4EF-4A2E-A723-44EBE0CE6D88}"/>
    <cellStyle name="style1618677752200" xfId="44841" xr:uid="{5B56EF4A-59A8-4C2B-A248-80C7D47E40C4}"/>
    <cellStyle name="style1618677752246" xfId="44847" xr:uid="{904B048A-98C2-4087-B9E2-4DD671D3C811}"/>
    <cellStyle name="style1618677752262" xfId="44848" xr:uid="{3B1A4A09-4F20-490F-B6AE-2F760F8075A1}"/>
    <cellStyle name="style1618677752300" xfId="44849" xr:uid="{29BA2903-50E8-41CC-BB8C-3A9335286A3F}"/>
    <cellStyle name="style1618677752347" xfId="44854" xr:uid="{5A22F628-F973-4192-8CD6-8D5BAE6BF666}"/>
    <cellStyle name="style1618677752378" xfId="44861" xr:uid="{FE7E112E-962F-43C3-B39D-6EA280A8E5DA}"/>
    <cellStyle name="style1618677752447" xfId="44863" xr:uid="{3DC77FF3-7E90-447B-8C1B-7988560D1BDA}"/>
    <cellStyle name="style1618677752462" xfId="44864" xr:uid="{4EAB22CC-2604-43CB-92B7-19345C74EF5E}"/>
    <cellStyle name="style1618677752500" xfId="44862" xr:uid="{017DDF9A-729D-49C9-828E-1C410F90D4AB}"/>
    <cellStyle name="style1618677752531" xfId="44865" xr:uid="{F5513D72-BAA4-4401-B4E5-BE799605CF38}"/>
    <cellStyle name="style1618677752547" xfId="44866" xr:uid="{2C6A2BF1-7511-4B8D-8E9B-BCFF424AC132}"/>
    <cellStyle name="style1618677752578" xfId="44867" xr:uid="{4EF5EEB1-90B3-4CE5-B698-EB096AA16E6D}"/>
    <cellStyle name="style1618677752632" xfId="44868" xr:uid="{BEDB1F17-C427-43B2-B2B6-40DA76D596D4}"/>
    <cellStyle name="style1618677752663" xfId="44869" xr:uid="{7ECDFC3D-08F8-430A-892C-6362285A0523}"/>
    <cellStyle name="style1618677752678" xfId="44870" xr:uid="{23A6B17B-D50F-4366-A987-85F0C686316F}"/>
    <cellStyle name="style1618677752716" xfId="44871" xr:uid="{00C333A0-6678-47CE-B228-36BC46D87047}"/>
    <cellStyle name="style1618677752779" xfId="44894" xr:uid="{73E1E797-1A9E-4586-B5A2-AD72732EE82A}"/>
    <cellStyle name="style1618677752801" xfId="44895" xr:uid="{EB563E72-0697-4F33-AB35-FE496EC72615}"/>
    <cellStyle name="style1618677753826" xfId="44819" xr:uid="{C4605799-6780-409F-A0C1-376850F65FBE}"/>
    <cellStyle name="style1618677753841" xfId="44818" xr:uid="{535C0D98-5321-413A-B3B1-4A4B702506FC}"/>
    <cellStyle name="style1618677753873" xfId="44824" xr:uid="{46975FC3-50AE-4D08-B9C3-EDF76E46EA7F}"/>
    <cellStyle name="style1618677753888" xfId="44830" xr:uid="{1F1BBA28-1D19-45B9-8A7F-C518295A1B62}"/>
    <cellStyle name="style1618677753919" xfId="44825" xr:uid="{137AF704-849E-4168-9535-A2041F30CD54}"/>
    <cellStyle name="style1618677753957" xfId="44831" xr:uid="{0212C01B-F111-47E1-B693-76DC74773E17}"/>
    <cellStyle name="style1618677753973" xfId="44836" xr:uid="{EBB196A0-9FB5-47F7-899B-7BFA922BBBAF}"/>
    <cellStyle name="style1618677754004" xfId="44842" xr:uid="{0E93A8E8-C8FE-4DB9-B3F5-CB031DCAC0E6}"/>
    <cellStyle name="style1618677754042" xfId="44850" xr:uid="{B66B2D6F-F18B-46D5-AA3E-C12A170CF306}"/>
    <cellStyle name="style1618677754073" xfId="44837" xr:uid="{3F07DA8E-7FD8-48A2-A1F4-49EF665386D7}"/>
    <cellStyle name="style1618677754089" xfId="44843" xr:uid="{6E911197-EBAB-40B4-84BA-75C49107E51E}"/>
    <cellStyle name="style1618677754129" xfId="44851" xr:uid="{31B84244-B141-4307-AAAA-73A107E51189}"/>
    <cellStyle name="style1618677754157" xfId="44852" xr:uid="{CFC8DC6E-8061-4A25-B2A9-03AE96C907DB}"/>
    <cellStyle name="style1618677754179" xfId="44853" xr:uid="{5CF68454-8CB6-4262-9E56-AC5F6DAEB9D0}"/>
    <cellStyle name="style1618677754220" xfId="44855" xr:uid="{0CE51952-FA08-4B02-87A2-B18F87F813EF}"/>
    <cellStyle name="style1618677754258" xfId="44872" xr:uid="{981DC2D3-9463-46D1-AE2E-A034BC29CBC8}"/>
    <cellStyle name="style1618677754301" xfId="44874" xr:uid="{F8BCCA3B-2C6B-401D-B70F-E6ED3A6B8A43}"/>
    <cellStyle name="style1618677754321" xfId="44875" xr:uid="{45BF2581-C9D1-492B-B961-6AAA02B9E08F}"/>
    <cellStyle name="style1618677754341" xfId="44873" xr:uid="{F54B59A0-08EC-4EBF-A1A9-20D4895E4146}"/>
    <cellStyle name="style1618677754370" xfId="44876" xr:uid="{39C62BA8-76B8-4BDD-A7E6-C704D7C39C09}"/>
    <cellStyle name="style1618677754392" xfId="44877" xr:uid="{A86F5303-7461-4E73-B67E-B253875FC6AB}"/>
    <cellStyle name="style1618677754412" xfId="44878" xr:uid="{3767E3BA-30F2-44FE-9206-79C64934C723}"/>
    <cellStyle name="style1618677754453" xfId="44879" xr:uid="{5A1ED4DA-22C3-4D5E-8363-D8188BBF727D}"/>
    <cellStyle name="style1618677754473" xfId="44880" xr:uid="{B0DAF1D3-4AFC-413D-B1CF-05A8BFE59234}"/>
    <cellStyle name="style1618677754493" xfId="44881" xr:uid="{85D99C0C-1365-4CAF-AF9E-B0FDD8059EF7}"/>
    <cellStyle name="style1618677754522" xfId="44882" xr:uid="{0ADDE652-20C4-476D-AD06-DA839152929D}"/>
    <cellStyle name="style1618677754585" xfId="44896" xr:uid="{EB7FD0BE-2243-4267-B698-C22F02B1D7B2}"/>
    <cellStyle name="style1618677754603" xfId="44897" xr:uid="{310A5D3C-739D-4EE0-9421-6B9C756DB6F0}"/>
    <cellStyle name="style1618677755757" xfId="44821" xr:uid="{9F5A1DDB-0089-4058-A07A-70432E6B8152}"/>
    <cellStyle name="style1618677755773" xfId="44820" xr:uid="{77043145-1B1B-4031-BA72-C8BF5FFD7AFD}"/>
    <cellStyle name="style1618677755804" xfId="44826" xr:uid="{94AC80B6-B610-41C4-AD39-73A69A3D873F}"/>
    <cellStyle name="style1618677755826" xfId="44832" xr:uid="{DA72BDAA-07F8-4FF1-9B74-EE74164E6263}"/>
    <cellStyle name="style1618677755842" xfId="44827" xr:uid="{D41571BA-08D9-41BF-9E12-D8D24F61EDE5}"/>
    <cellStyle name="style1618677755889" xfId="44833" xr:uid="{F3AD5D51-A189-4B00-9DC0-879994078444}"/>
    <cellStyle name="style1618677755904" xfId="44838" xr:uid="{D75590C3-AEE8-4AF9-B23F-91C7F39D9C77}"/>
    <cellStyle name="style1618677755927" xfId="44844" xr:uid="{58F2EE9C-C641-442F-B17F-09C38D0A9AFA}"/>
    <cellStyle name="style1618677755973" xfId="44856" xr:uid="{D6AB66B3-73CA-4DA8-B921-56697E19FC90}"/>
    <cellStyle name="style1618677756005" xfId="44839" xr:uid="{5E0A8953-4275-4106-97A1-5CFC0A8FBED6}"/>
    <cellStyle name="style1618677756027" xfId="44845" xr:uid="{70DFC4D5-4CCC-49CE-98C7-B879CB04733D}"/>
    <cellStyle name="style1618677756058" xfId="44857" xr:uid="{745A8246-5080-4E9C-A32C-4C93273CDC1D}"/>
    <cellStyle name="style1618677756089" xfId="44858" xr:uid="{DD93F365-F496-496C-8C98-281DDAD2C385}"/>
    <cellStyle name="style1618677756105" xfId="44859" xr:uid="{0FE70692-3E6F-4CBA-8FA5-875908CFEDEE}"/>
    <cellStyle name="style1618677756158" xfId="44860" xr:uid="{7299C129-CB4E-4DB3-A6AF-D6412533B814}"/>
    <cellStyle name="style1618677756190" xfId="44883" xr:uid="{569227D8-855F-46D7-B545-FC5EA717D767}"/>
    <cellStyle name="style1618677756227" xfId="44885" xr:uid="{FB4D2005-703D-4358-B18F-2A1D94F84EA0}"/>
    <cellStyle name="style1618677756259" xfId="44886" xr:uid="{55957522-5565-45B4-9209-B60A7BE58AEB}"/>
    <cellStyle name="style1618677756274" xfId="44884" xr:uid="{2119F2D2-B643-45C0-A729-195F193ABCE8}"/>
    <cellStyle name="style1618677756306" xfId="44887" xr:uid="{5D97DD57-2EEC-411E-9CD7-4942D3508714}"/>
    <cellStyle name="style1618677756321" xfId="44888" xr:uid="{24AACA77-6A2A-471F-AB53-E4C917984E1F}"/>
    <cellStyle name="style1618677756343" xfId="44889" xr:uid="{22E7CDA0-DBCD-42A9-998E-EDC3C54D89C9}"/>
    <cellStyle name="style1618677756390" xfId="44890" xr:uid="{7F480AFD-7AC4-43CE-8D9A-01E3F96A2097}"/>
    <cellStyle name="style1618677756400" xfId="44891" xr:uid="{90FB76A6-74ED-4FC8-B44D-0BDDD7D5D855}"/>
    <cellStyle name="style1618677756428" xfId="44892" xr:uid="{48FBBB26-B87C-47C0-83F9-24C3A35F30E8}"/>
    <cellStyle name="style1618677756444" xfId="44893" xr:uid="{A01E93A8-60CE-4F74-8D46-6D3D835AE911}"/>
    <cellStyle name="style1618677756522" xfId="44898" xr:uid="{1AF3D9F9-D891-448E-9ABC-1421936B354C}"/>
    <cellStyle name="style1618677756544" xfId="44899" xr:uid="{133B5CEB-F2EE-45CF-B5C0-AA0E1849ACBD}"/>
    <cellStyle name="style1618677781256" xfId="44539" xr:uid="{CBF3D7D3-F97C-4CC6-AA73-3D6A194B91EA}"/>
    <cellStyle name="style1618677781284" xfId="44540" xr:uid="{2AC038D5-4385-4E95-9F20-F73AEB1DDBB3}"/>
    <cellStyle name="style1618677781306" xfId="44545" xr:uid="{7C0799D5-7296-4BF1-AAFA-0801E69B0F66}"/>
    <cellStyle name="style1618677781337" xfId="44546" xr:uid="{9098069F-B138-4FB1-9A93-7AC70F60ACDA}"/>
    <cellStyle name="style1618677781388" xfId="44542" xr:uid="{23BE7324-935C-44C0-B674-691E6F828F6B}"/>
    <cellStyle name="style1618677781408" xfId="44543" xr:uid="{59FFD327-035D-40B8-9D7B-C35212426B66}"/>
    <cellStyle name="style1618677781428" xfId="44541" xr:uid="{191A5A5E-0259-4249-A0F3-57E793E11F98}"/>
    <cellStyle name="style1618677781459" xfId="44544" xr:uid="{D2944025-5314-42CA-8620-52135685F089}"/>
    <cellStyle name="style1618677781479" xfId="44547" xr:uid="{F418A838-AD98-4787-A07C-36394B8975DA}"/>
    <cellStyle name="style1618677781499" xfId="44548" xr:uid="{A00EBFBD-FB24-4B38-A20F-7F57FB801EB3}"/>
    <cellStyle name="style1618677781520" xfId="44549" xr:uid="{9C579B01-38C5-4696-8AC0-08B59613969D}"/>
    <cellStyle name="style1618677781548" xfId="44550" xr:uid="{EA76AA05-941F-4DA7-A4F1-1DD4ADF9BBF4}"/>
    <cellStyle name="style1618677781571" xfId="44551" xr:uid="{409A39A5-CF22-4478-8184-F5D70D94E314}"/>
    <cellStyle name="style1618677781601" xfId="44557" xr:uid="{2F75FD6A-AF6F-46D9-85EB-847FFA74212F}"/>
    <cellStyle name="style1618677781629" xfId="44552" xr:uid="{7A05B880-8915-43E2-A23A-3DBFB01362DE}"/>
    <cellStyle name="style1618677781652" xfId="44558" xr:uid="{9CDFA29C-6152-4C5F-8685-6708C2FBE914}"/>
    <cellStyle name="style1618677781682" xfId="44563" xr:uid="{4ED8BF56-10A7-4A47-8E83-8CF0F962333F}"/>
    <cellStyle name="style1618677781703" xfId="44564" xr:uid="{0797F2C5-979B-4DCC-91F1-8DDDE2511BA8}"/>
    <cellStyle name="style1618677781733" xfId="44553" xr:uid="{C00DDE38-2C3B-46F8-B001-C4894EA9EDCF}"/>
    <cellStyle name="style1618677781763" xfId="44554" xr:uid="{EAADD1EE-2417-4A7A-B19D-70FD96AB2DA6}"/>
    <cellStyle name="style1618677781784" xfId="44555" xr:uid="{4878C642-B226-41BF-A384-FBE42E716794}"/>
    <cellStyle name="style1618677781812" xfId="44556" xr:uid="{D8AE8756-1845-44E9-9D6E-17277345F2C9}"/>
    <cellStyle name="style1618677781843" xfId="44559" xr:uid="{FF65C871-5BB1-4C08-9C23-3BA7FC85A15A}"/>
    <cellStyle name="style1618677781865" xfId="44560" xr:uid="{D42F2968-3F20-4D6A-B780-4DC56E8DA578}"/>
    <cellStyle name="style1618677781885" xfId="44561" xr:uid="{44ED130F-88A8-4873-ABC1-A35DA462BCF5}"/>
    <cellStyle name="style1618677781916" xfId="44562" xr:uid="{6AD5AC91-9D5C-424A-AABA-A6FB720B7C28}"/>
    <cellStyle name="style1618677781946" xfId="44565" xr:uid="{56653B13-28C9-4154-B046-D095D31EEDDD}"/>
    <cellStyle name="style1618677781977" xfId="44566" xr:uid="{D60ABAF3-5E15-4724-BD8A-C40D6E2C844A}"/>
    <cellStyle name="style1618677782005" xfId="44567" xr:uid="{F9B08F49-CBD5-407B-9BB7-EC9E26FF4E44}"/>
    <cellStyle name="style1618677782028" xfId="44568" xr:uid="{CD3F4B53-9310-4DCD-94B5-7715B3A363E2}"/>
    <cellStyle name="style1618677782870" xfId="44569" xr:uid="{B4C52BD5-9114-4751-87DA-A5BB60C2E963}"/>
    <cellStyle name="style1618677782901" xfId="44570" xr:uid="{9B19A438-FA8D-4AC3-887B-D68536BB8C8C}"/>
    <cellStyle name="style1618677782917" xfId="44575" xr:uid="{0C7D2C4C-141A-49CC-B587-258567F848DD}"/>
    <cellStyle name="style1618677782939" xfId="44576" xr:uid="{8E057BA9-E7C1-42CC-B12D-8E2962BFEFC5}"/>
    <cellStyle name="style1618677782986" xfId="44572" xr:uid="{AE548075-783C-42F0-97DA-3B1AF1770F23}"/>
    <cellStyle name="style1618677783017" xfId="44573" xr:uid="{7E4BB05C-DAF7-44DC-A824-F5FD728A58B3}"/>
    <cellStyle name="style1618677783039" xfId="44571" xr:uid="{A96FF41A-B488-4EFE-9509-41CACD7B9313}"/>
    <cellStyle name="style1618677783055" xfId="44574" xr:uid="{9F2274AE-FB1E-4051-A6A8-C7A3FF28AE5F}"/>
    <cellStyle name="style1618677783086" xfId="44577" xr:uid="{8C9FCECF-88AF-4820-B0CB-84EA509FF80B}"/>
    <cellStyle name="style1618677783102" xfId="44578" xr:uid="{2FE12E18-A5D8-4EBC-AE78-15589D07D90A}"/>
    <cellStyle name="style1618677783118" xfId="44579" xr:uid="{34331EE7-1668-4836-B670-FA5B2E8E4C49}"/>
    <cellStyle name="style1618677783140" xfId="44580" xr:uid="{4B85A6D9-CEB9-410C-B9A2-87FAFEB35FFF}"/>
    <cellStyle name="style1618677783171" xfId="44581" xr:uid="{E0FC3156-C57D-420B-8062-6CE801768468}"/>
    <cellStyle name="style1618677783187" xfId="44587" xr:uid="{4A7E7360-1DD5-4268-986D-B5CB9D4F819F}"/>
    <cellStyle name="style1618677783218" xfId="44582" xr:uid="{5B3424A6-A5F8-4782-8D63-912EB6AAD05F}"/>
    <cellStyle name="style1618677783240" xfId="44588" xr:uid="{F8CE64D3-6683-4CDC-B08A-BE6092CF11A4}"/>
    <cellStyle name="style1618677783256" xfId="44593" xr:uid="{11DFA07D-B32F-4D4C-8861-C4EA9605AFAE}"/>
    <cellStyle name="style1618677783287" xfId="44594" xr:uid="{E00635EA-CD48-4561-A0FF-58F2DD7FC55B}"/>
    <cellStyle name="style1618677783302" xfId="44583" xr:uid="{59F502E8-AFD9-4A2E-B24C-D4CFBB1B5E15}"/>
    <cellStyle name="style1618677783318" xfId="44584" xr:uid="{ABDFD281-9DD5-4739-A890-045056665BE0}"/>
    <cellStyle name="style1618677783340" xfId="44585" xr:uid="{F7ED14E9-DE9A-4CC8-98EB-9CF3B7E4FD28}"/>
    <cellStyle name="style1618677783372" xfId="44586" xr:uid="{6F727A7F-B065-41E9-86A8-12343F4EFE39}"/>
    <cellStyle name="style1618677783387" xfId="44589" xr:uid="{822D8ADA-EFFF-4F3E-9411-B7D12868FC21}"/>
    <cellStyle name="style1618677783403" xfId="44590" xr:uid="{73910ABC-967F-4CE2-835B-0ECA10E66A78}"/>
    <cellStyle name="style1618677783437" xfId="44591" xr:uid="{20FBA468-9EBD-48EE-97DF-67B9A198931C}"/>
    <cellStyle name="style1618677783456" xfId="44592" xr:uid="{E0E1498A-30AE-4BD0-8E28-3FE31C2510C9}"/>
    <cellStyle name="style1618677783503" xfId="44595" xr:uid="{2AD3F818-CE2C-4FEF-9182-9EC46A3A9820}"/>
    <cellStyle name="style1618677783519" xfId="44596" xr:uid="{E01E6FD4-1920-4AC1-B5C5-7F8FA8FE485E}"/>
    <cellStyle name="style1618677783541" xfId="44597" xr:uid="{1FD28165-2735-42F7-A9BB-8BBECDB0D33D}"/>
    <cellStyle name="style1618677783572" xfId="44598" xr:uid="{14FCE557-A4F3-4FFD-B1F6-954A0CB9FEB7}"/>
    <cellStyle name="style1618677784443" xfId="44599" xr:uid="{1A3780AB-281B-4E99-951B-DE17175DBDE5}"/>
    <cellStyle name="style1618677784505" xfId="44600" xr:uid="{06AFE604-27C1-47D1-AAD2-77C4CE5FEE0A}"/>
    <cellStyle name="style1618677784521" xfId="44605" xr:uid="{ED86736A-FF1D-4E84-AA45-F911922DEA3A}"/>
    <cellStyle name="style1618677784543" xfId="44606" xr:uid="{27E36804-BCD1-477D-A586-048EAA7354CA}"/>
    <cellStyle name="style1618677784590" xfId="44602" xr:uid="{4ADA010F-C316-4F48-8FBA-4EE9F0D764FE}"/>
    <cellStyle name="style1618677784606" xfId="44603" xr:uid="{D6563E85-6DE6-4019-A4A1-725B2BA10CAC}"/>
    <cellStyle name="style1618677784637" xfId="44601" xr:uid="{70D0570A-3A20-495F-A997-CB7976DF4EEB}"/>
    <cellStyle name="style1618677784659" xfId="44604" xr:uid="{43FEB5F0-C52F-475F-A8B6-0C6C9EA09EA4}"/>
    <cellStyle name="style1618677784675" xfId="44607" xr:uid="{B6FCDB04-4626-4FDB-9569-A348C05F49EF}"/>
    <cellStyle name="style1618677784706" xfId="44608" xr:uid="{67D6B62F-0C61-48AF-A8FE-9940B0C1044F}"/>
    <cellStyle name="style1618677784722" xfId="44609" xr:uid="{E045FDB8-CAA5-4292-AC37-BA619EBD45B2}"/>
    <cellStyle name="style1618677784744" xfId="44610" xr:uid="{9BF3371B-1979-4A65-A4C6-82B218445CBA}"/>
    <cellStyle name="style1618677784759" xfId="44611" xr:uid="{2DB4FC70-5454-4D56-96EF-EEB37FB48CE6}"/>
    <cellStyle name="style1618677784791" xfId="44617" xr:uid="{F6A1695F-FD34-409F-9F77-ACEDACAAFDCF}"/>
    <cellStyle name="style1618677784806" xfId="44623" xr:uid="{2A6941FC-7024-4A69-86C3-E0F7C186C489}"/>
    <cellStyle name="style1618677784822" xfId="44612" xr:uid="{891E9054-CF1A-438E-A695-A2CE2675495A}"/>
    <cellStyle name="style1618677784844" xfId="44618" xr:uid="{EA570991-6D01-4A7E-831D-59D86516CF95}"/>
    <cellStyle name="style1618677784875" xfId="44624" xr:uid="{BD50401B-BD9E-483E-A9A4-811554AA8AB8}"/>
    <cellStyle name="style1618677784891" xfId="44613" xr:uid="{A64BCC8E-A919-49AF-997A-A448483245F9}"/>
    <cellStyle name="style1618677784922" xfId="44614" xr:uid="{3ACEC70C-FEED-490C-8104-9601EF911642}"/>
    <cellStyle name="style1618677784944" xfId="44615" xr:uid="{7875AAF3-75D6-4D02-A388-364CBDF874AB}"/>
    <cellStyle name="style1618677784960" xfId="44616" xr:uid="{FCC1029B-39BD-4624-8D53-5BF58B2CE71A}"/>
    <cellStyle name="style1618677784976" xfId="44619" xr:uid="{D1B81319-BB93-467E-BAA3-8173601D988B}"/>
    <cellStyle name="style1618677785007" xfId="44620" xr:uid="{CB8DA7EB-DFC7-4470-9C01-C80FD2B5D460}"/>
    <cellStyle name="style1618677785023" xfId="44621" xr:uid="{F0D6C856-A5D3-4A4B-8BB2-4B0C660ED5DC}"/>
    <cellStyle name="style1618677785045" xfId="44622" xr:uid="{FFA742E5-F3D0-44C2-ABBB-FDEE768CDF9B}"/>
    <cellStyle name="style1618677785092" xfId="44625" xr:uid="{119A66D7-2A75-44D0-A8B2-FCD8E265563B}"/>
    <cellStyle name="style1618677785107" xfId="44626" xr:uid="{E0E82DBD-91E0-4E9A-A092-872377F7A452}"/>
    <cellStyle name="style1618677785123" xfId="44627" xr:uid="{6FA8114F-0E99-4C2C-8B2A-C0DEE3483DB3}"/>
    <cellStyle name="style1618677785145" xfId="44628" xr:uid="{CB7647A8-A802-4BE6-8EC0-2A06DEFD8F9C}"/>
    <cellStyle name="style1618677786643" xfId="44629" xr:uid="{F1C66C00-F6AD-4C32-A84C-A683563244ED}"/>
    <cellStyle name="style1618677786665" xfId="44630" xr:uid="{A4DAB754-3605-4D4D-BFE2-DB605B93D25A}"/>
    <cellStyle name="style1618677786681" xfId="44635" xr:uid="{BEC90477-73B4-4625-B7FE-42B0D2169F26}"/>
    <cellStyle name="style1618677786712" xfId="44636" xr:uid="{FFDD3678-296D-4328-9D37-5B39E8AD0A57}"/>
    <cellStyle name="style1618677786760" xfId="44632" xr:uid="{54BD4676-A79C-4219-A9D4-57C8260AA90C}"/>
    <cellStyle name="style1618677786770" xfId="44633" xr:uid="{5E4FAB67-DB75-4360-9A8E-96D4CFE0345E}"/>
    <cellStyle name="style1618677786801" xfId="44631" xr:uid="{866B3467-2FB6-4DD4-A76C-B3D58492164E}"/>
    <cellStyle name="style1618677786817" xfId="44634" xr:uid="{ED166A36-CA5B-4D76-92BB-E56A06333CFF}"/>
    <cellStyle name="style1618677786832" xfId="44637" xr:uid="{041A6100-76FF-4349-A558-BDE34C803BD3}"/>
    <cellStyle name="style1618677786864" xfId="44638" xr:uid="{E535A5F8-90D9-47E8-8744-326530DADBD7}"/>
    <cellStyle name="style1618677786886" xfId="44639" xr:uid="{E11276C9-BE4F-4635-9415-673B25FEB069}"/>
    <cellStyle name="style1618677786901" xfId="44640" xr:uid="{502EC3BF-0D8E-4D8D-82F5-507031322610}"/>
    <cellStyle name="style1618677786917" xfId="44641" xr:uid="{BD77CAEA-4968-4EBF-8F7A-AB71E7CD22BE}"/>
    <cellStyle name="style1618677786948" xfId="44647" xr:uid="{2F7F9EE6-64F1-4E76-A8EF-E5FC8B6616C1}"/>
    <cellStyle name="style1618677786970" xfId="44642" xr:uid="{5F5303D2-251F-423C-8BE6-416551B18E4F}"/>
    <cellStyle name="style1618677786986" xfId="44648" xr:uid="{1F3BF1DD-436B-422C-86F9-00D7CCCF6E68}"/>
    <cellStyle name="style1618677787017" xfId="44653" xr:uid="{D17F5195-B7BE-40B1-8DAA-D64035F556AE}"/>
    <cellStyle name="style1618677787033" xfId="44654" xr:uid="{AC7C9CF1-E4AB-4C7C-9928-9BBE0D1B8F0E}"/>
    <cellStyle name="style1618677787049" xfId="44643" xr:uid="{37C53AAA-AB9D-4138-A862-A9D276C37C54}"/>
    <cellStyle name="style1618677787071" xfId="44644" xr:uid="{44492DEE-16A6-4060-9F43-0CCAD216E5F6}"/>
    <cellStyle name="style1618677787102" xfId="44645" xr:uid="{81D6796A-4D70-4983-8AB5-48458D9CE5B4}"/>
    <cellStyle name="style1618677787118" xfId="44646" xr:uid="{BD86F08D-BEA2-4F12-8F71-1EBB48532014}"/>
    <cellStyle name="style1618677787133" xfId="44649" xr:uid="{4B996E85-0BB5-4FD7-8CBC-63759BC99C81}"/>
    <cellStyle name="style1618677787164" xfId="44650" xr:uid="{D83A7484-3C1A-474E-9734-EE39CA92319A}"/>
    <cellStyle name="style1618677787187" xfId="44651" xr:uid="{3BE85A14-1C31-46E7-B67B-4AD4A8400EB3}"/>
    <cellStyle name="style1618677787202" xfId="44652" xr:uid="{57A89FED-EA65-480B-A788-7770772C0051}"/>
    <cellStyle name="style1618677787233" xfId="44655" xr:uid="{34AEA691-512A-4BE2-B514-1299CF994D4B}"/>
    <cellStyle name="style1618677787249" xfId="44656" xr:uid="{17307866-3D5C-4821-89BA-80908BC072CF}"/>
    <cellStyle name="style1618677787271" xfId="44657" xr:uid="{33915E47-0F0F-4DD9-8F3D-FA86140CF388}"/>
    <cellStyle name="style1618677787303" xfId="44658" xr:uid="{6F700681-7162-44C1-A43F-0C8DA98282ED}"/>
    <cellStyle name="style1618677788204" xfId="44659" xr:uid="{4AC168DF-482B-46A3-A833-A524B388FF2C}"/>
    <cellStyle name="style1618677788219" xfId="44660" xr:uid="{DA91FCB3-BD99-4DCE-8DE2-8854C088466C}"/>
    <cellStyle name="style1618677788251" xfId="44665" xr:uid="{65F21E9B-9D43-4F66-A341-4206CB5731B4}"/>
    <cellStyle name="style1618677788273" xfId="44666" xr:uid="{DA7C57C7-39CA-40B5-9C73-BA3AFB43377B}"/>
    <cellStyle name="style1618677788304" xfId="44662" xr:uid="{63156748-0072-46C7-B5B1-FBDB311D912F}"/>
    <cellStyle name="style1618677788335" xfId="44663" xr:uid="{6FA10D92-14EF-4D4C-851F-B22F727AE2B1}"/>
    <cellStyle name="style1618677788351" xfId="44661" xr:uid="{6F948743-92D2-49D4-AEB4-CB479A4E8D4E}"/>
    <cellStyle name="style1618677788373" xfId="44664" xr:uid="{0AAAFD23-5D8C-4AF7-B237-72EA37FE4A30}"/>
    <cellStyle name="style1618677788389" xfId="44667" xr:uid="{E705368A-BEC6-4D68-AE74-F7C69163CCD3}"/>
    <cellStyle name="style1618677788420" xfId="44668" xr:uid="{1C9D445E-B450-42EB-808C-FA9C4FACA6D8}"/>
    <cellStyle name="style1618677788440" xfId="44669" xr:uid="{50D17021-CC32-4C96-A6F3-F1BCDE0E1D99}"/>
    <cellStyle name="style1618677788455" xfId="44670" xr:uid="{A41442A8-DB4E-4661-BAE3-DAC5E9A40B53}"/>
    <cellStyle name="style1618677788473" xfId="44671" xr:uid="{136C6DE7-1A2A-4515-9A97-976967780B65}"/>
    <cellStyle name="style1618677788505" xfId="44677" xr:uid="{C7FB9266-AFC4-4FA0-AB36-9C769D66D9D0}"/>
    <cellStyle name="style1618677788520" xfId="44672" xr:uid="{A534A8EA-D52D-4BBB-9323-3012BC2A7B50}"/>
    <cellStyle name="style1618677788552" xfId="44678" xr:uid="{63923431-E321-40CE-B807-E422B88D15FE}"/>
    <cellStyle name="style1618677788574" xfId="44683" xr:uid="{9D58479B-AF86-4511-AC1C-48CB987B957E}"/>
    <cellStyle name="style1618677788605" xfId="44684" xr:uid="{55B8BFD0-F259-4B12-AEA4-256F2D573B19}"/>
    <cellStyle name="style1618677788621" xfId="44673" xr:uid="{8226A693-645C-4830-9CFD-1B10BE36CB9C}"/>
    <cellStyle name="style1618677788652" xfId="44674" xr:uid="{775E3F8C-4E8A-474F-B64E-A1FCF2DFD2E6}"/>
    <cellStyle name="style1618677788674" xfId="44675" xr:uid="{5FC0BAA0-DB06-4256-ABD2-C18E93708436}"/>
    <cellStyle name="style1618677788690" xfId="44676" xr:uid="{4AA0BE9A-19CC-49A3-A18B-D7308D676165}"/>
    <cellStyle name="style1618677788721" xfId="44679" xr:uid="{912A33BF-D554-42A1-B984-22DC231CDCA2}"/>
    <cellStyle name="style1618677788736" xfId="44680" xr:uid="{6433AE25-FE93-4B8C-BD41-D97665E5521D}"/>
    <cellStyle name="style1618677788752" xfId="44681" xr:uid="{22719337-DF3F-488C-AB09-83A6F407390C}"/>
    <cellStyle name="style1618677788774" xfId="44682" xr:uid="{5806DAD7-676B-48E2-B08F-2609516877A9}"/>
    <cellStyle name="style1618677788837" xfId="44685" xr:uid="{9F78BF71-6088-4D96-A624-B748D0F87439}"/>
    <cellStyle name="style1618677788852" xfId="44686" xr:uid="{6FDF1C46-9B33-490B-BF64-52E509E8B1BE}"/>
    <cellStyle name="style1618677788875" xfId="44687" xr:uid="{68364732-6133-4C41-BF78-CFCC73370FC6}"/>
    <cellStyle name="style1618677788890" xfId="44688" xr:uid="{F75C04CF-7F87-457A-94BC-122C2B9F1180}"/>
    <cellStyle name="style1618677790753" xfId="44689" xr:uid="{9D382248-AD47-4645-A9EF-BCA97C6FDD26}"/>
    <cellStyle name="style1618677790786" xfId="44690" xr:uid="{B15C11B0-5D40-449A-A822-89F05452E3ED}"/>
    <cellStyle name="style1618677790806" xfId="44691" xr:uid="{51341746-A00B-4BAB-823F-45FD51653CFE}"/>
    <cellStyle name="style1618677790835" xfId="44692" xr:uid="{6EC8C582-C038-447A-A805-8F02EDEBCB0A}"/>
    <cellStyle name="style1618677790860" xfId="44693" xr:uid="{8C4F787D-6470-449D-A728-23B58C1C800C}"/>
    <cellStyle name="style1618677790876" xfId="44694" xr:uid="{B2FC20CF-B926-43DF-B2FB-D2204D59AA8D}"/>
    <cellStyle name="style1618677790892" xfId="44699" xr:uid="{CA83E313-DC94-4262-8CA4-486D251F9B76}"/>
    <cellStyle name="style1618677790923" xfId="44695" xr:uid="{C11AEF4E-2F26-4646-9817-6878E4F02DA2}"/>
    <cellStyle name="style1618677790945" xfId="44700" xr:uid="{EF7D6CF7-E67C-410D-8F7F-E7328A1FDCFB}"/>
    <cellStyle name="style1618677790961" xfId="44704" xr:uid="{16C35E3C-AAF9-499E-A9A3-93B7C25BF319}"/>
    <cellStyle name="style1618677790992" xfId="44705" xr:uid="{3CB57B98-1633-441B-8C7F-F2A8050886D3}"/>
    <cellStyle name="style1618677791008" xfId="44696" xr:uid="{90659E89-4C05-4B8F-B083-D6C105B6F1D1}"/>
    <cellStyle name="style1618677791023" xfId="44697" xr:uid="{612EF2A9-847B-4BD8-806B-D03D39AEDB09}"/>
    <cellStyle name="style1618677791045" xfId="44698" xr:uid="{0B435E77-1045-40A6-A89C-6C595A0317D3}"/>
    <cellStyle name="style1618677791077" xfId="44701" xr:uid="{AAC5054C-FD61-4909-B6B1-4BB4DE56879B}"/>
    <cellStyle name="style1618677791092" xfId="44702" xr:uid="{DD4BEA3E-9056-4413-86BE-7167C4450B14}"/>
    <cellStyle name="style1618677791123" xfId="44703" xr:uid="{852374FF-FE53-4539-B508-C4A7A81B7364}"/>
    <cellStyle name="style1618677791146" xfId="44706" xr:uid="{9CC998B1-1A29-4076-93E9-A21C9C7FFF2C}"/>
    <cellStyle name="style1618677791161" xfId="44707" xr:uid="{83BB1CF0-D424-46AC-B013-9AE831C8D9BF}"/>
    <cellStyle name="style1618677791193" xfId="44708" xr:uid="{8C5BBDDA-DC2F-4D9F-9E62-C9B5EBB2509C}"/>
    <cellStyle name="style1618677792264" xfId="44743" xr:uid="{72770683-0BD5-4FD7-B622-E01A04D6DEBC}"/>
    <cellStyle name="style1618677792280" xfId="44744" xr:uid="{C02B8031-CA95-4165-8B6B-E46A3D9B7130}"/>
    <cellStyle name="style1618677792311" xfId="44749" xr:uid="{F2531333-BB9A-4FA3-91F8-AE3BE6213267}"/>
    <cellStyle name="style1618677792326" xfId="44750" xr:uid="{1785B43E-21FF-498E-83BA-EF32D8E2511C}"/>
    <cellStyle name="style1618677792366" xfId="44746" xr:uid="{26B5185E-F66C-4008-B0FA-296025461B71}"/>
    <cellStyle name="style1618677792397" xfId="44747" xr:uid="{BCBEEAC9-AC35-46A1-879F-D71A4636C9EE}"/>
    <cellStyle name="style1618677792413" xfId="44745" xr:uid="{978F29C9-0460-4A66-8868-E47D4F034A7C}"/>
    <cellStyle name="style1618677792427" xfId="44748" xr:uid="{E8A44032-012E-4B5D-AB7B-566C13A9C0B8}"/>
    <cellStyle name="style1618677792448" xfId="44751" xr:uid="{FF358AAA-6A1C-48E0-958E-18D6A2A171EE}"/>
    <cellStyle name="style1618677792480" xfId="44752" xr:uid="{445745A8-0C7B-42BA-889F-2492D8546DFA}"/>
    <cellStyle name="style1618677792495" xfId="44753" xr:uid="{3E387F5F-D94F-45D2-AD8E-A93DC72BD42A}"/>
    <cellStyle name="style1618677792511" xfId="44754" xr:uid="{15B26093-3B93-41ED-BA03-0736260BE2C7}"/>
    <cellStyle name="style1618677792542" xfId="44755" xr:uid="{3A3348E9-81BC-4502-92C7-6FDDDA5847F8}"/>
    <cellStyle name="style1618677792564" xfId="44761" xr:uid="{0DE97CCC-35E6-47CA-A5E6-A31C2D156EE2}"/>
    <cellStyle name="style1618677792580" xfId="44756" xr:uid="{5003401D-51DA-420F-B3BE-17F01731FFD8}"/>
    <cellStyle name="style1618677792595" xfId="44762" xr:uid="{16018BE6-4D5D-48B4-980F-620DB3913CF2}"/>
    <cellStyle name="style1618677792627" xfId="44770" xr:uid="{80A13D6F-CCC5-434C-B200-69775E3835A4}"/>
    <cellStyle name="style1618677792649" xfId="44771" xr:uid="{496B7D4A-0B21-46D5-AB81-2CEA31D61EE4}"/>
    <cellStyle name="style1618677792665" xfId="44757" xr:uid="{5972E17B-2B77-4BDB-858B-D252B8C84E0A}"/>
    <cellStyle name="style1618677792696" xfId="44758" xr:uid="{1A67EFB7-F0D8-44BD-BB75-62B20044EEA9}"/>
    <cellStyle name="style1618677792711" xfId="44759" xr:uid="{B3E40413-193A-4437-A508-1E94D4E76A44}"/>
    <cellStyle name="style1618677792727" xfId="44760" xr:uid="{6601EB02-7977-47BE-A3AC-F3A638A295BB}"/>
    <cellStyle name="style1618677792749" xfId="44763" xr:uid="{C5EF5778-BCF4-47A6-BD8F-04B0496395E3}"/>
    <cellStyle name="style1618677792780" xfId="44764" xr:uid="{71FF7442-9FB3-4FB7-B6F9-B4421B49DBD0}"/>
    <cellStyle name="style1618677792796" xfId="44765" xr:uid="{0C8B1008-777C-4F33-B540-CCEF85FE12F9}"/>
    <cellStyle name="style1618677792812" xfId="44766" xr:uid="{71A0E80E-437C-4496-96F2-05E9519E94C5}"/>
    <cellStyle name="style1618677792843" xfId="44767" xr:uid="{93523D5D-AF05-4E0C-BCB2-96235A905DC8}"/>
    <cellStyle name="style1618677792865" xfId="44768" xr:uid="{9DE6CDB2-AC3A-4C79-A6C1-8EE7EFFAB57A}"/>
    <cellStyle name="style1618677792881" xfId="44769" xr:uid="{57D9B591-3947-47FF-90FF-36A7C2DA2E86}"/>
    <cellStyle name="style1618677792912" xfId="44772" xr:uid="{E0193B14-DE0A-4A42-8CAF-1E286F650676}"/>
    <cellStyle name="style1618677792928" xfId="44773" xr:uid="{B83812DF-840E-423B-8061-70C564A7DA19}"/>
    <cellStyle name="style1618677792950" xfId="44774" xr:uid="{4669F290-9500-4AAD-BF3F-90C033A34F95}"/>
    <cellStyle name="style1618677792965" xfId="44775" xr:uid="{3752EF61-0FC4-4DE7-ACD6-A9755D59F904}"/>
    <cellStyle name="style1618677793714" xfId="44776" xr:uid="{702BE51D-2032-486A-A832-1267A60E34D0}"/>
    <cellStyle name="style1618677793745" xfId="44777" xr:uid="{D4EB0D8F-078B-4965-A722-819934EF5BFF}"/>
    <cellStyle name="style1618677793767" xfId="44778" xr:uid="{5DA2B64A-3925-42A7-8438-8CE42CA32D2F}"/>
    <cellStyle name="style1618677793783" xfId="44779" xr:uid="{653999D5-40E4-44AC-9297-5A94DE52B9DC}"/>
    <cellStyle name="style1618677793798" xfId="44780" xr:uid="{06F4AE67-048B-4D7E-8202-AC3B184F3496}"/>
    <cellStyle name="style1618677793829" xfId="44781" xr:uid="{FCCA99BF-2D67-441D-9A21-4D5FAADF2C30}"/>
    <cellStyle name="style1618677793852" xfId="44786" xr:uid="{3E84A05B-F57D-4D23-B866-711D8D3BF3CA}"/>
    <cellStyle name="style1618677793867" xfId="44782" xr:uid="{1042B477-6C49-4ACB-88A9-53ABA91F3E0E}"/>
    <cellStyle name="style1618677793898" xfId="44787" xr:uid="{144E04B7-2EBF-430B-894E-2FCDE3A89862}"/>
    <cellStyle name="style1618677793914" xfId="44791" xr:uid="{18D9DE92-90D5-4D98-AEF0-F53C927D0268}"/>
    <cellStyle name="style1618677793930" xfId="44792" xr:uid="{6577B728-09DF-4953-AA60-D2D0B155AE3D}"/>
    <cellStyle name="style1618677793952" xfId="44783" xr:uid="{2591B8F5-B9E8-4200-96D4-5D3C551869C6}"/>
    <cellStyle name="style1618677793983" xfId="44784" xr:uid="{C4036A73-D058-4F13-9CCC-2744CE2A5CDD}"/>
    <cellStyle name="style1618677793999" xfId="44785" xr:uid="{2AEFD644-DA5B-49DB-953D-47C318F3FE75}"/>
    <cellStyle name="style1618677794014" xfId="44788" xr:uid="{37013582-EAC1-4164-8CFB-29ACE68290AF}"/>
    <cellStyle name="style1618677794046" xfId="44789" xr:uid="{1932D6EE-1C1C-42E8-8B36-B478FCFE2B68}"/>
    <cellStyle name="style1618677794068" xfId="44790" xr:uid="{7BFE6069-A166-433A-B3AA-142BD81F8568}"/>
    <cellStyle name="style1618677794083" xfId="44793" xr:uid="{60F0C260-4E3C-47DF-A348-C3B2B2CDF3CA}"/>
    <cellStyle name="style1618677794099" xfId="44794" xr:uid="{AA08896D-1D75-499C-B099-EE2ACDD5312D}"/>
    <cellStyle name="style1618677794130" xfId="44795" xr:uid="{EFDFF9B9-BA44-44A3-B72F-D8FCFF6149B7}"/>
    <cellStyle name="style1618677794901" xfId="44796" xr:uid="{D5CD5E26-D4C1-4E25-9168-34DE3446972D}"/>
    <cellStyle name="style1618677794932" xfId="44797" xr:uid="{7DE73B77-36F0-4047-83BA-8F412E1EC6D3}"/>
    <cellStyle name="style1618677794954" xfId="44798" xr:uid="{4078A269-B04A-44BF-B44C-3EDEEDDB3C27}"/>
    <cellStyle name="style1618677794970" xfId="44799" xr:uid="{34688998-7725-4F25-86B3-AA9D1C7B4795}"/>
    <cellStyle name="style1618677795001" xfId="44800" xr:uid="{209E0C1D-F30E-46C9-A1DB-CE3D96530025}"/>
    <cellStyle name="style1618677795017" xfId="44801" xr:uid="{B6580383-25FF-45BD-90F5-70CB23F2EF8A}"/>
    <cellStyle name="style1618677795032" xfId="44806" xr:uid="{7B67F2D7-E671-49CB-87FB-042BB1C5F796}"/>
    <cellStyle name="style1618677795070" xfId="44802" xr:uid="{6A18B43F-1602-4A01-AB0B-BA1F7B827343}"/>
    <cellStyle name="style1618677795086" xfId="44807" xr:uid="{ABD90A79-B1DF-49A7-807D-EB06EDF3A12D}"/>
    <cellStyle name="style1618677795101" xfId="44811" xr:uid="{92EE65F3-CF25-40C5-AF58-8CB9BAFE50A3}"/>
    <cellStyle name="style1618677795117" xfId="44812" xr:uid="{5830034B-389B-4F42-ABF6-0BACAF56498E}"/>
    <cellStyle name="style1618677795155" xfId="44803" xr:uid="{AEE75A19-2193-4140-9894-AE1FBF416356}"/>
    <cellStyle name="style1618677795170" xfId="44804" xr:uid="{D5A71741-2F2E-48CA-841F-DFD835B4D51E}"/>
    <cellStyle name="style1618677795186" xfId="44805" xr:uid="{DE168B2E-43BE-4C02-B0A7-7DFAB38272F6}"/>
    <cellStyle name="style1618677795217" xfId="44808" xr:uid="{C7184BA0-B4DA-4D2C-A90E-7E8017AC329A}"/>
    <cellStyle name="style1618677795233" xfId="44809" xr:uid="{725772AF-F8CC-458B-AFD8-85A6DD901B5E}"/>
    <cellStyle name="style1618677795255" xfId="44810" xr:uid="{612EDCF5-AB08-45CE-9FA5-CE0A64876DE9}"/>
    <cellStyle name="style1618677795271" xfId="44813" xr:uid="{16F3F336-7BC1-4852-BE37-A7BD05220C1B}"/>
    <cellStyle name="style1618677795302" xfId="44814" xr:uid="{3CBE57FB-A86F-4444-94E5-DC48F4639908}"/>
    <cellStyle name="style1618677795318" xfId="44815" xr:uid="{4AC181FE-A54A-4A1E-849D-B120BFE38F53}"/>
    <cellStyle name="style1618677796938" xfId="44901" xr:uid="{3D69D184-77B1-4544-813C-02559D46F6D8}"/>
    <cellStyle name="style1618677796960" xfId="44902" xr:uid="{CA88BCA1-3956-450E-B320-672098F171F2}"/>
    <cellStyle name="style1618677796975" xfId="44900" xr:uid="{87BEA397-C5F0-4E0E-9B5B-2915382D2DFB}"/>
    <cellStyle name="style1618677796991" xfId="44903" xr:uid="{7AE3228C-D44C-43C2-96D5-EAAD253F4E2E}"/>
    <cellStyle name="style1618677797022" xfId="44904" xr:uid="{48240802-344D-4989-94BD-F2B4DFE25BF6}"/>
    <cellStyle name="style1618677797047" xfId="44905" xr:uid="{0FA1B0CA-49D5-4E1B-955D-FE354C32A5E0}"/>
    <cellStyle name="style1618677797060" xfId="44906" xr:uid="{B2190030-442F-42D1-9239-867C4D63064F}"/>
    <cellStyle name="style1618677797076" xfId="44907" xr:uid="{AE9667BC-531A-4732-B714-CBF4969737C1}"/>
    <cellStyle name="style1618677797107" xfId="44909" xr:uid="{2938B84D-EA9D-4C29-ABC0-ABC109C2FB46}"/>
    <cellStyle name="style1618677797123" xfId="44910" xr:uid="{FD3F591B-4DA8-4D00-9D12-67605BAEDA00}"/>
    <cellStyle name="style1618677797154" xfId="44912" xr:uid="{0FFC3199-D19E-45B3-96C1-C342522D163A}"/>
    <cellStyle name="style1618677797176" xfId="44913" xr:uid="{FCA676F4-BB44-4649-B51C-BD57C7852AFF}"/>
    <cellStyle name="style1618677797192" xfId="44908" xr:uid="{0FF5CFB8-080C-4739-9D78-32CA09AB8FA4}"/>
    <cellStyle name="style1618677797223" xfId="44911" xr:uid="{DF75AA37-FF34-411E-879C-56670689B60B}"/>
    <cellStyle name="style1618677797239" xfId="44914" xr:uid="{41F82660-186D-4080-97CA-8E7EA1A4DB25}"/>
    <cellStyle name="style1618677797292" xfId="44916" xr:uid="{16E8B122-7C02-4610-9E9C-3172609C5FE9}"/>
    <cellStyle name="style1618677797308" xfId="44917" xr:uid="{2665AE66-087B-4FA5-BE7D-AE50230B73C5}"/>
    <cellStyle name="style1618677797339" xfId="44915" xr:uid="{EBE7EBA4-EFB6-4A08-9A66-E6052F1ADE41}"/>
    <cellStyle name="style1618677799731" xfId="44709" xr:uid="{04B44230-96AA-4C08-A5BE-5283557E26E5}"/>
    <cellStyle name="style1618677799763" xfId="44710" xr:uid="{D7D524C7-5453-4D88-B8C6-C4F30F67622E}"/>
    <cellStyle name="style1618677799785" xfId="44715" xr:uid="{42BEBDBF-7236-4FAD-9E67-68D9A50B86AD}"/>
    <cellStyle name="style1618677799801" xfId="44716" xr:uid="{C679FA4C-A75C-4EA0-B75C-B60F335BB842}"/>
    <cellStyle name="style1618677799847" xfId="44712" xr:uid="{5B18F6E7-6A23-4656-A20D-6510FEAD037C}"/>
    <cellStyle name="style1618677799870" xfId="44713" xr:uid="{E2AAFB06-8AD2-4B4A-AF78-77A21CF4B827}"/>
    <cellStyle name="style1618677799885" xfId="44711" xr:uid="{FFA33BC3-03A0-4291-8F90-0E4A8C36A0FC}"/>
    <cellStyle name="style1618677799901" xfId="44714" xr:uid="{E0A639B1-0E56-484E-9C61-03CEBF366225}"/>
    <cellStyle name="style1618677799932" xfId="44717" xr:uid="{99869B07-9ED4-4513-949A-FF2CF4F37DC4}"/>
    <cellStyle name="style1618677799948" xfId="44718" xr:uid="{15125033-D031-40D8-A3A7-29693238B4AA}"/>
    <cellStyle name="style1618677799970" xfId="44719" xr:uid="{9ED59AC8-A64F-412A-93BF-9E16C7FC5697}"/>
    <cellStyle name="style1618677799985" xfId="44720" xr:uid="{1F12933A-3BF8-45F9-A77E-E6F602BE3BEF}"/>
    <cellStyle name="style1618677800017" xfId="44721" xr:uid="{ACB2CFCB-CAD9-4EC1-AA9E-56F536751639}"/>
    <cellStyle name="style1618677800032" xfId="44727" xr:uid="{0C30C191-39A5-481A-A239-C594F323CF64}"/>
    <cellStyle name="style1618677800064" xfId="44722" xr:uid="{627C118E-AEAD-4BF5-8726-EC9E7061960A}"/>
    <cellStyle name="style1618677800070" xfId="44728" xr:uid="{6FF7B46F-C64A-4D1E-9AD2-559E8D933847}"/>
    <cellStyle name="style1618677800101" xfId="44737" xr:uid="{B16FC5C6-6BFB-4450-A5D4-5C09BBA5E220}"/>
    <cellStyle name="style1618677800117" xfId="44738" xr:uid="{F2061A1C-484A-4AB7-B5AF-A64FF2A10951}"/>
    <cellStyle name="style1618677800148" xfId="44723" xr:uid="{C461C5FB-1DA8-44EE-AA44-3C4911F0A56D}"/>
    <cellStyle name="style1618677800170" xfId="44724" xr:uid="{E14AA122-A070-4F35-8745-A3435D34E74A}"/>
    <cellStyle name="style1618677800186" xfId="44725" xr:uid="{0DC8FCC8-BE4E-4C34-ACC7-CA961CD9C22B}"/>
    <cellStyle name="style1618677800202" xfId="44726" xr:uid="{95F3FA36-7EDF-4B52-9A48-227C63DBA733}"/>
    <cellStyle name="style1618677800233" xfId="44729" xr:uid="{80A17149-9BE2-4739-9FE3-AE6C061CFB35}"/>
    <cellStyle name="style1618677800249" xfId="44730" xr:uid="{E81E149A-25AE-4037-9BBB-21444CE2C090}"/>
    <cellStyle name="style1618677800271" xfId="44731" xr:uid="{8D3FFD68-E300-40BE-B2E3-A1A799334990}"/>
    <cellStyle name="style1618677800286" xfId="44732" xr:uid="{03861250-1AD6-4840-8CD0-106533B54C7E}"/>
    <cellStyle name="style1618677800318" xfId="44733" xr:uid="{BAC17727-CC2B-4642-A5F3-0EC4645C772F}"/>
    <cellStyle name="style1618677800333" xfId="44734" xr:uid="{FCEFCF40-AD55-4344-85E5-F7A8327A921E}"/>
    <cellStyle name="style1618677800349" xfId="44735" xr:uid="{54DE063C-4DDA-4F5B-9147-1938F8AF062F}"/>
    <cellStyle name="style1618677800364" xfId="44736" xr:uid="{B1F2B6E8-0572-4DD3-9FB1-EC4F8C42D5CC}"/>
    <cellStyle name="style1618677800387" xfId="44739" xr:uid="{2AEBD42A-B433-4F19-924F-8D60DEB52D4D}"/>
    <cellStyle name="style1618677800418" xfId="44740" xr:uid="{90088436-4728-4503-A996-F3AE08DC2D3C}"/>
    <cellStyle name="style1618677800432" xfId="44741" xr:uid="{F838632F-B19B-476B-AB9E-E8CBB8282276}"/>
    <cellStyle name="style1618677800463" xfId="44742" xr:uid="{54E46EFD-5943-45F9-8474-2CE74EAF526E}"/>
    <cellStyle name="style1618678716780" xfId="44918" xr:uid="{88E25E30-D418-481E-9E85-4A5101E49BC4}"/>
    <cellStyle name="style1618678716811" xfId="44921" xr:uid="{D32CE1E4-E3A6-4605-B416-976D7DB252A3}"/>
    <cellStyle name="style1618678716827" xfId="44924" xr:uid="{C8F0F28A-9CF7-4206-A65F-C4DFBBFC8839}"/>
    <cellStyle name="style1618678716858" xfId="44919" xr:uid="{F944436B-D2A8-4DE3-B393-6C9678C9C9D7}"/>
    <cellStyle name="style1618678716874" xfId="44922" xr:uid="{4B27E08D-CA32-4E82-800C-F494BA36A97A}"/>
    <cellStyle name="style1618678716896" xfId="44925" xr:uid="{7E4C1CF1-E752-4E61-8A38-D1960892B8D6}"/>
    <cellStyle name="style1618678716912" xfId="44920" xr:uid="{F7B4BA23-8BBB-42D7-B759-BE832EA63C17}"/>
    <cellStyle name="style1618678716996" xfId="44923" xr:uid="{1F1270AD-C0AC-4986-997C-F46C646C7378}"/>
    <cellStyle name="style1618678717097" xfId="44926" xr:uid="{E475E327-25A1-428F-9828-08A6DE84F7A0}"/>
    <cellStyle name="text heading" xfId="34382" xr:uid="{00000000-0005-0000-0000-000018000000}"/>
    <cellStyle name="third level head" xfId="34383" xr:uid="{00000000-0005-0000-0000-000019000000}"/>
    <cellStyle name="use of" xfId="34384" xr:uid="{00000000-0005-0000-0000-00001A000000}"/>
  </cellStyles>
  <dxfs count="2">
    <dxf>
      <font>
        <color rgb="FFC00000"/>
      </font>
      <numFmt numFmtId="171" formatCode="\(0\)"/>
    </dxf>
    <dxf>
      <font>
        <color rgb="FFC00000"/>
      </font>
      <numFmt numFmtId="171" formatCode="\(0\)"/>
    </dxf>
  </dxfs>
  <tableStyles count="0" defaultTableStyle="TableStyleMedium2" defaultPivotStyle="PivotStyleLight16"/>
  <colors>
    <mruColors>
      <color rgb="FF4FC3F7"/>
      <color rgb="FF81C784"/>
      <color rgb="FF9F6DAE"/>
      <color rgb="FFAB47BC"/>
      <color rgb="FF009999"/>
      <color rgb="FF264A60"/>
      <color rgb="FF000000"/>
      <color rgb="FF5BAAD9"/>
      <color rgb="FFFFB300"/>
      <color rgb="FFFFCA2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Relationships xmlns="http://schemas.openxmlformats.org/package/2006/relationships"><Relationship Target="theme/theme1.xml" Type="http://schemas.openxmlformats.org/officeDocument/2006/relationships/theme" Id="rId8"/><Relationship Target="worksheets/sheet3.xml" Type="http://schemas.openxmlformats.org/officeDocument/2006/relationships/worksheet" Id="rId3"/><Relationship Target="worksheets/sheet7.xml" Type="http://schemas.openxmlformats.org/officeDocument/2006/relationships/worksheet" Id="rId7"/><Relationship Target="vbaProject.bin" Type="http://schemas.microsoft.com/office/2006/relationships/vbaProject" Id="rId12"/><Relationship Target="worksheets/sheet2.xml" Type="http://schemas.openxmlformats.org/officeDocument/2006/relationships/worksheet" Id="rId2"/><Relationship Target="worksheets/sheet1.xml" Type="http://schemas.openxmlformats.org/officeDocument/2006/relationships/worksheet" Id="rId1"/><Relationship Target="worksheets/sheet6.xml" Type="http://schemas.openxmlformats.org/officeDocument/2006/relationships/worksheet" Id="rId6"/><Relationship Target="worksheets/sheet5.xml" Type="http://schemas.openxmlformats.org/officeDocument/2006/relationships/worksheet" Id="rId5"/><Relationship Target="sharedStrings.xml" Type="http://schemas.openxmlformats.org/officeDocument/2006/relationships/sharedStrings" Id="rId10"/><Relationship Target="worksheets/sheet4.xml" Type="http://schemas.openxmlformats.org/officeDocument/2006/relationships/worksheet" Id="rId4"/><Relationship Target="styles.xml" Type="http://schemas.openxmlformats.org/officeDocument/2006/relationships/styles" Id="rId9"/></Relationships>
</file>

<file path=xl/activeX/_rels/activeX1.xml.rels><?xml version="1.0" encoding="UTF-8"?><Relationships xmlns="http://schemas.openxmlformats.org/package/2006/relationships"><Relationship Target="activeX1.bin" Type="http://schemas.microsoft.com/office/2006/relationships/activeXControlBinary" Id="rId1"/></Relationships>
</file>

<file path=xl/activeX/_rels/activeX2.xml.rels><?xml version="1.0" encoding="UTF-8"?><Relationships xmlns="http://schemas.openxmlformats.org/package/2006/relationships"><Relationship Target="activeX2.bin" Type="http://schemas.microsoft.com/office/2006/relationships/activeXControlBinary" Id="rId1"/></Relationships>
</file>

<file path=xl/activeX/_rels/activeX3.xml.rels><?xml version="1.0" encoding="UTF-8"?><Relationships xmlns="http://schemas.openxmlformats.org/package/2006/relationships"><Relationship Target="activeX3.bin" Type="http://schemas.microsoft.com/office/2006/relationships/activeXControlBinary" Id="rId1"/></Relationships>
</file>

<file path=xl/activeX/_rels/activeX4.xml.rels><?xml version="1.0" encoding="UTF-8"?><Relationships xmlns="http://schemas.openxmlformats.org/package/2006/relationships"><Relationship Target="activeX4.bin" Type="http://schemas.microsoft.com/office/2006/relationships/activeXControlBinary" Id="rId1"/></Relationships>
</file>

<file path=xl/activeX/_rels/activeX5.xml.rels><?xml version="1.0" encoding="UTF-8"?><Relationships xmlns="http://schemas.openxmlformats.org/package/2006/relationships"><Relationship Target="activeX5.bin" Type="http://schemas.microsoft.com/office/2006/relationships/activeXControlBinary" Id="rId1"/></Relationships>
</file>

<file path=xl/activeX/_rels/activeX6.xml.rels><?xml version="1.0" encoding="UTF-8"?><Relationships xmlns="http://schemas.openxmlformats.org/package/2006/relationships"><Relationship Target="activeX6.bin" Type="http://schemas.microsoft.com/office/2006/relationships/activeXControlBinary" Id="rId1"/></Relationships>
</file>

<file path=xl/activeX/_rels/activeX7.xml.rels><?xml version="1.0" encoding="UTF-8"?><Relationships xmlns="http://schemas.openxmlformats.org/package/2006/relationships"><Relationship Target="activeX7.bin" Type="http://schemas.microsoft.com/office/2006/relationships/activeXControlBinary" Id="rId1"/></Relationships>
</file>

<file path=xl/activeX/_rels/activeX8.xml.rels><?xml version="1.0" encoding="UTF-8"?><Relationships xmlns="http://schemas.openxmlformats.org/package/2006/relationships"><Relationship Target="activeX8.bin" Type="http://schemas.microsoft.com/office/2006/relationships/activeXControlBinary" Id="rId1"/></Relationships>
</file>

<file path=xl/activeX/_rels/activeX9.xml.rels><?xml version="1.0" encoding="UTF-8"?><Relationships xmlns="http://schemas.openxmlformats.org/package/2006/relationships"><Relationship Target="activeX9.bin" Type="http://schemas.microsoft.com/office/2006/relationships/activeXControlBinary" Id="rId1"/></Relationships>
</file>

<file path=xl/activeX/_rels/activeX10.xml.rels><?xml version="1.0" encoding="UTF-8"?><Relationships xmlns="http://schemas.openxmlformats.org/package/2006/relationships"><Relationship Target="activeX10.bin" Type="http://schemas.microsoft.com/office/2006/relationships/activeXControlBinary" Id="rId1"/></Relationships>
</file>

<file path=xl/activeX/_rels/activeX11.xml.rels><?xml version="1.0" encoding="UTF-8"?><Relationships xmlns="http://schemas.openxmlformats.org/package/2006/relationships"><Relationship Target="activeX11.bin" Type="http://schemas.microsoft.com/office/2006/relationships/activeXControlBinary" Id="rId1"/></Relationships>
</file>

<file path=xl/activeX/_rels/activeX12.xml.rels><?xml version="1.0" encoding="UTF-8"?><Relationships xmlns="http://schemas.openxmlformats.org/package/2006/relationships"><Relationship Target="activeX12.bin" Type="http://schemas.microsoft.com/office/2006/relationships/activeXControlBinary" Id="rId1"/></Relationships>
</file>

<file path=xl/activeX/_rels/activeX13.xml.rels><?xml version="1.0" encoding="UTF-8"?><Relationships xmlns="http://schemas.openxmlformats.org/package/2006/relationships"><Relationship Target="activeX13.bin" Type="http://schemas.microsoft.com/office/2006/relationships/activeXControlBinary" Id="rId1"/></Relationships>
</file>

<file path=xl/activeX/_rels/activeX14.xml.rels><?xml version="1.0" encoding="UTF-8"?><Relationships xmlns="http://schemas.openxmlformats.org/package/2006/relationships"><Relationship Target="activeX14.bin" Type="http://schemas.microsoft.com/office/2006/relationships/activeXControlBinary" Id="rId1"/></Relationships>
</file>

<file path=xl/activeX/_rels/activeX15.xml.rels><?xml version="1.0" encoding="UTF-8"?><Relationships xmlns="http://schemas.openxmlformats.org/package/2006/relationships"><Relationship Target="activeX15.bin" Type="http://schemas.microsoft.com/office/2006/relationships/activeXControlBinary" Id="rId1"/></Relationships>
</file>

<file path=xl/activeX/_rels/activeX16.xml.rels><?xml version="1.0" encoding="UTF-8"?><Relationships xmlns="http://schemas.openxmlformats.org/package/2006/relationships"><Relationship Target="activeX16.bin" Type="http://schemas.microsoft.com/office/2006/relationships/activeXControlBinary" Id="rId1"/></Relationships>
</file>

<file path=xl/activeX/_rels/activeX17.xml.rels><?xml version="1.0" encoding="UTF-8"?><Relationships xmlns="http://schemas.openxmlformats.org/package/2006/relationships"><Relationship Target="activeX17.bin" Type="http://schemas.microsoft.com/office/2006/relationships/activeXControlBinary" Id="rId1"/></Relationships>
</file>

<file path=xl/activeX/_rels/activeX18.xml.rels><?xml version="1.0" encoding="UTF-8"?><Relationships xmlns="http://schemas.openxmlformats.org/package/2006/relationships"><Relationship Target="activeX18.bin" Type="http://schemas.microsoft.com/office/2006/relationships/activeXControlBinary" Id="rId1"/></Relationships>
</file>

<file path=xl/activeX/_rels/activeX19.xml.rels><?xml version="1.0" encoding="UTF-8"?><Relationships xmlns="http://schemas.openxmlformats.org/package/2006/relationships"><Relationship Target="activeX19.bin" Type="http://schemas.microsoft.com/office/2006/relationships/activeXControlBinary" Id="rId1"/></Relationships>
</file>

<file path=xl/activeX/_rels/activeX20.xml.rels><?xml version="1.0" encoding="UTF-8"?><Relationships xmlns="http://schemas.openxmlformats.org/package/2006/relationships"><Relationship Target="activeX20.bin" Type="http://schemas.microsoft.com/office/2006/relationships/activeXControlBinary" Id="rId1"/></Relationships>
</file>

<file path=xl/activeX/_rels/activeX21.xml.rels><?xml version="1.0" encoding="UTF-8"?><Relationships xmlns="http://schemas.openxmlformats.org/package/2006/relationships"><Relationship Target="activeX21.bin" Type="http://schemas.microsoft.com/office/2006/relationships/activeXControlBinary" Id="rId1"/></Relationships>
</file>

<file path=xl/activeX/_rels/activeX22.xml.rels><?xml version="1.0" encoding="UTF-8"?><Relationships xmlns="http://schemas.openxmlformats.org/package/2006/relationships"><Relationship Target="activeX22.bin" Type="http://schemas.microsoft.com/office/2006/relationships/activeXControlBinary" Id="rId1"/></Relationships>
</file>

<file path=xl/activeX/_rels/activeX23.xml.rels><?xml version="1.0" encoding="UTF-8"?><Relationships xmlns="http://schemas.openxmlformats.org/package/2006/relationships"><Relationship Target="activeX23.bin" Type="http://schemas.microsoft.com/office/2006/relationships/activeXControlBinary" Id="rId1"/></Relationships>
</file>

<file path=xl/activeX/_rels/activeX24.xml.rels><?xml version="1.0" encoding="UTF-8"?><Relationships xmlns="http://schemas.openxmlformats.org/package/2006/relationships"><Relationship Target="activeX24.bin" Type="http://schemas.microsoft.com/office/2006/relationships/activeXControlBinary" Id="rId1"/></Relationships>
</file>

<file path=xl/activeX/_rels/activeX25.xml.rels><?xml version="1.0" encoding="UTF-8"?><Relationships xmlns="http://schemas.openxmlformats.org/package/2006/relationships"><Relationship Target="activeX25.bin" Type="http://schemas.microsoft.com/office/2006/relationships/activeXControlBinary" Id="rId1"/></Relationships>
</file>

<file path=xl/activeX/_rels/activeX26.xml.rels><?xml version="1.0" encoding="UTF-8"?><Relationships xmlns="http://schemas.openxmlformats.org/package/2006/relationships"><Relationship Target="activeX26.bin" Type="http://schemas.microsoft.com/office/2006/relationships/activeXControlBinary" Id="rId1"/></Relationships>
</file>

<file path=xl/activeX/_rels/activeX27.xml.rels><?xml version="1.0" encoding="UTF-8"?><Relationships xmlns="http://schemas.openxmlformats.org/package/2006/relationships"><Relationship Target="activeX27.bin" Type="http://schemas.microsoft.com/office/2006/relationships/activeXControlBinary" Id="rId1"/></Relationships>
</file>

<file path=xl/activeX/_rels/activeX28.xml.rels><?xml version="1.0" encoding="UTF-8"?><Relationships xmlns="http://schemas.openxmlformats.org/package/2006/relationships"><Relationship Target="activeX28.bin" Type="http://schemas.microsoft.com/office/2006/relationships/activeXControlBinary" Id="rId1"/></Relationships>
</file>

<file path=xl/activeX/_rels/activeX29.xml.rels><?xml version="1.0" encoding="UTF-8"?><Relationships xmlns="http://schemas.openxmlformats.org/package/2006/relationships"><Relationship Target="activeX29.bin" Type="http://schemas.microsoft.com/office/2006/relationships/activeXControlBinary" Id="rId1"/></Relationships>
</file>

<file path=xl/activeX/_rels/activeX30.xml.rels><?xml version="1.0" encoding="UTF-8"?><Relationships xmlns="http://schemas.openxmlformats.org/package/2006/relationships"><Relationship Target="activeX30.bin" Type="http://schemas.microsoft.com/office/2006/relationships/activeXControlBinary" Id="rId1"/></Relationships>
</file>

<file path=xl/activeX/_rels/activeX31.xml.rels><?xml version="1.0" encoding="UTF-8"?><Relationships xmlns="http://schemas.openxmlformats.org/package/2006/relationships"><Relationship Target="activeX31.bin" Type="http://schemas.microsoft.com/office/2006/relationships/activeXControlBinary" Id="rId1"/></Relationships>
</file>

<file path=xl/activeX/_rels/activeX32.xml.rels><?xml version="1.0" encoding="UTF-8"?><Relationships xmlns="http://schemas.openxmlformats.org/package/2006/relationships"><Relationship Target="activeX32.bin" Type="http://schemas.microsoft.com/office/2006/relationships/activeXControlBinary" Id="rId1"/></Relationships>
</file>

<file path=xl/activeX/_rels/activeX33.xml.rels><?xml version="1.0" encoding="UTF-8"?><Relationships xmlns="http://schemas.openxmlformats.org/package/2006/relationships"><Relationship Target="activeX33.bin" Type="http://schemas.microsoft.com/office/2006/relationships/activeXControlBinary" Id="rId1"/></Relationships>
</file>

<file path=xl/activeX/_rels/activeX34.xml.rels><?xml version="1.0" encoding="UTF-8"?><Relationships xmlns="http://schemas.openxmlformats.org/package/2006/relationships"><Relationship Target="activeX34.bin" Type="http://schemas.microsoft.com/office/2006/relationships/activeXControlBinary" Id="rId1"/></Relationships>
</file>

<file path=xl/activeX/_rels/activeX35.xml.rels><?xml version="1.0" encoding="UTF-8"?><Relationships xmlns="http://schemas.openxmlformats.org/package/2006/relationships"><Relationship Target="activeX35.bin" Type="http://schemas.microsoft.com/office/2006/relationships/activeXControlBinary" Id="rId1"/></Relationships>
</file>

<file path=xl/activeX/_rels/activeX36.xml.rels><?xml version="1.0" encoding="UTF-8"?><Relationships xmlns="http://schemas.openxmlformats.org/package/2006/relationships"><Relationship Target="activeX36.bin" Type="http://schemas.microsoft.com/office/2006/relationships/activeXControlBinary" Id="rId1"/></Relationships>
</file>

<file path=xl/activeX/_rels/activeX37.xml.rels><?xml version="1.0" encoding="UTF-8"?><Relationships xmlns="http://schemas.openxmlformats.org/package/2006/relationships"><Relationship Target="activeX37.bin" Type="http://schemas.microsoft.com/office/2006/relationships/activeXControlBinary" Id="rId1"/></Relationships>
</file>

<file path=xl/activeX/_rels/activeX38.xml.rels><?xml version="1.0" encoding="UTF-8"?><Relationships xmlns="http://schemas.openxmlformats.org/package/2006/relationships"><Relationship Target="activeX38.bin" Type="http://schemas.microsoft.com/office/2006/relationships/activeXControlBinary" Id="rId1"/></Relationships>
</file>

<file path=xl/activeX/_rels/activeX39.xml.rels><?xml version="1.0" encoding="UTF-8"?><Relationships xmlns="http://schemas.openxmlformats.org/package/2006/relationships"><Relationship Target="activeX39.bin" Type="http://schemas.microsoft.com/office/2006/relationships/activeXControlBinary" Id="rId1"/></Relationships>
</file>

<file path=xl/activeX/_rels/activeX40.xml.rels><?xml version="1.0" encoding="UTF-8"?><Relationships xmlns="http://schemas.openxmlformats.org/package/2006/relationships"><Relationship Target="activeX40.bin" Type="http://schemas.microsoft.com/office/2006/relationships/activeXControlBinary" Id="rId1"/></Relationships>
</file>

<file path=xl/activeX/_rels/activeX41.xml.rels><?xml version="1.0" encoding="UTF-8"?><Relationships xmlns="http://schemas.openxmlformats.org/package/2006/relationships"><Relationship Target="activeX41.bin" Type="http://schemas.microsoft.com/office/2006/relationships/activeXControlBinary" Id="rId1"/></Relationships>
</file>

<file path=xl/activeX/_rels/activeX42.xml.rels><?xml version="1.0" encoding="UTF-8"?><Relationships xmlns="http://schemas.openxmlformats.org/package/2006/relationships"><Relationship Target="activeX42.bin" Type="http://schemas.microsoft.com/office/2006/relationships/activeXControlBinary" Id="rId1"/></Relationships>
</file>

<file path=xl/activeX/_rels/activeX43.xml.rels><?xml version="1.0" encoding="UTF-8"?><Relationships xmlns="http://schemas.openxmlformats.org/package/2006/relationships"><Relationship Target="activeX43.bin" Type="http://schemas.microsoft.com/office/2006/relationships/activeXControlBinary" Id="rId1"/></Relationships>
</file>

<file path=xl/activeX/_rels/activeX44.xml.rels><?xml version="1.0" encoding="UTF-8"?><Relationships xmlns="http://schemas.openxmlformats.org/package/2006/relationships"><Relationship Target="activeX44.bin" Type="http://schemas.microsoft.com/office/2006/relationships/activeXControlBinary" Id="rId1"/></Relationships>
</file>

<file path=xl/activeX/_rels/activeX45.xml.rels><?xml version="1.0" encoding="UTF-8"?><Relationships xmlns="http://schemas.openxmlformats.org/package/2006/relationships"><Relationship Target="activeX45.bin" Type="http://schemas.microsoft.com/office/2006/relationships/activeXControlBinary" Id="rId1"/></Relationships>
</file>

<file path=xl/activeX/_rels/activeX46.xml.rels><?xml version="1.0" encoding="UTF-8"?><Relationships xmlns="http://schemas.openxmlformats.org/package/2006/relationships"><Relationship Target="activeX46.bin" Type="http://schemas.microsoft.com/office/2006/relationships/activeXControlBinary" Id="rId1"/></Relationships>
</file>

<file path=xl/activeX/_rels/activeX47.xml.rels><?xml version="1.0" encoding="UTF-8"?><Relationships xmlns="http://schemas.openxmlformats.org/package/2006/relationships"><Relationship Target="activeX47.bin" Type="http://schemas.microsoft.com/office/2006/relationships/activeXControlBinary" Id="rId1"/></Relationships>
</file>

<file path=xl/activeX/_rels/activeX48.xml.rels><?xml version="1.0" encoding="UTF-8"?><Relationships xmlns="http://schemas.openxmlformats.org/package/2006/relationships"><Relationship Target="activeX48.bin" Type="http://schemas.microsoft.com/office/2006/relationships/activeXControlBinary" Id="rId1"/></Relationships>
</file>

<file path=xl/activeX/_rels/activeX49.xml.rels><?xml version="1.0" encoding="UTF-8"?><Relationships xmlns="http://schemas.openxmlformats.org/package/2006/relationships"><Relationship Target="activeX49.bin" Type="http://schemas.microsoft.com/office/2006/relationships/activeXControlBinary" Id="rId1"/></Relationships>
</file>

<file path=xl/activeX/_rels/activeX50.xml.rels><?xml version="1.0" encoding="UTF-8"?><Relationships xmlns="http://schemas.openxmlformats.org/package/2006/relationships"><Relationship Target="activeX50.bin" Type="http://schemas.microsoft.com/office/2006/relationships/activeXControlBinary" Id="rId1"/></Relationships>
</file>

<file path=xl/activeX/_rels/activeX51.xml.rels><?xml version="1.0" encoding="UTF-8"?><Relationships xmlns="http://schemas.openxmlformats.org/package/2006/relationships"><Relationship Target="activeX51.bin" Type="http://schemas.microsoft.com/office/2006/relationships/activeXControlBinary" Id="rId1"/></Relationships>
</file>

<file path=xl/activeX/_rels/activeX52.xml.rels><?xml version="1.0" encoding="UTF-8"?><Relationships xmlns="http://schemas.openxmlformats.org/package/2006/relationships"><Relationship Target="activeX52.bin" Type="http://schemas.microsoft.com/office/2006/relationships/activeXControlBinary" Id="rId1"/></Relationships>
</file>

<file path=xl/activeX/_rels/activeX53.xml.rels><?xml version="1.0" encoding="UTF-8"?><Relationships xmlns="http://schemas.openxmlformats.org/package/2006/relationships"><Relationship Target="activeX53.bin" Type="http://schemas.microsoft.com/office/2006/relationships/activeXControlBinary" Id="rId1"/></Relationships>
</file>

<file path=xl/activeX/_rels/activeX54.xml.rels><?xml version="1.0" encoding="UTF-8"?><Relationships xmlns="http://schemas.openxmlformats.org/package/2006/relationships"><Relationship Target="activeX54.bin" Type="http://schemas.microsoft.com/office/2006/relationships/activeXControlBinary" Id="rId1"/></Relationships>
</file>

<file path=xl/activeX/_rels/activeX55.xml.rels><?xml version="1.0" encoding="UTF-8"?><Relationships xmlns="http://schemas.openxmlformats.org/package/2006/relationships"><Relationship Target="activeX55.bin" Type="http://schemas.microsoft.com/office/2006/relationships/activeXControlBinary" Id="rId1"/></Relationships>
</file>

<file path=xl/activeX/_rels/activeX56.xml.rels><?xml version="1.0" encoding="UTF-8"?><Relationships xmlns="http://schemas.openxmlformats.org/package/2006/relationships"><Relationship Target="activeX56.bin" Type="http://schemas.microsoft.com/office/2006/relationships/activeXControlBinary" Id="rId1"/></Relationships>
</file>

<file path=xl/activeX/_rels/activeX57.xml.rels><?xml version="1.0" encoding="UTF-8"?><Relationships xmlns="http://schemas.openxmlformats.org/package/2006/relationships"><Relationship Target="activeX57.bin" Type="http://schemas.microsoft.com/office/2006/relationships/activeXControlBinary" Id="rId1"/></Relationships>
</file>

<file path=xl/activeX/_rels/activeX58.xml.rels><?xml version="1.0" encoding="UTF-8"?><Relationships xmlns="http://schemas.openxmlformats.org/package/2006/relationships"><Relationship Target="activeX58.bin" Type="http://schemas.microsoft.com/office/2006/relationships/activeXControlBinary" Id="rId1"/></Relationships>
</file>

<file path=xl/activeX/_rels/activeX59.xml.rels><?xml version="1.0" encoding="UTF-8"?><Relationships xmlns="http://schemas.openxmlformats.org/package/2006/relationships"><Relationship Target="activeX59.bin" Type="http://schemas.microsoft.com/office/2006/relationships/activeXControlBinary" Id="rId1"/></Relationships>
</file>

<file path=xl/activeX/_rels/activeX60.xml.rels><?xml version="1.0" encoding="UTF-8"?><Relationships xmlns="http://schemas.openxmlformats.org/package/2006/relationships"><Relationship Target="activeX60.bin" Type="http://schemas.microsoft.com/office/2006/relationships/activeXControlBinary" Id="rId1"/></Relationships>
</file>

<file path=xl/activeX/_rels/activeX61.xml.rels><?xml version="1.0" encoding="UTF-8"?><Relationships xmlns="http://schemas.openxmlformats.org/package/2006/relationships"><Relationship Target="activeX61.bin" Type="http://schemas.microsoft.com/office/2006/relationships/activeXControlBinary" Id="rId1"/></Relationships>
</file>

<file path=xl/activeX/_rels/activeX62.xml.rels><?xml version="1.0" encoding="UTF-8"?><Relationships xmlns="http://schemas.openxmlformats.org/package/2006/relationships"><Relationship Target="activeX62.bin" Type="http://schemas.microsoft.com/office/2006/relationships/activeXControlBinary" Id="rId1"/></Relationships>
</file>

<file path=xl/activeX/_rels/activeX63.xml.rels><?xml version="1.0" encoding="UTF-8"?><Relationships xmlns="http://schemas.openxmlformats.org/package/2006/relationships"><Relationship Target="activeX63.bin" Type="http://schemas.microsoft.com/office/2006/relationships/activeXControlBinary" Id="rId1"/></Relationships>
</file>

<file path=xl/activeX/_rels/activeX64.xml.rels><?xml version="1.0" encoding="UTF-8"?><Relationships xmlns="http://schemas.openxmlformats.org/package/2006/relationships"><Relationship Target="activeX64.bin" Type="http://schemas.microsoft.com/office/2006/relationships/activeXControlBinary" Id="rId1"/></Relationships>
</file>

<file path=xl/activeX/_rels/activeX65.xml.rels><?xml version="1.0" encoding="UTF-8"?><Relationships xmlns="http://schemas.openxmlformats.org/package/2006/relationships"><Relationship Target="activeX65.bin" Type="http://schemas.microsoft.com/office/2006/relationships/activeXControlBinary" Id="rId1"/></Relationships>
</file>

<file path=xl/activeX/_rels/activeX66.xml.rels><?xml version="1.0" encoding="UTF-8"?><Relationships xmlns="http://schemas.openxmlformats.org/package/2006/relationships"><Relationship Target="activeX66.bin" Type="http://schemas.microsoft.com/office/2006/relationships/activeXControlBinary" Id="rId1"/></Relationships>
</file>

<file path=xl/activeX/_rels/activeX67.xml.rels><?xml version="1.0" encoding="UTF-8"?><Relationships xmlns="http://schemas.openxmlformats.org/package/2006/relationships"><Relationship Target="activeX67.bin" Type="http://schemas.microsoft.com/office/2006/relationships/activeXControlBinary" Id="rId1"/></Relationships>
</file>

<file path=xl/activeX/_rels/activeX68.xml.rels><?xml version="1.0" encoding="UTF-8"?><Relationships xmlns="http://schemas.openxmlformats.org/package/2006/relationships"><Relationship Target="activeX68.bin" Type="http://schemas.microsoft.com/office/2006/relationships/activeXControlBinary" Id="rId1"/></Relationships>
</file>

<file path=xl/activeX/_rels/activeX69.xml.rels><?xml version="1.0" encoding="UTF-8"?><Relationships xmlns="http://schemas.openxmlformats.org/package/2006/relationships"><Relationship Target="activeX69.bin" Type="http://schemas.microsoft.com/office/2006/relationships/activeXControlBinary" Id="rId1"/></Relationships>
</file>

<file path=xl/activeX/_rels/activeX70.xml.rels><?xml version="1.0" encoding="UTF-8"?><Relationships xmlns="http://schemas.openxmlformats.org/package/2006/relationships"><Relationship Target="activeX70.bin" Type="http://schemas.microsoft.com/office/2006/relationships/activeXControlBinary" Id="rId1"/></Relationships>
</file>

<file path=xl/activeX/_rels/activeX71.xml.rels><?xml version="1.0" encoding="UTF-8"?><Relationships xmlns="http://schemas.openxmlformats.org/package/2006/relationships"><Relationship Target="activeX71.bin" Type="http://schemas.microsoft.com/office/2006/relationships/activeXControlBinary" Id="rId1"/></Relationships>
</file>

<file path=xl/activeX/_rels/activeX72.xml.rels><?xml version="1.0" encoding="UTF-8"?><Relationships xmlns="http://schemas.openxmlformats.org/package/2006/relationships"><Relationship Target="activeX72.bin" Type="http://schemas.microsoft.com/office/2006/relationships/activeXControlBinary" Id="rId1"/></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Relationships xmlns="http://schemas.openxmlformats.org/package/2006/relationships"><Relationship Target="colors1.xml" Type="http://schemas.microsoft.com/office/2011/relationships/chartColorStyle" Id="rId2"/><Relationship Target="style1.xml" Type="http://schemas.microsoft.com/office/2011/relationships/chartStyle" Id="rId1"/></Relationships>
</file>

<file path=xl/charts/_rels/chart4.xml.rels><?xml version="1.0" encoding="UTF-8"?><Relationships xmlns="http://schemas.openxmlformats.org/package/2006/relationships"><Relationship Target="colors2.xml" Type="http://schemas.microsoft.com/office/2011/relationships/chartColorStyle" Id="rId2"/><Relationship Target="style2.xml" Type="http://schemas.microsoft.com/office/2011/relationships/chartStyle" Id="rId1"/></Relationships>
</file>

<file path=xl/charts/_rels/chart5.xml.rels><?xml version="1.0" encoding="UTF-8"?><Relationships xmlns="http://schemas.openxmlformats.org/package/2006/relationships"><Relationship Target="colors3.xml" Type="http://schemas.microsoft.com/office/2011/relationships/chartColorStyle" Id="rId2"/><Relationship Target="style3.xml" Type="http://schemas.microsoft.com/office/2011/relationships/chartStyle" Id="rId1"/></Relationships>
</file>

<file path=xl/charts/_rels/chart6.xml.rels><?xml version="1.0" encoding="UTF-8"?><Relationships xmlns="http://schemas.openxmlformats.org/package/2006/relationships"><Relationship Target="colors4.xml" Type="http://schemas.microsoft.com/office/2011/relationships/chartColorStyle" Id="rId2"/><Relationship Target="style4.xml" Type="http://schemas.microsoft.com/office/2011/relationships/chartStyle" Id="rId1"/></Relationships>
</file>

<file path=xl/charts/_rels/chart7.xml.rels><?xml version="1.0" encoding="UTF-8"?><Relationships xmlns="http://schemas.openxmlformats.org/package/2006/relationships"><Relationship Target="colors5.xml" Type="http://schemas.microsoft.com/office/2011/relationships/chartColorStyle" Id="rId2"/><Relationship Target="style5.xml" Type="http://schemas.microsoft.com/office/2011/relationships/chartStyle" Id="rId1"/></Relationships>
</file>

<file path=xl/charts/_rels/chart8.xml.rels><?xml version="1.0" encoding="UTF-8"?><Relationships xmlns="http://schemas.openxmlformats.org/package/2006/relationships"><Relationship Target="../theme/themeOverride1.xml" Type="http://schemas.openxmlformats.org/officeDocument/2006/relationships/themeOverride" Id="rId1"/></Relationships>
</file>

<file path=xl/charts/_rels/chart9.xml.rels><?xml version="1.0" encoding="UTF-8"?><Relationships xmlns="http://schemas.openxmlformats.org/package/2006/relationships"><Relationship Target="../theme/themeOverride2.xml" Type="http://schemas.openxmlformats.org/officeDocument/2006/relationships/themeOverride" Id="rId1"/></Relationships>
</file>

<file path=xl/charts/_rels/chart10.xml.rels><?xml version="1.0" encoding="UTF-8"?><Relationships xmlns="http://schemas.openxmlformats.org/package/2006/relationships"><Relationship Target="colors6.xml" Type="http://schemas.microsoft.com/office/2011/relationships/chartColorStyle" Id="rId2"/><Relationship Target="style6.xml" Type="http://schemas.microsoft.com/office/2011/relationships/chartStyle" Id="rId1"/></Relationships>
</file>

<file path=xl/charts/_rels/chart11.xml.rels><?xml version="1.0" encoding="UTF-8"?><Relationships xmlns="http://schemas.openxmlformats.org/package/2006/relationships"><Relationship Target="colors7.xml" Type="http://schemas.microsoft.com/office/2011/relationships/chartColorStyle" Id="rId2"/><Relationship Target="style7.xml" Type="http://schemas.microsoft.com/office/2011/relationships/chartStyle" Id="rId1"/></Relationships>
</file>

<file path=xl/charts/_rels/chart12.xml.rels><?xml version="1.0" encoding="UTF-8"?><Relationships xmlns="http://schemas.openxmlformats.org/package/2006/relationships"><Relationship Target="colors8.xml" Type="http://schemas.microsoft.com/office/2011/relationships/chartColorStyle" Id="rId2"/><Relationship Target="style8.xml" Type="http://schemas.microsoft.com/office/2011/relationships/chartStyle" Id="rId1"/></Relationships>
</file>

<file path=xl/charts/_rels/chart13.xml.rels><?xml version="1.0" encoding="UTF-8"?><Relationships xmlns="http://schemas.openxmlformats.org/package/2006/relationships"><Relationship Target="colors9.xml" Type="http://schemas.microsoft.com/office/2011/relationships/chartColorStyle" Id="rId2"/><Relationship Target="style9.xml" Type="http://schemas.microsoft.com/office/2011/relationships/chartStyle" Id="rId1"/></Relationships>
</file>

<file path=xl/charts/_rels/chart14.xml.rels><?xml version="1.0" encoding="UTF-8"?><Relationships xmlns="http://schemas.openxmlformats.org/package/2006/relationships"><Relationship Target="colors10.xml" Type="http://schemas.microsoft.com/office/2011/relationships/chartColorStyle" Id="rId2"/><Relationship Target="style10.xml" Type="http://schemas.microsoft.com/office/2011/relationships/chartStyle" Id="rId1"/></Relationships>
</file>

<file path=xl/charts/_rels/chart15.xml.rels><?xml version="1.0" encoding="UTF-8"?><Relationships xmlns="http://schemas.openxmlformats.org/package/2006/relationships"><Relationship Target="../theme/themeOverride3.xml" Type="http://schemas.openxmlformats.org/officeDocument/2006/relationships/themeOverride" Id="rId1"/></Relationships>
</file>

<file path=xl/charts/_rels/chart16.xml.rels><?xml version="1.0" encoding="UTF-8"?><Relationships xmlns="http://schemas.openxmlformats.org/package/2006/relationships"><Relationship Target="../theme/themeOverride4.xml" Type="http://schemas.openxmlformats.org/officeDocument/2006/relationships/themeOverride" Id="rId1"/></Relationships>
</file>

<file path=xl/charts/_rels/chart17.xml.rels><?xml version="1.0" encoding="UTF-8"?><Relationships xmlns="http://schemas.openxmlformats.org/package/2006/relationships"><Relationship Target="colors11.xml" Type="http://schemas.microsoft.com/office/2011/relationships/chartColorStyle" Id="rId2"/><Relationship Target="style11.xml" Type="http://schemas.microsoft.com/office/2011/relationships/chartStyle" Id="rId1"/></Relationships>
</file>

<file path=xl/charts/_rels/chart18.xml.rels><?xml version="1.0" encoding="UTF-8"?><Relationships xmlns="http://schemas.openxmlformats.org/package/2006/relationships"><Relationship Target="colors12.xml" Type="http://schemas.microsoft.com/office/2011/relationships/chartColorStyle" Id="rId2"/><Relationship Target="style12.xml" Type="http://schemas.microsoft.com/office/2011/relationships/chartStyle" Id="rId1"/></Relationships>
</file>

<file path=xl/charts/_rels/chart19.xml.rels><?xml version="1.0" encoding="UTF-8"?><Relationships xmlns="http://schemas.openxmlformats.org/package/2006/relationships"><Relationship Target="colors13.xml" Type="http://schemas.microsoft.com/office/2011/relationships/chartColorStyle" Id="rId2"/><Relationship Target="style13.xml" Type="http://schemas.microsoft.com/office/2011/relationships/chartStyle" Id="rId1"/></Relationships>
</file>

<file path=xl/charts/_rels/chart20.xml.rels><?xml version="1.0" encoding="UTF-8"?><Relationships xmlns="http://schemas.openxmlformats.org/package/2006/relationships"><Relationship Target="colors14.xml" Type="http://schemas.microsoft.com/office/2011/relationships/chartColorStyle" Id="rId2"/><Relationship Target="style14.xml" Type="http://schemas.microsoft.com/office/2011/relationships/chartStyle" Id="rId1"/></Relationships>
</file>

<file path=xl/charts/_rels/chart21.xml.rels><?xml version="1.0" encoding="UTF-8"?><Relationships xmlns="http://schemas.openxmlformats.org/package/2006/relationships"><Relationship Target="colors15.xml" Type="http://schemas.microsoft.com/office/2011/relationships/chartColorStyle" Id="rId2"/><Relationship Target="style15.xml" Type="http://schemas.microsoft.com/office/2011/relationships/chartStyle" Id="rId1"/></Relationships>
</file>

<file path=xl/charts/_rels/chart22.xml.rels><?xml version="1.0" encoding="UTF-8"?><Relationships xmlns="http://schemas.openxmlformats.org/package/2006/relationships"><Relationship Target="colors16.xml" Type="http://schemas.microsoft.com/office/2011/relationships/chartColorStyle" Id="rId2"/><Relationship Target="style16.xml" Type="http://schemas.microsoft.com/office/2011/relationships/chartStyle" Id="rId1"/></Relationships>
</file>

<file path=xl/charts/_rels/chart23.xml.rels><?xml version="1.0" encoding="UTF-8"?><Relationships xmlns="http://schemas.openxmlformats.org/package/2006/relationships"><Relationship Target="colors17.xml" Type="http://schemas.microsoft.com/office/2011/relationships/chartColorStyle" Id="rId2"/><Relationship Target="style17.xml" Type="http://schemas.microsoft.com/office/2011/relationships/chartStyle" Id="rId1"/></Relationships>
</file>

<file path=xl/charts/_rels/chart24.xml.rels><?xml version="1.0" encoding="UTF-8"?><Relationships xmlns="http://schemas.openxmlformats.org/package/2006/relationships"><Relationship Target="colors18.xml" Type="http://schemas.microsoft.com/office/2011/relationships/chartColorStyle" Id="rId2"/><Relationship Target="style18.xml" Type="http://schemas.microsoft.com/office/2011/relationships/chartStyle" Id="rId1"/></Relationships>
</file>

<file path=xl/charts/_rels/chart25.xml.rels><?xml version="1.0" encoding="UTF-8"?><Relationships xmlns="http://schemas.openxmlformats.org/package/2006/relationships"><Relationship Target="colors19.xml" Type="http://schemas.microsoft.com/office/2011/relationships/chartColorStyle" Id="rId2"/><Relationship Target="style19.xml" Type="http://schemas.microsoft.com/office/2011/relationships/chartStyle" Id="rId1"/></Relationships>
</file>

<file path=xl/charts/_rels/chart26.xml.rels><?xml version="1.0" encoding="UTF-8"?><Relationships xmlns="http://schemas.openxmlformats.org/package/2006/relationships"><Relationship Target="colors20.xml" Type="http://schemas.microsoft.com/office/2011/relationships/chartColorStyle" Id="rId2"/><Relationship Target="style20.xml" Type="http://schemas.microsoft.com/office/2011/relationships/chartStyle" Id="rId1"/></Relationships>
</file>

<file path=xl/charts/_rels/chart27.xml.rels><?xml version="1.0" encoding="UTF-8"?><Relationships xmlns="http://schemas.openxmlformats.org/package/2006/relationships"><Relationship Target="colors21.xml" Type="http://schemas.microsoft.com/office/2011/relationships/chartColorStyle" Id="rId2"/><Relationship Target="style21.xml" Type="http://schemas.microsoft.com/office/2011/relationships/chartStyle" Id="rId1"/></Relationships>
</file>

<file path=xl/charts/_rels/chart28.xml.rels><?xml version="1.0" encoding="UTF-8"?><Relationships xmlns="http://schemas.openxmlformats.org/package/2006/relationships"><Relationship Target="colors22.xml" Type="http://schemas.microsoft.com/office/2011/relationships/chartColorStyle" Id="rId2"/><Relationship Target="style22.xml" Type="http://schemas.microsoft.com/office/2011/relationships/chartStyle" Id="rId1"/></Relationships>
</file>

<file path=xl/charts/_rels/chart29.xml.rels><?xml version="1.0" encoding="UTF-8"?><Relationships xmlns="http://schemas.openxmlformats.org/package/2006/relationships"><Relationship Target="colors23.xml" Type="http://schemas.microsoft.com/office/2011/relationships/chartColorStyle" Id="rId2"/><Relationship Target="style23.xml" Type="http://schemas.microsoft.com/office/2011/relationships/chartStyle" Id="rId1"/></Relationships>
</file>

<file path=xl/charts/_rels/chart30.xml.rels><?xml version="1.0" encoding="UTF-8"?><Relationships xmlns="http://schemas.openxmlformats.org/package/2006/relationships"><Relationship Target="colors24.xml" Type="http://schemas.microsoft.com/office/2011/relationships/chartColorStyle" Id="rId2"/><Relationship Target="style24.xml" Type="http://schemas.microsoft.com/office/2011/relationships/chartStyle" Id="rId1"/></Relationships>
</file>

<file path=xl/charts/_rels/chart31.xml.rels><?xml version="1.0" encoding="UTF-8"?><Relationships xmlns="http://schemas.openxmlformats.org/package/2006/relationships"><Relationship Target="colors25.xml" Type="http://schemas.microsoft.com/office/2011/relationships/chartColorStyle" Id="rId2"/><Relationship Target="style25.xml" Type="http://schemas.microsoft.com/office/2011/relationships/chartStyle" Id="rId1"/></Relationships>
</file>

<file path=xl/charts/_rels/chart32.xml.rels><?xml version="1.0" encoding="UTF-8"?><Relationships xmlns="http://schemas.openxmlformats.org/package/2006/relationships"><Relationship Target="colors26.xml" Type="http://schemas.microsoft.com/office/2011/relationships/chartColorStyle" Id="rId2"/><Relationship Target="style26.xml" Type="http://schemas.microsoft.com/office/2011/relationships/chartStyle" Id="rId1"/></Relationships>
</file>

<file path=xl/charts/_rels/chart33.xml.rels><?xml version="1.0" encoding="UTF-8"?><Relationships xmlns="http://schemas.openxmlformats.org/package/2006/relationships"><Relationship Target="colors27.xml" Type="http://schemas.microsoft.com/office/2011/relationships/chartColorStyle" Id="rId2"/><Relationship Target="style27.xml" Type="http://schemas.microsoft.com/office/2011/relationships/chartStyle" Id="rId1"/></Relationships>
</file>

<file path=xl/charts/_rels/chart34.xml.rels><?xml version="1.0" encoding="UTF-8"?><Relationships xmlns="http://schemas.openxmlformats.org/package/2006/relationships"><Relationship Target="colors28.xml" Type="http://schemas.microsoft.com/office/2011/relationships/chartColorStyle" Id="rId2"/><Relationship Target="style28.xml" Type="http://schemas.microsoft.com/office/2011/relationships/chartStyle" Id="rId1"/></Relationships>
</file>

<file path=xl/charts/_rels/chart35.xml.rels><?xml version="1.0" encoding="UTF-8"?><Relationships xmlns="http://schemas.openxmlformats.org/package/2006/relationships"><Relationship Target="colors29.xml" Type="http://schemas.microsoft.com/office/2011/relationships/chartColorStyle" Id="rId2"/><Relationship Target="style29.xml" Type="http://schemas.microsoft.com/office/2011/relationships/chartStyle" Id="rId1"/></Relationships>
</file>

<file path=xl/charts/_rels/chart36.xml.rels><?xml version="1.0" encoding="UTF-8"?><Relationships xmlns="http://schemas.openxmlformats.org/package/2006/relationships"><Relationship Target="colors30.xml" Type="http://schemas.microsoft.com/office/2011/relationships/chartColorStyle" Id="rId2"/><Relationship Target="style30.xml" Type="http://schemas.microsoft.com/office/2011/relationships/chartStyle" Id="rId1"/></Relationships>
</file>

<file path=xl/charts/_rels/chart37.xml.rels><?xml version="1.0" encoding="UTF-8"?><Relationships xmlns="http://schemas.openxmlformats.org/package/2006/relationships"><Relationship Target="../theme/themeOverride5.xml" Type="http://schemas.openxmlformats.org/officeDocument/2006/relationships/themeOverride" Id="rId1"/></Relationships>
</file>

<file path=xl/charts/_rels/chart38.xml.rels><?xml version="1.0" encoding="UTF-8"?><Relationships xmlns="http://schemas.openxmlformats.org/package/2006/relationships"><Relationship Target="../theme/themeOverride6.xml" Type="http://schemas.openxmlformats.org/officeDocument/2006/relationships/themeOverride" Id="rId1"/></Relationships>
</file>

<file path=xl/charts/_rels/chart39.xml.rels><?xml version="1.0" encoding="UTF-8"?><Relationships xmlns="http://schemas.openxmlformats.org/package/2006/relationships"><Relationship Target="colors31.xml" Type="http://schemas.microsoft.com/office/2011/relationships/chartColorStyle" Id="rId2"/><Relationship Target="style31.xml" Type="http://schemas.microsoft.com/office/2011/relationships/chartStyle" Id="rId1"/></Relationships>
</file>

<file path=xl/charts/_rels/chart40.xml.rels><?xml version="1.0" encoding="UTF-8"?><Relationships xmlns="http://schemas.openxmlformats.org/package/2006/relationships"><Relationship Target="colors32.xml" Type="http://schemas.microsoft.com/office/2011/relationships/chartColorStyle" Id="rId2"/><Relationship Target="style32.xml" Type="http://schemas.microsoft.com/office/2011/relationships/chartStyle" Id="rId1"/></Relationships>
</file>

<file path=xl/charts/_rels/chart41.xml.rels><?xml version="1.0" encoding="UTF-8"?><Relationships xmlns="http://schemas.openxmlformats.org/package/2006/relationships"><Relationship Target="colors33.xml" Type="http://schemas.microsoft.com/office/2011/relationships/chartColorStyle" Id="rId2"/><Relationship Target="style33.xml" Type="http://schemas.microsoft.com/office/2011/relationships/chartStyle" Id="rId1"/></Relationships>
</file>

<file path=xl/charts/_rels/chart42.xml.rels><?xml version="1.0" encoding="UTF-8"?><Relationships xmlns="http://schemas.openxmlformats.org/package/2006/relationships"><Relationship Target="colors34.xml" Type="http://schemas.microsoft.com/office/2011/relationships/chartColorStyle" Id="rId2"/><Relationship Target="style34.xml" Type="http://schemas.microsoft.com/office/2011/relationships/chartStyle" Id="rId1"/></Relationships>
</file>

<file path=xl/charts/_rels/chart43.xml.rels><?xml version="1.0" encoding="UTF-8"?><Relationships xmlns="http://schemas.openxmlformats.org/package/2006/relationships"><Relationship Target="colors35.xml" Type="http://schemas.microsoft.com/office/2011/relationships/chartColorStyle" Id="rId2"/><Relationship Target="style35.xml" Type="http://schemas.microsoft.com/office/2011/relationships/chartStyle" Id="rId1"/></Relationships>
</file>

<file path=xl/charts/_rels/chart44.xml.rels><?xml version="1.0" encoding="UTF-8"?><Relationships xmlns="http://schemas.openxmlformats.org/package/2006/relationships"><Relationship Target="../theme/themeOverride7.xml" Type="http://schemas.openxmlformats.org/officeDocument/2006/relationships/themeOverride" Id="rId1"/></Relationships>
</file>

<file path=xl/charts/_rels/chart45.xml.rels><?xml version="1.0" encoding="UTF-8"?><Relationships xmlns="http://schemas.openxmlformats.org/package/2006/relationships"><Relationship Target="../theme/themeOverride8.xml" Type="http://schemas.openxmlformats.org/officeDocument/2006/relationships/themeOverride" Id="rId1"/></Relationships>
</file>

<file path=xl/charts/_rels/chart46.xml.rels><?xml version="1.0" encoding="UTF-8"?><Relationships xmlns="http://schemas.openxmlformats.org/package/2006/relationships"><Relationship Target="colors36.xml" Type="http://schemas.microsoft.com/office/2011/relationships/chartColorStyle" Id="rId2"/><Relationship Target="style36.xml" Type="http://schemas.microsoft.com/office/2011/relationships/chartStyle" Id="rId1"/></Relationships>
</file>

<file path=xl/charts/_rels/chart47.xml.rels><?xml version="1.0" encoding="UTF-8"?><Relationships xmlns="http://schemas.openxmlformats.org/package/2006/relationships"><Relationship Target="colors37.xml" Type="http://schemas.microsoft.com/office/2011/relationships/chartColorStyle" Id="rId2"/><Relationship Target="style37.xml" Type="http://schemas.microsoft.com/office/2011/relationships/chartStyle" Id="rId1"/></Relationships>
</file>

<file path=xl/charts/_rels/chart48.xml.rels><?xml version="1.0" encoding="UTF-8"?><Relationships xmlns="http://schemas.openxmlformats.org/package/2006/relationships"><Relationship Target="colors38.xml" Type="http://schemas.microsoft.com/office/2011/relationships/chartColorStyle" Id="rId2"/><Relationship Target="style38.xml" Type="http://schemas.microsoft.com/office/2011/relationships/chartStyle" Id="rId1"/></Relationships>
</file>

<file path=xl/charts/_rels/chart49.xml.rels><?xml version="1.0" encoding="UTF-8"?><Relationships xmlns="http://schemas.openxmlformats.org/package/2006/relationships"><Relationship Target="colors39.xml" Type="http://schemas.microsoft.com/office/2011/relationships/chartColorStyle" Id="rId2"/><Relationship Target="style39.xml" Type="http://schemas.microsoft.com/office/2011/relationships/chartStyle" Id="rId1"/></Relationships>
</file>

<file path=xl/charts/_rels/chart50.xml.rels><?xml version="1.0" encoding="UTF-8"?><Relationships xmlns="http://schemas.openxmlformats.org/package/2006/relationships"><Relationship Target="colors40.xml" Type="http://schemas.microsoft.com/office/2011/relationships/chartColorStyle" Id="rId2"/><Relationship Target="style40.xml" Type="http://schemas.microsoft.com/office/2011/relationships/chartStyle" Id="rId1"/></Relationships>
</file>

<file path=xl/charts/_rels/chart51.xml.rels><?xml version="1.0" encoding="UTF-8"?><Relationships xmlns="http://schemas.openxmlformats.org/package/2006/relationships"><Relationship Target="../theme/themeOverride9.xml" Type="http://schemas.openxmlformats.org/officeDocument/2006/relationships/themeOverride" Id="rId1"/></Relationships>
</file>

<file path=xl/charts/_rels/chart52.xml.rels><?xml version="1.0" encoding="UTF-8"?><Relationships xmlns="http://schemas.openxmlformats.org/package/2006/relationships"><Relationship Target="../theme/themeOverride10.xml" Type="http://schemas.openxmlformats.org/officeDocument/2006/relationships/themeOverride" Id="rId1"/></Relationships>
</file>

<file path=xl/charts/_rels/chart53.xml.rels><?xml version="1.0" encoding="UTF-8"?><Relationships xmlns="http://schemas.openxmlformats.org/package/2006/relationships"><Relationship Target="colors41.xml" Type="http://schemas.microsoft.com/office/2011/relationships/chartColorStyle" Id="rId2"/><Relationship Target="style41.xml" Type="http://schemas.microsoft.com/office/2011/relationships/chartStyle" Id="rId1"/></Relationships>
</file>

<file path=xl/charts/_rels/chart54.xml.rels><?xml version="1.0" encoding="UTF-8"?><Relationships xmlns="http://schemas.openxmlformats.org/package/2006/relationships"><Relationship Target="colors42.xml" Type="http://schemas.microsoft.com/office/2011/relationships/chartColorStyle" Id="rId2"/><Relationship Target="style42.xml" Type="http://schemas.microsoft.com/office/2011/relationships/chartStyle" Id="rId1"/></Relationships>
</file>

<file path=xl/charts/_rels/chart55.xml.rels><?xml version="1.0" encoding="UTF-8"?><Relationships xmlns="http://schemas.openxmlformats.org/package/2006/relationships"><Relationship Target="colors43.xml" Type="http://schemas.microsoft.com/office/2011/relationships/chartColorStyle" Id="rId2"/><Relationship Target="style43.xml" Type="http://schemas.microsoft.com/office/2011/relationships/chartStyle" Id="rId1"/></Relationships>
</file>

<file path=xl/charts/_rels/chart56.xml.rels><?xml version="1.0" encoding="UTF-8"?><Relationships xmlns="http://schemas.openxmlformats.org/package/2006/relationships"><Relationship Target="colors44.xml" Type="http://schemas.microsoft.com/office/2011/relationships/chartColorStyle" Id="rId2"/><Relationship Target="style44.xml" Type="http://schemas.microsoft.com/office/2011/relationships/chartStyle" Id="rId1"/></Relationships>
</file>

<file path=xl/charts/_rels/chart57.xml.rels><?xml version="1.0" encoding="UTF-8"?><Relationships xmlns="http://schemas.openxmlformats.org/package/2006/relationships"><Relationship Target="colors45.xml" Type="http://schemas.microsoft.com/office/2011/relationships/chartColorStyle" Id="rId2"/><Relationship Target="style45.xml" Type="http://schemas.microsoft.com/office/2011/relationships/chartStyle" Id="rId1"/></Relationships>
</file>

<file path=xl/charts/_rels/chart58.xml.rels><?xml version="1.0" encoding="UTF-8"?><Relationships xmlns="http://schemas.openxmlformats.org/package/2006/relationships"><Relationship Target="colors46.xml" Type="http://schemas.microsoft.com/office/2011/relationships/chartColorStyle" Id="rId2"/><Relationship Target="style46.xml" Type="http://schemas.microsoft.com/office/2011/relationships/chartStyle" Id="rId1"/></Relationships>
</file>

<file path=xl/charts/_rels/chart59.xml.rels><?xml version="1.0" encoding="UTF-8"?><Relationships xmlns="http://schemas.openxmlformats.org/package/2006/relationships"><Relationship Target="colors47.xml" Type="http://schemas.microsoft.com/office/2011/relationships/chartColorStyle" Id="rId2"/><Relationship Target="style47.xml" Type="http://schemas.microsoft.com/office/2011/relationships/chartStyle" Id="rId1"/></Relationships>
</file>

<file path=xl/charts/_rels/chart60.xml.rels><?xml version="1.0" encoding="UTF-8"?><Relationships xmlns="http://schemas.openxmlformats.org/package/2006/relationships"><Relationship Target="colors48.xml" Type="http://schemas.microsoft.com/office/2011/relationships/chartColorStyle" Id="rId2"/><Relationship Target="style48.xml" Type="http://schemas.microsoft.com/office/2011/relationships/chartStyle" Id="rId1"/></Relationships>
</file>

<file path=xl/charts/_rels/chart61.xml.rels><?xml version="1.0" encoding="UTF-8"?><Relationships xmlns="http://schemas.openxmlformats.org/package/2006/relationships"><Relationship Target="colors49.xml" Type="http://schemas.microsoft.com/office/2011/relationships/chartColorStyle" Id="rId2"/><Relationship Target="style49.xml" Type="http://schemas.microsoft.com/office/2011/relationships/chartStyle" Id="rId1"/></Relationships>
</file>

<file path=xl/charts/_rels/chart62.xml.rels><?xml version="1.0" encoding="UTF-8"?><Relationships xmlns="http://schemas.openxmlformats.org/package/2006/relationships"><Relationship Target="colors50.xml" Type="http://schemas.microsoft.com/office/2011/relationships/chartColorStyle" Id="rId2"/><Relationship Target="style50.xml" Type="http://schemas.microsoft.com/office/2011/relationships/chartStyle" Id="rId1"/></Relationships>
</file>

<file path=xl/charts/_rels/chart63.xml.rels><?xml version="1.0" encoding="UTF-8"?><Relationships xmlns="http://schemas.openxmlformats.org/package/2006/relationships"><Relationship Target="colors51.xml" Type="http://schemas.microsoft.com/office/2011/relationships/chartColorStyle" Id="rId2"/><Relationship Target="style51.xml" Type="http://schemas.microsoft.com/office/2011/relationships/chartStyle" Id="rId1"/></Relationships>
</file>

<file path=xl/charts/_rels/chart64.xml.rels><?xml version="1.0" encoding="UTF-8"?><Relationships xmlns="http://schemas.openxmlformats.org/package/2006/relationships"><Relationship Target="colors52.xml" Type="http://schemas.microsoft.com/office/2011/relationships/chartColorStyle" Id="rId2"/><Relationship Target="style52.xml" Type="http://schemas.microsoft.com/office/2011/relationships/chartStyle" Id="rId1"/></Relationships>
</file>

<file path=xl/charts/_rels/chart65.xml.rels><?xml version="1.0" encoding="UTF-8"?><Relationships xmlns="http://schemas.openxmlformats.org/package/2006/relationships"><Relationship Target="colors53.xml" Type="http://schemas.microsoft.com/office/2011/relationships/chartColorStyle" Id="rId2"/><Relationship Target="style53.xml" Type="http://schemas.microsoft.com/office/2011/relationships/chartStyle" Id="rId1"/></Relationships>
</file>

<file path=xl/charts/_rels/chart66.xml.rels><?xml version="1.0" encoding="UTF-8"?><Relationships xmlns="http://schemas.openxmlformats.org/package/2006/relationships"><Relationship Target="colors54.xml" Type="http://schemas.microsoft.com/office/2011/relationships/chartColorStyle" Id="rId2"/><Relationship Target="style54.xml" Type="http://schemas.microsoft.com/office/2011/relationships/chartStyle" Id="rId1"/></Relationships>
</file>

<file path=xl/charts/_rels/chart67.xml.rels><?xml version="1.0" encoding="UTF-8"?><Relationships xmlns="http://schemas.openxmlformats.org/package/2006/relationships"><Relationship Target="colors55.xml" Type="http://schemas.microsoft.com/office/2011/relationships/chartColorStyle" Id="rId2"/><Relationship Target="style55.xml" Type="http://schemas.microsoft.com/office/2011/relationships/chartStyle" Id="rId1"/></Relationships>
</file>

<file path=xl/charts/_rels/chart68.xml.rels><?xml version="1.0" encoding="UTF-8"?><Relationships xmlns="http://schemas.openxmlformats.org/package/2006/relationships"><Relationship Target="colors56.xml" Type="http://schemas.microsoft.com/office/2011/relationships/chartColorStyle" Id="rId2"/><Relationship Target="style56.xml" Type="http://schemas.microsoft.com/office/2011/relationships/chartStyle" Id="rId1"/></Relationships>
</file>

<file path=xl/charts/_rels/chart69.xml.rels><?xml version="1.0" encoding="UTF-8"?><Relationships xmlns="http://schemas.openxmlformats.org/package/2006/relationships"><Relationship Target="colors57.xml" Type="http://schemas.microsoft.com/office/2011/relationships/chartColorStyle" Id="rId2"/><Relationship Target="style57.xml" Type="http://schemas.microsoft.com/office/2011/relationships/chartStyle" Id="rId1"/></Relationships>
</file>

<file path=xl/charts/_rels/chart70.xml.rels><?xml version="1.0" encoding="UTF-8"?><Relationships xmlns="http://schemas.openxmlformats.org/package/2006/relationships"><Relationship Target="colors58.xml" Type="http://schemas.microsoft.com/office/2011/relationships/chartColorStyle" Id="rId2"/><Relationship Target="style58.xml" Type="http://schemas.microsoft.com/office/2011/relationships/chartStyle" Id="rId1"/></Relationships>
</file>

<file path=xl/charts/_rels/chart71.xml.rels><?xml version="1.0" encoding="UTF-8"?><Relationships xmlns="http://schemas.openxmlformats.org/package/2006/relationships"><Relationship Target="colors59.xml" Type="http://schemas.microsoft.com/office/2011/relationships/chartColorStyle" Id="rId2"/><Relationship Target="style59.xml" Type="http://schemas.microsoft.com/office/2011/relationships/chartStyle" Id="rId1"/></Relationships>
</file>

<file path=xl/charts/_rels/chart72.xml.rels><?xml version="1.0" encoding="UTF-8"?><Relationships xmlns="http://schemas.openxmlformats.org/package/2006/relationships"><Relationship Target="colors60.xml" Type="http://schemas.microsoft.com/office/2011/relationships/chartColorStyle" Id="rId2"/><Relationship Target="style60.xml" Type="http://schemas.microsoft.com/office/2011/relationships/chartStyle" Id="rId1"/></Relationships>
</file>

<file path=xl/charts/_rels/chart88.xml.rels><?xml version="1.0" encoding="UTF-8"?><Relationships xmlns="http://schemas.openxmlformats.org/package/2006/relationships"><Relationship Target="../theme/themeOverride11.xml" Type="http://schemas.openxmlformats.org/officeDocument/2006/relationships/themeOverride" Id="rId1"/></Relationships>
</file>

<file path=xl/charts/_rels/chart89.xml.rels><?xml version="1.0" encoding="UTF-8"?><Relationships xmlns="http://schemas.openxmlformats.org/package/2006/relationships"><Relationship Target="../theme/themeOverride12.xml" Type="http://schemas.openxmlformats.org/officeDocument/2006/relationships/themeOverride" Id="rId1"/></Relationships>
</file>

<file path=xl/charts/_rels/chart90.xml.rels><?xml version="1.0" encoding="UTF-8"?><Relationships xmlns="http://schemas.openxmlformats.org/package/2006/relationships"><Relationship Target="../theme/themeOverride13.xml" Type="http://schemas.openxmlformats.org/officeDocument/2006/relationships/themeOverride" Id="rId1"/></Relationships>
</file>

<file path=xl/charts/_rels/chart91.xml.rels><?xml version="1.0" encoding="UTF-8"?><Relationships xmlns="http://schemas.openxmlformats.org/package/2006/relationships"><Relationship Target="../theme/themeOverride14.xml" Type="http://schemas.openxmlformats.org/officeDocument/2006/relationships/themeOverride" Id="rId1"/></Relationships>
</file>

<file path=xl/charts/_rels/chart92.xml.rels><?xml version="1.0" encoding="UTF-8"?><Relationships xmlns="http://schemas.openxmlformats.org/package/2006/relationships"><Relationship Target="../theme/themeOverride15.xml" Type="http://schemas.openxmlformats.org/officeDocument/2006/relationships/themeOverride" Id="rId1"/></Relationships>
</file>

<file path=xl/charts/_rels/chart93.xml.rels><?xml version="1.0" encoding="UTF-8"?><Relationships xmlns="http://schemas.openxmlformats.org/package/2006/relationships"><Relationship Target="../theme/themeOverride16.xml" Type="http://schemas.openxmlformats.org/officeDocument/2006/relationships/themeOverride" Id="rId1"/></Relationships>
</file>

<file path=xl/charts/_rels/chart94.xml.rels><?xml version="1.0" encoding="UTF-8"?><Relationships xmlns="http://schemas.openxmlformats.org/package/2006/relationships"><Relationship Target="../theme/themeOverride17.xml" Type="http://schemas.openxmlformats.org/officeDocument/2006/relationships/themeOverride" Id="rId1"/></Relationships>
</file>

<file path=xl/charts/_rels/chart95.xml.rels><?xml version="1.0" encoding="UTF-8"?><Relationships xmlns="http://schemas.openxmlformats.org/package/2006/relationships"><Relationship Target="../theme/themeOverride18.xml" Type="http://schemas.openxmlformats.org/officeDocument/2006/relationships/themeOverride" Id="rId1"/></Relationships>
</file>

<file path=xl/charts/_rels/chart96.xml.rels><?xml version="1.0" encoding="UTF-8"?><Relationships xmlns="http://schemas.openxmlformats.org/package/2006/relationships"><Relationship Target="../theme/themeOverride19.xml" Type="http://schemas.openxmlformats.org/officeDocument/2006/relationships/themeOverride" Id="rId1"/></Relationships>
</file>

<file path=xl/charts/_rels/chart97.xml.rels><?xml version="1.0" encoding="UTF-8"?><Relationships xmlns="http://schemas.openxmlformats.org/package/2006/relationships"><Relationship Target="../theme/themeOverride20.xml" Type="http://schemas.openxmlformats.org/officeDocument/2006/relationships/themeOverride" Id="rId1"/></Relationships>
</file>

<file path=xl/charts/_rels/chart98.xml.rels><?xml version="1.0" encoding="UTF-8"?><Relationships xmlns="http://schemas.openxmlformats.org/package/2006/relationships"><Relationship Target="../theme/themeOverride21.xml" Type="http://schemas.openxmlformats.org/officeDocument/2006/relationships/themeOverride" Id="rId1"/></Relationships>
</file>

<file path=xl/charts/_rels/chart99.xml.rels><?xml version="1.0" encoding="UTF-8"?><Relationships xmlns="http://schemas.openxmlformats.org/package/2006/relationships"><Relationship Target="../theme/themeOverride22.xml" Type="http://schemas.openxmlformats.org/officeDocument/2006/relationships/themeOverride" Id="rId1"/></Relationships>
</file>

<file path=xl/charts/_rels/chart100.xml.rels><?xml version="1.0" encoding="UTF-8"?><Relationships xmlns="http://schemas.openxmlformats.org/package/2006/relationships"><Relationship Target="../theme/themeOverride23.xml" Type="http://schemas.openxmlformats.org/officeDocument/2006/relationships/themeOverride" Id="rId1"/></Relationships>
</file>

<file path=xl/charts/_rels/chart101.xml.rels><?xml version="1.0" encoding="UTF-8"?><Relationships xmlns="http://schemas.openxmlformats.org/package/2006/relationships"><Relationship Target="../theme/themeOverride24.xml" Type="http://schemas.openxmlformats.org/officeDocument/2006/relationships/themeOverride" Id="rId1"/></Relationships>
</file>

<file path=xl/charts/_rels/chart102.xml.rels><?xml version="1.0" encoding="UTF-8"?><Relationships xmlns="http://schemas.openxmlformats.org/package/2006/relationships"><Relationship Target="../theme/themeOverride25.xml" Type="http://schemas.openxmlformats.org/officeDocument/2006/relationships/themeOverride" Id="rId1"/></Relationships>
</file>

<file path=xl/charts/_rels/chart103.xml.rels><?xml version="1.0" encoding="UTF-8"?><Relationships xmlns="http://schemas.openxmlformats.org/package/2006/relationships"><Relationship Target="../theme/themeOverride26.xml" Type="http://schemas.openxmlformats.org/officeDocument/2006/relationships/themeOverride" Id="rId1"/></Relationships>
</file>

<file path=xl/charts/_rels/chart104.xml.rels><?xml version="1.0" encoding="UTF-8"?><Relationships xmlns="http://schemas.openxmlformats.org/package/2006/relationships"><Relationship Target="../theme/themeOverride27.xml" Type="http://schemas.openxmlformats.org/officeDocument/2006/relationships/themeOverride" Id="rId1"/></Relationships>
</file>

<file path=xl/charts/_rels/chart105.xml.rels><?xml version="1.0" encoding="UTF-8"?><Relationships xmlns="http://schemas.openxmlformats.org/package/2006/relationships"><Relationship Target="../theme/themeOverride28.xml" Type="http://schemas.openxmlformats.org/officeDocument/2006/relationships/themeOverride" Id="rId1"/></Relationships>
</file>

<file path=xl/charts/_rels/chart106.xml.rels><?xml version="1.0" encoding="UTF-8"?><Relationships xmlns="http://schemas.openxmlformats.org/package/2006/relationships"><Relationship Target="../theme/themeOverride29.xml" Type="http://schemas.openxmlformats.org/officeDocument/2006/relationships/themeOverride" Id="rId1"/></Relationships>
</file>

<file path=xl/charts/_rels/chart107.xml.rels><?xml version="1.0" encoding="UTF-8"?><Relationships xmlns="http://schemas.openxmlformats.org/package/2006/relationships"><Relationship Target="../theme/themeOverride30.xml" Type="http://schemas.openxmlformats.org/officeDocument/2006/relationships/themeOverride" Id="rId1"/></Relationships>
</file>

<file path=xl/charts/_rels/chart108.xml.rels><?xml version="1.0" encoding="UTF-8"?><Relationships xmlns="http://schemas.openxmlformats.org/package/2006/relationships"><Relationship Target="../theme/themeOverride31.xml" Type="http://schemas.openxmlformats.org/officeDocument/2006/relationships/themeOverride" Id="rId1"/></Relationships>
</file>

<file path=xl/charts/_rels/chart109.xml.rels><?xml version="1.0" encoding="UTF-8"?><Relationships xmlns="http://schemas.openxmlformats.org/package/2006/relationships"><Relationship Target="../theme/themeOverride32.xml" Type="http://schemas.openxmlformats.org/officeDocument/2006/relationships/themeOverride" Id="rId1"/></Relationships>
</file>

<file path=xl/charts/_rels/chart110.xml.rels><?xml version="1.0" encoding="UTF-8"?><Relationships xmlns="http://schemas.openxmlformats.org/package/2006/relationships"><Relationship Target="../theme/themeOverride33.xml" Type="http://schemas.openxmlformats.org/officeDocument/2006/relationships/themeOverride" Id="rId1"/></Relationships>
</file>

<file path=xl/charts/_rels/chart111.xml.rels><?xml version="1.0" encoding="UTF-8"?><Relationships xmlns="http://schemas.openxmlformats.org/package/2006/relationships"><Relationship Target="../theme/themeOverride34.xml" Type="http://schemas.openxmlformats.org/officeDocument/2006/relationships/themeOverride" Id="rId1"/></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Water!$AB$105:$AB$116</c:f>
              <c:numCache>
                <c:formatCode>0.0</c:formatCode>
                <c:ptCount val="12"/>
                <c:pt idx="0">
                  <c:v>0.306612361820435</c:v>
                </c:pt>
                <c:pt idx="1">
                  <c:v>1.0369536631613658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Water!$W$105:$W$116</c:f>
              <c:numCache>
                <c:formatCode>0.0</c:formatCode>
                <c:ptCount val="12"/>
                <c:pt idx="0">
                  <c:v>2.6763707188428509</c:v>
                </c:pt>
                <c:pt idx="1">
                  <c:v>1.0737249519064349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Water!$R$105:$R$116</c:f>
              <c:numCache>
                <c:formatCode>0.0</c:formatCode>
                <c:ptCount val="12"/>
                <c:pt idx="0">
                  <c:v>1.518152226038938</c:v>
                </c:pt>
                <c:pt idx="1">
                  <c:v>1.1519370715216213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Water!$M$105:$M$116</c:f>
              <c:numCache>
                <c:formatCode>0.0</c:formatCode>
                <c:ptCount val="12"/>
                <c:pt idx="0">
                  <c:v>1.2758550215663325</c:v>
                </c:pt>
                <c:pt idx="1">
                  <c:v>1.4003111277648101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2006</c:v>
                </c:pt>
                <c:pt idx="1">
                  <c:v>2012</c:v>
                </c:pt>
              </c:numCache>
            </c:numRef>
          </c:xVal>
          <c:yVal>
            <c:numRef>
              <c:f>Water!$H$105:$H$116</c:f>
              <c:numCache>
                <c:formatCode>0.0</c:formatCode>
                <c:ptCount val="12"/>
                <c:pt idx="0">
                  <c:v>1.2880629469420131</c:v>
                </c:pt>
                <c:pt idx="1">
                  <c:v>1.0535055483763287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Water!$X$105:$X$116</c:f>
              <c:numCache>
                <c:formatCode>0.0</c:formatCode>
                <c:ptCount val="12"/>
                <c:pt idx="0">
                  <c:v>82.563039991797908</c:v>
                </c:pt>
                <c:pt idx="1">
                  <c:v>85.251132768524073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Water!$S$105:$S$116</c:f>
              <c:numCache>
                <c:formatCode>0.0</c:formatCode>
                <c:ptCount val="12"/>
                <c:pt idx="0">
                  <c:v>44.703968106164368</c:v>
                </c:pt>
                <c:pt idx="1">
                  <c:v>61.444248571574398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Water!$N$105:$N$116</c:f>
              <c:numCache>
                <c:formatCode>0.0</c:formatCode>
                <c:ptCount val="12"/>
                <c:pt idx="0">
                  <c:v>45.80088898173166</c:v>
                </c:pt>
                <c:pt idx="1">
                  <c:v>61.277960173469005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Water!$I$105:$I$116</c:f>
              <c:numCache>
                <c:formatCode>0.0</c:formatCode>
                <c:ptCount val="12"/>
                <c:pt idx="0">
                  <c:v>42.996809677016216</c:v>
                </c:pt>
                <c:pt idx="1">
                  <c:v>62.603286003596573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2006</c:v>
                </c:pt>
                <c:pt idx="1">
                  <c:v>2012</c:v>
                </c:pt>
              </c:numCache>
            </c:numRef>
          </c:xVal>
          <c:yVal>
            <c:numRef>
              <c:f>Water!$D$105:$D$116</c:f>
              <c:numCache>
                <c:formatCode>0.0</c:formatCode>
                <c:ptCount val="12"/>
                <c:pt idx="0">
                  <c:v>46.885750733193248</c:v>
                </c:pt>
                <c:pt idx="1">
                  <c:v>62.406584427273245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27.821997047722615</c:v>
                </c:pt>
                <c:pt idx="1">
                  <c:v>45.07599050430813</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13.890142454110389</c:v>
                </c:pt>
                <c:pt idx="1">
                  <c:v>22.504205154324744</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56.921611751703097</c:v>
                </c:pt>
                <c:pt idx="1">
                  <c:v>31.444484592512694</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1.3662487464638957</c:v>
                </c:pt>
                <c:pt idx="1">
                  <c:v>0.97531974885443162</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23.444627196324383</c:v>
                </c:pt>
                <c:pt idx="1">
                  <c:v>44.456234326309684</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13.016690371831736</c:v>
                </c:pt>
                <c:pt idx="1">
                  <c:v>24.682543786147061</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62.304312779010381</c:v>
                </c:pt>
                <c:pt idx="1">
                  <c:v>29.419425391045621</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1.2343696528335002</c:v>
                </c:pt>
                <c:pt idx="1">
                  <c:v>1.4417964964976306</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26.417212413249398</c:v>
                </c:pt>
                <c:pt idx="1">
                  <c:v>43.184039537631364</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14.224652837903523</c:v>
                </c:pt>
                <c:pt idx="1">
                  <c:v>23.252944366416887</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57.717910804635693</c:v>
                </c:pt>
                <c:pt idx="1">
                  <c:v>32.533150742602572</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1.6402239442113853</c:v>
                </c:pt>
                <c:pt idx="1">
                  <c:v>1.0298653533491802</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27.425836107003583</c:v>
                </c:pt>
                <c:pt idx="1">
                  <c:v>46.984063784090587</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11.698038510690546</c:v>
                </c:pt>
                <c:pt idx="1">
                  <c:v>20.04027827595305</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57.665539407817619</c:v>
                </c:pt>
                <c:pt idx="1">
                  <c:v>32.43614824369547</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3.2105859744882537</c:v>
                </c:pt>
                <c:pt idx="1">
                  <c:v>0.53950969626089318</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69.253623688156665</c:v>
                </c:pt>
                <c:pt idx="1">
                  <c:v>73.052794812596375</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12.413385378065819</c:v>
                </c:pt>
                <c:pt idx="1">
                  <c:v>13.094368881503126</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18.269825672404068</c:v>
                </c:pt>
                <c:pt idx="1">
                  <c:v>12.572435542292169</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6.3165261373455905E-2</c:v>
                </c:pt>
                <c:pt idx="1">
                  <c:v>1.280400763608327</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Water!$M$205:$M$216</c:f>
              <c:numCache>
                <c:formatCode>0.0</c:formatCode>
                <c:ptCount val="12"/>
                <c:pt idx="0">
                  <c:v>6.0215033146006409E-2</c:v>
                </c:pt>
                <c:pt idx="1">
                  <c:v>0.24256615273272794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2006</c:v>
                </c:pt>
                <c:pt idx="1">
                  <c:v>2012</c:v>
                </c:pt>
              </c:numCache>
            </c:numRef>
          </c:xVal>
          <c:yVal>
            <c:numRef>
              <c:f>Water!$H$205:$H$216</c:f>
              <c:numCache>
                <c:formatCode>0.0</c:formatCode>
                <c:ptCount val="12"/>
                <c:pt idx="0">
                  <c:v>4.0279141495893608E-2</c:v>
                </c:pt>
                <c:pt idx="1">
                  <c:v>0.18706523942867234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Water!$X$205:$X$216</c:f>
              <c:numCache>
                <c:formatCode>0.0</c:formatCode>
                <c:ptCount val="12"/>
                <c:pt idx="0">
                  <c:v>97.250970283768112</c:v>
                </c:pt>
                <c:pt idx="1">
                  <c:v>98.846088942824011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Water!$S$205:$S$216</c:f>
              <c:numCache>
                <c:formatCode>0.0</c:formatCode>
                <c:ptCount val="12"/>
                <c:pt idx="0">
                  <c:v>95.843336924097372</c:v>
                </c:pt>
                <c:pt idx="1">
                  <c:v>99.138795816753188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Water!$N$205:$N$216</c:f>
              <c:numCache>
                <c:formatCode>0.0</c:formatCode>
                <c:ptCount val="12"/>
                <c:pt idx="0">
                  <c:v>97.463366687447987</c:v>
                </c:pt>
                <c:pt idx="1">
                  <c:v>99.24266947715185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Water!$I$205:$I$216</c:f>
              <c:numCache>
                <c:formatCode>0.0</c:formatCode>
                <c:ptCount val="12"/>
                <c:pt idx="0">
                  <c:v>91.078429625841721</c:v>
                </c:pt>
                <c:pt idx="1">
                  <c:v>98.111264339979613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2006</c:v>
                </c:pt>
                <c:pt idx="1">
                  <c:v>2012</c:v>
                </c:pt>
              </c:numCache>
            </c:numRef>
          </c:xVal>
          <c:yVal>
            <c:numRef>
              <c:f>Water!$D$205:$D$216</c:f>
              <c:numCache>
                <c:formatCode>0.0</c:formatCode>
                <c:ptCount val="12"/>
                <c:pt idx="0">
                  <c:v>84.364623734454597</c:v>
                </c:pt>
                <c:pt idx="1">
                  <c:v>92.440531077537486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65.174778386834575</c:v>
                </c:pt>
                <c:pt idx="1">
                  <c:v>75.915735153135032</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16.497876233258879</c:v>
                </c:pt>
                <c:pt idx="1">
                  <c:v>19.216765038763508</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18.327345379906546</c:v>
                </c:pt>
                <c:pt idx="1">
                  <c:v>4.6315058693618596</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0.23599393873959684</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74.536687165748575</c:v>
                </c:pt>
                <c:pt idx="1">
                  <c:v>83.745956758037195</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14.197464222047348</c:v>
                </c:pt>
                <c:pt idx="1">
                  <c:v>15.951610811054701</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11.265848612204081</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0.30243243090810845</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88.055071573610007</c:v>
                </c:pt>
                <c:pt idx="1">
                  <c:v>90.750715300011365</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8.8151941839367485</c:v>
                </c:pt>
                <c:pt idx="1">
                  <c:v>9.0850551070418355</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3.1297342424532388</c:v>
                </c:pt>
                <c:pt idx="1">
                  <c:v>0.16422959294679629</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88.302200783940293</c:v>
                </c:pt>
                <c:pt idx="1">
                  <c:v>93.2</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6.4426498426050829</c:v>
                </c:pt>
                <c:pt idx="1">
                  <c:v>6.799999999999998</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5.2551493734546284</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94.301282462480756</c:v>
                </c:pt>
                <c:pt idx="1">
                  <c:v>96.893350283446566</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2.417981601602071</c:v>
                </c:pt>
                <c:pt idx="1">
                  <c:v>2.4844448790627327</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3.2807359359171784</c:v>
                </c:pt>
                <c:pt idx="1">
                  <c:v>0.62220483749069899</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Water!$AB$305:$AB$316</c:f>
              <c:numCache>
                <c:formatCode>0.0</c:formatCode>
                <c:ptCount val="12"/>
                <c:pt idx="0">
                  <c:v>2.4284622375028637</c:v>
                </c:pt>
                <c:pt idx="1">
                  <c:v>1.6655195664713467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Water!$W$305:$W$316</c:f>
              <c:numCache>
                <c:formatCode>0.0</c:formatCode>
                <c:ptCount val="12"/>
                <c:pt idx="0">
                  <c:v>2.1142225708539226</c:v>
                </c:pt>
                <c:pt idx="1">
                  <c:v>1.1373019987380888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Water!$R$305:$R$316</c:f>
              <c:numCache>
                <c:formatCode>0.0</c:formatCode>
                <c:ptCount val="12"/>
                <c:pt idx="0">
                  <c:v>1.6127382044061986</c:v>
                </c:pt>
                <c:pt idx="1">
                  <c:v>1.2952174651523505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Water!$M$305:$M$316</c:f>
              <c:numCache>
                <c:formatCode>0.0</c:formatCode>
                <c:ptCount val="12"/>
                <c:pt idx="0">
                  <c:v>0.98427186149513979</c:v>
                </c:pt>
                <c:pt idx="1">
                  <c:v>1.5725768797032156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2006</c:v>
                </c:pt>
                <c:pt idx="1">
                  <c:v>2012</c:v>
                </c:pt>
              </c:numCache>
            </c:numRef>
          </c:xVal>
          <c:yVal>
            <c:numRef>
              <c:f>Water!$H$305:$H$316</c:f>
              <c:numCache>
                <c:formatCode>0.0</c:formatCode>
                <c:ptCount val="12"/>
                <c:pt idx="0">
                  <c:v>1.4222414973655431</c:v>
                </c:pt>
                <c:pt idx="1">
                  <c:v>1.055775271374674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majorUnit val="1"/>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Water!$X$305:$X$316</c:f>
              <c:numCache>
                <c:formatCode>0.0</c:formatCode>
                <c:ptCount val="12"/>
                <c:pt idx="0">
                  <c:v>44.742808583908364</c:v>
                </c:pt>
                <c:pt idx="1">
                  <c:v>60.616325726196095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Water!$S$305:$S$316</c:f>
              <c:numCache>
                <c:formatCode>0.0</c:formatCode>
                <c:ptCount val="12"/>
                <c:pt idx="0">
                  <c:v>42.420777263899005</c:v>
                </c:pt>
                <c:pt idx="1">
                  <c:v>58.316299816874285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Water!$N$305:$N$316</c:f>
              <c:numCache>
                <c:formatCode>0.0</c:formatCode>
                <c:ptCount val="12"/>
                <c:pt idx="0">
                  <c:v>45.484018260439591</c:v>
                </c:pt>
                <c:pt idx="1">
                  <c:v>61.260233685552315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Water!$I$305:$I$316</c:f>
              <c:numCache>
                <c:formatCode>0.0</c:formatCode>
                <c:ptCount val="12"/>
                <c:pt idx="0">
                  <c:v>42.592498041787863</c:v>
                </c:pt>
                <c:pt idx="1">
                  <c:v>61.825947784511527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2006</c:v>
                </c:pt>
                <c:pt idx="1">
                  <c:v>2012</c:v>
                </c:pt>
              </c:numCache>
            </c:numRef>
          </c:xVal>
          <c:yVal>
            <c:numRef>
              <c:f>Water!$D$305:$D$316</c:f>
              <c:numCache>
                <c:formatCode>0.0</c:formatCode>
                <c:ptCount val="12"/>
                <c:pt idx="0">
                  <c:v>42.832148439971675</c:v>
                </c:pt>
                <c:pt idx="1">
                  <c:v>60.623734727454746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24.281265747780097</c:v>
                </c:pt>
                <c:pt idx="1">
                  <c:v>43.792705376386657</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12.620353929697258</c:v>
                </c:pt>
                <c:pt idx="1">
                  <c:v>22.761558113562675</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61.55398341649348</c:v>
                </c:pt>
                <c:pt idx="1">
                  <c:v>32.512116647339624</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1.5443969060291636</c:v>
                </c:pt>
                <c:pt idx="1">
                  <c:v>0.93361986271104058</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22.540979883461592</c:v>
                </c:pt>
                <c:pt idx="1">
                  <c:v>42.511711866322628</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13.640368244085106</c:v>
                </c:pt>
                <c:pt idx="1">
                  <c:v>25.725385832429588</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63.030481683694205</c:v>
                </c:pt>
                <c:pt idx="1">
                  <c:v>29.994223748808537</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0.78817018875909639</c:v>
                </c:pt>
                <c:pt idx="1">
                  <c:v>1.7686785524392405</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26.428008819008888</c:v>
                </c:pt>
                <c:pt idx="1">
                  <c:v>43.702964709507789</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13.797270966392766</c:v>
                </c:pt>
                <c:pt idx="1">
                  <c:v>22.816007451082452</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58.056141763774193</c:v>
                </c:pt>
                <c:pt idx="1">
                  <c:v>32.291650620675355</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1.7185784508241539</c:v>
                </c:pt>
                <c:pt idx="1">
                  <c:v>1.1893772187344069</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24.426453493026457</c:v>
                </c:pt>
                <c:pt idx="1">
                  <c:v>41.858543226122713</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12.695816253214362</c:v>
                </c:pt>
                <c:pt idx="1">
                  <c:v>21.756264108410289</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60.437867492199985</c:v>
                </c:pt>
                <c:pt idx="1">
                  <c:v>35.573530857434207</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2.4398627615591977</c:v>
                </c:pt>
                <c:pt idx="1">
                  <c:v>0.81166180803279531</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26.787660981936366</c:v>
                </c:pt>
                <c:pt idx="1">
                  <c:v>44.751191214625706</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12.663975221209972</c:v>
                </c:pt>
                <c:pt idx="1">
                  <c:v>21.15630689233409</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57.865587335673638</c:v>
                </c:pt>
                <c:pt idx="1">
                  <c:v>32.681296550246032</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2.6827764611800262</c:v>
                </c:pt>
                <c:pt idx="1">
                  <c:v>1.411205342794176</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Water!$E$299:$E$300</c:f>
              <c:numCache>
                <c:formatCode>0.0</c:formatCode>
                <c:ptCount val="2"/>
                <c:pt idx="0">
                  <c:v>24.281265747780097</c:v>
                </c:pt>
                <c:pt idx="1">
                  <c:v>43.792705376386657</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Water!$F$299:$F$300</c:f>
              <c:numCache>
                <c:formatCode>0.0</c:formatCode>
                <c:ptCount val="2"/>
                <c:pt idx="0">
                  <c:v>12.620353929697258</c:v>
                </c:pt>
                <c:pt idx="1">
                  <c:v>22.761558113562675</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Water!$G$299:$G$300</c:f>
              <c:numCache>
                <c:formatCode>0.0</c:formatCode>
                <c:ptCount val="2"/>
                <c:pt idx="0">
                  <c:v>61.55398341649348</c:v>
                </c:pt>
                <c:pt idx="1">
                  <c:v>32.512116647339624</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Water!$H$299:$H$300</c:f>
              <c:numCache>
                <c:formatCode>0.0</c:formatCode>
                <c:ptCount val="2"/>
                <c:pt idx="0">
                  <c:v>1.5443969060291636</c:v>
                </c:pt>
                <c:pt idx="1">
                  <c:v>0.93361986271104058</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Water!$J$299:$J$300</c:f>
              <c:numCache>
                <c:formatCode>0.0</c:formatCode>
                <c:ptCount val="2"/>
                <c:pt idx="0">
                  <c:v>22.540979883461592</c:v>
                </c:pt>
                <c:pt idx="1">
                  <c:v>42.511711866322628</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Water!$K$299:$K$300</c:f>
              <c:numCache>
                <c:formatCode>0.0</c:formatCode>
                <c:ptCount val="2"/>
                <c:pt idx="0">
                  <c:v>13.640368244085106</c:v>
                </c:pt>
                <c:pt idx="1">
                  <c:v>25.725385832429588</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Water!$L$299:$L$300</c:f>
              <c:numCache>
                <c:formatCode>0.0</c:formatCode>
                <c:ptCount val="2"/>
                <c:pt idx="0">
                  <c:v>63.030481683694205</c:v>
                </c:pt>
                <c:pt idx="1">
                  <c:v>29.994223748808537</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Water!$M$299:$M$300</c:f>
              <c:numCache>
                <c:formatCode>0.0</c:formatCode>
                <c:ptCount val="2"/>
                <c:pt idx="0">
                  <c:v>0.78817018875909639</c:v>
                </c:pt>
                <c:pt idx="1">
                  <c:v>1.7686785524392405</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Water!$O$299:$O$300</c:f>
              <c:numCache>
                <c:formatCode>0.0</c:formatCode>
                <c:ptCount val="2"/>
                <c:pt idx="0">
                  <c:v>26.428008819008888</c:v>
                </c:pt>
                <c:pt idx="1">
                  <c:v>43.702964709507789</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Water!$P$299:$P$300</c:f>
              <c:numCache>
                <c:formatCode>0.0</c:formatCode>
                <c:ptCount val="2"/>
                <c:pt idx="0">
                  <c:v>13.797270966392766</c:v>
                </c:pt>
                <c:pt idx="1">
                  <c:v>22.816007451082452</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Water!$Q$299:$Q$300</c:f>
              <c:numCache>
                <c:formatCode>0.0</c:formatCode>
                <c:ptCount val="2"/>
                <c:pt idx="0">
                  <c:v>58.056141763774193</c:v>
                </c:pt>
                <c:pt idx="1">
                  <c:v>32.291650620675355</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Water!$R$299:$R$300</c:f>
              <c:numCache>
                <c:formatCode>0.0</c:formatCode>
                <c:ptCount val="2"/>
                <c:pt idx="0">
                  <c:v>1.7185784508241539</c:v>
                </c:pt>
                <c:pt idx="1">
                  <c:v>1.1893772187344069</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Water!$T$299:$T$300</c:f>
              <c:numCache>
                <c:formatCode>0.0</c:formatCode>
                <c:ptCount val="2"/>
                <c:pt idx="0">
                  <c:v>24.426453493026457</c:v>
                </c:pt>
                <c:pt idx="1">
                  <c:v>41.858543226122713</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Water!$U$299:$U$300</c:f>
              <c:numCache>
                <c:formatCode>0.0</c:formatCode>
                <c:ptCount val="2"/>
                <c:pt idx="0">
                  <c:v>12.695816253214362</c:v>
                </c:pt>
                <c:pt idx="1">
                  <c:v>21.756264108410289</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Water!$V$299:$V$300</c:f>
              <c:numCache>
                <c:formatCode>0.0</c:formatCode>
                <c:ptCount val="2"/>
                <c:pt idx="0">
                  <c:v>60.437867492199985</c:v>
                </c:pt>
                <c:pt idx="1">
                  <c:v>35.573530857434207</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Water!$W$299:$W$300</c:f>
              <c:numCache>
                <c:formatCode>0.0</c:formatCode>
                <c:ptCount val="2"/>
                <c:pt idx="0">
                  <c:v>2.4398627615591977</c:v>
                </c:pt>
                <c:pt idx="1">
                  <c:v>0.81166180803279531</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2000</c:v>
                </c:pt>
                <c:pt idx="1">
                  <c:v>2018</c:v>
                </c:pt>
              </c:numCache>
            </c:numRef>
          </c:cat>
          <c:val>
            <c:numRef>
              <c:f>Water!$Y$299:$Y$300</c:f>
              <c:numCache>
                <c:formatCode>0.0</c:formatCode>
                <c:ptCount val="2"/>
                <c:pt idx="0">
                  <c:v>26.787660981936366</c:v>
                </c:pt>
                <c:pt idx="1">
                  <c:v>44.751191214625706</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2000</c:v>
                </c:pt>
                <c:pt idx="1">
                  <c:v>2018</c:v>
                </c:pt>
              </c:numCache>
            </c:numRef>
          </c:cat>
          <c:val>
            <c:numRef>
              <c:f>Water!$Z$299:$Z$300</c:f>
              <c:numCache>
                <c:formatCode>0.0</c:formatCode>
                <c:ptCount val="2"/>
                <c:pt idx="0">
                  <c:v>12.663975221209972</c:v>
                </c:pt>
                <c:pt idx="1">
                  <c:v>21.15630689233409</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2000</c:v>
                </c:pt>
                <c:pt idx="1">
                  <c:v>2018</c:v>
                </c:pt>
              </c:numCache>
            </c:numRef>
          </c:cat>
          <c:val>
            <c:numRef>
              <c:f>Water!$AA$299:$AA$300</c:f>
              <c:numCache>
                <c:formatCode>0.0</c:formatCode>
                <c:ptCount val="2"/>
                <c:pt idx="0">
                  <c:v>57.865587335673638</c:v>
                </c:pt>
                <c:pt idx="1">
                  <c:v>32.681296550246032</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2000</c:v>
                </c:pt>
                <c:pt idx="1">
                  <c:v>2018</c:v>
                </c:pt>
              </c:numCache>
            </c:numRef>
          </c:cat>
          <c:val>
            <c:numRef>
              <c:f>Water!$AB$299:$AB$300</c:f>
              <c:numCache>
                <c:formatCode>0.0</c:formatCode>
                <c:ptCount val="2"/>
                <c:pt idx="0">
                  <c:v>2.6827764611800262</c:v>
                </c:pt>
                <c:pt idx="1">
                  <c:v>1.411205342794176</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Water!$E$99:$E$100</c:f>
              <c:numCache>
                <c:formatCode>0.0</c:formatCode>
                <c:ptCount val="2"/>
                <c:pt idx="0">
                  <c:v>27.821997047722615</c:v>
                </c:pt>
                <c:pt idx="1">
                  <c:v>45.07599050430813</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Water!$F$99:$F$100</c:f>
              <c:numCache>
                <c:formatCode>0.0</c:formatCode>
                <c:ptCount val="2"/>
                <c:pt idx="0">
                  <c:v>13.890142454110389</c:v>
                </c:pt>
                <c:pt idx="1">
                  <c:v>22.504205154324744</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Water!$G$99:$G$100</c:f>
              <c:numCache>
                <c:formatCode>0.0</c:formatCode>
                <c:ptCount val="2"/>
                <c:pt idx="0">
                  <c:v>56.921611751703097</c:v>
                </c:pt>
                <c:pt idx="1">
                  <c:v>31.444484592512694</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2018</c:v>
                </c:pt>
              </c:numCache>
            </c:numRef>
          </c:cat>
          <c:val>
            <c:numRef>
              <c:f>Water!$H$99:$H$100</c:f>
              <c:numCache>
                <c:formatCode>0.0</c:formatCode>
                <c:ptCount val="2"/>
                <c:pt idx="0">
                  <c:v>1.3662487464638957</c:v>
                </c:pt>
                <c:pt idx="1">
                  <c:v>0.97531974885443162</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Water!$J$99:$J$100</c:f>
              <c:numCache>
                <c:formatCode>0.0</c:formatCode>
                <c:ptCount val="2"/>
                <c:pt idx="0">
                  <c:v>23.444627196324383</c:v>
                </c:pt>
                <c:pt idx="1">
                  <c:v>44.456234326309684</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Water!$K$99:$K$100</c:f>
              <c:numCache>
                <c:formatCode>0.0</c:formatCode>
                <c:ptCount val="2"/>
                <c:pt idx="0">
                  <c:v>13.016690371831736</c:v>
                </c:pt>
                <c:pt idx="1">
                  <c:v>24.682543786147061</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Water!$L$99:$L$100</c:f>
              <c:numCache>
                <c:formatCode>0.0</c:formatCode>
                <c:ptCount val="2"/>
                <c:pt idx="0">
                  <c:v>62.304312779010381</c:v>
                </c:pt>
                <c:pt idx="1">
                  <c:v>29.419425391045621</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Water!$M$99:$M$100</c:f>
              <c:numCache>
                <c:formatCode>0.0</c:formatCode>
                <c:ptCount val="2"/>
                <c:pt idx="0">
                  <c:v>1.2343696528335002</c:v>
                </c:pt>
                <c:pt idx="1">
                  <c:v>1.4417964964976306</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Water!$O$99:$O$100</c:f>
              <c:numCache>
                <c:formatCode>0.0</c:formatCode>
                <c:ptCount val="2"/>
                <c:pt idx="0">
                  <c:v>26.417212413249398</c:v>
                </c:pt>
                <c:pt idx="1">
                  <c:v>43.184039537631364</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Water!$P$99:$P$100</c:f>
              <c:numCache>
                <c:formatCode>0.0</c:formatCode>
                <c:ptCount val="2"/>
                <c:pt idx="0">
                  <c:v>14.224652837903523</c:v>
                </c:pt>
                <c:pt idx="1">
                  <c:v>23.252944366416887</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Water!$Q$99:$Q$100</c:f>
              <c:numCache>
                <c:formatCode>0.0</c:formatCode>
                <c:ptCount val="2"/>
                <c:pt idx="0">
                  <c:v>57.717910804635693</c:v>
                </c:pt>
                <c:pt idx="1">
                  <c:v>32.533150742602572</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Water!$R$99:$R$100</c:f>
              <c:numCache>
                <c:formatCode>0.0</c:formatCode>
                <c:ptCount val="2"/>
                <c:pt idx="0">
                  <c:v>1.6402239442113853</c:v>
                </c:pt>
                <c:pt idx="1">
                  <c:v>1.0298653533491802</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Water!$T$99:$T$100</c:f>
              <c:numCache>
                <c:formatCode>0.0</c:formatCode>
                <c:ptCount val="2"/>
                <c:pt idx="0">
                  <c:v>27.425836107003583</c:v>
                </c:pt>
                <c:pt idx="1">
                  <c:v>46.984063784090587</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Water!$U$99:$U$100</c:f>
              <c:numCache>
                <c:formatCode>0.0</c:formatCode>
                <c:ptCount val="2"/>
                <c:pt idx="0">
                  <c:v>11.698038510690546</c:v>
                </c:pt>
                <c:pt idx="1">
                  <c:v>20.04027827595305</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Water!$V$99:$V$100</c:f>
              <c:numCache>
                <c:formatCode>0.0</c:formatCode>
                <c:ptCount val="2"/>
                <c:pt idx="0">
                  <c:v>57.665539407817619</c:v>
                </c:pt>
                <c:pt idx="1">
                  <c:v>32.43614824369547</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Water!$W$99:$W$100</c:f>
              <c:numCache>
                <c:formatCode>0.0</c:formatCode>
                <c:ptCount val="2"/>
                <c:pt idx="0">
                  <c:v>3.2105859744882537</c:v>
                </c:pt>
                <c:pt idx="1">
                  <c:v>0.53950969626089318</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2018</c:v>
                </c:pt>
              </c:numCache>
            </c:numRef>
          </c:cat>
          <c:val>
            <c:numRef>
              <c:f>Water!$Y$99:$Y$100</c:f>
              <c:numCache>
                <c:formatCode>0.0</c:formatCode>
                <c:ptCount val="2"/>
                <c:pt idx="0">
                  <c:v>69.253623688156665</c:v>
                </c:pt>
                <c:pt idx="1">
                  <c:v>73.052794812596375</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2018</c:v>
                </c:pt>
              </c:numCache>
            </c:numRef>
          </c:cat>
          <c:val>
            <c:numRef>
              <c:f>Water!$Z$99:$Z$100</c:f>
              <c:numCache>
                <c:formatCode>0.0</c:formatCode>
                <c:ptCount val="2"/>
                <c:pt idx="0">
                  <c:v>12.413385378065819</c:v>
                </c:pt>
                <c:pt idx="1">
                  <c:v>13.094368881503126</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2018</c:v>
                </c:pt>
              </c:numCache>
            </c:numRef>
          </c:cat>
          <c:val>
            <c:numRef>
              <c:f>Water!$AA$99:$AA$100</c:f>
              <c:numCache>
                <c:formatCode>0.0</c:formatCode>
                <c:ptCount val="2"/>
                <c:pt idx="0">
                  <c:v>18.269825672404068</c:v>
                </c:pt>
                <c:pt idx="1">
                  <c:v>12.572435542292169</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2018</c:v>
                </c:pt>
              </c:numCache>
            </c:numRef>
          </c:cat>
          <c:val>
            <c:numRef>
              <c:f>Water!$AB$99:$AB$100</c:f>
              <c:numCache>
                <c:formatCode>0.0</c:formatCode>
                <c:ptCount val="2"/>
                <c:pt idx="0">
                  <c:v>6.3165261373455905E-2</c:v>
                </c:pt>
                <c:pt idx="1">
                  <c:v>1.280400763608327</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Water!$E$199:$E$200</c:f>
              <c:numCache>
                <c:formatCode>0.0</c:formatCode>
                <c:ptCount val="2"/>
                <c:pt idx="0">
                  <c:v>65.174778386834575</c:v>
                </c:pt>
                <c:pt idx="1">
                  <c:v>75.915735153135032</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Water!$F$199:$F$200</c:f>
              <c:numCache>
                <c:formatCode>0.0</c:formatCode>
                <c:ptCount val="2"/>
                <c:pt idx="0">
                  <c:v>16.497876233258879</c:v>
                </c:pt>
                <c:pt idx="1">
                  <c:v>19.216765038763508</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Water!$G$199:$G$200</c:f>
              <c:numCache>
                <c:formatCode>0.0</c:formatCode>
                <c:ptCount val="2"/>
                <c:pt idx="0">
                  <c:v>18.327345379906546</c:v>
                </c:pt>
                <c:pt idx="1">
                  <c:v>4.6315058693618596</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Water!$H$199:$H$200</c:f>
              <c:numCache>
                <c:formatCode>0.0</c:formatCode>
                <c:ptCount val="2"/>
                <c:pt idx="0">
                  <c:v>0</c:v>
                </c:pt>
                <c:pt idx="1">
                  <c:v>0.23599393873959684</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Water!$J$199:$J$200</c:f>
              <c:numCache>
                <c:formatCode>0.0</c:formatCode>
                <c:ptCount val="2"/>
                <c:pt idx="0">
                  <c:v>74.536687165748575</c:v>
                </c:pt>
                <c:pt idx="1">
                  <c:v>83.745956758037195</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Water!$K$199:$K$200</c:f>
              <c:numCache>
                <c:formatCode>0.0</c:formatCode>
                <c:ptCount val="2"/>
                <c:pt idx="0">
                  <c:v>14.197464222047348</c:v>
                </c:pt>
                <c:pt idx="1">
                  <c:v>15.951610811054701</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Water!$L$199:$L$200</c:f>
              <c:numCache>
                <c:formatCode>0.0</c:formatCode>
                <c:ptCount val="2"/>
                <c:pt idx="0">
                  <c:v>11.265848612204081</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Water!$M$199:$M$200</c:f>
              <c:numCache>
                <c:formatCode>0.0</c:formatCode>
                <c:ptCount val="2"/>
                <c:pt idx="0">
                  <c:v>0</c:v>
                </c:pt>
                <c:pt idx="1">
                  <c:v>0.30243243090810845</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Water!$O$199:$O$200</c:f>
              <c:numCache>
                <c:formatCode>0.0</c:formatCode>
                <c:ptCount val="2"/>
                <c:pt idx="0">
                  <c:v>88.055071573610007</c:v>
                </c:pt>
                <c:pt idx="1">
                  <c:v>90.750715300011365</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Water!$P$199:$P$200</c:f>
              <c:numCache>
                <c:formatCode>0.0</c:formatCode>
                <c:ptCount val="2"/>
                <c:pt idx="0">
                  <c:v>8.8151941839367485</c:v>
                </c:pt>
                <c:pt idx="1">
                  <c:v>9.0850551070418355</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Water!$Q$199:$Q$200</c:f>
              <c:numCache>
                <c:formatCode>0.0</c:formatCode>
                <c:ptCount val="2"/>
                <c:pt idx="0">
                  <c:v>3.1297342424532388</c:v>
                </c:pt>
                <c:pt idx="1">
                  <c:v>0.16422959294679629</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Water!$T$199:$T$200</c:f>
              <c:numCache>
                <c:formatCode>0.0</c:formatCode>
                <c:ptCount val="2"/>
                <c:pt idx="0">
                  <c:v>88.302200783940293</c:v>
                </c:pt>
                <c:pt idx="1">
                  <c:v>93.2</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Water!$U$199:$U$200</c:f>
              <c:numCache>
                <c:formatCode>0.0</c:formatCode>
                <c:ptCount val="2"/>
                <c:pt idx="0">
                  <c:v>6.4426498426050829</c:v>
                </c:pt>
                <c:pt idx="1">
                  <c:v>6.799999999999998</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Water!$V$199:$V$200</c:f>
              <c:numCache>
                <c:formatCode>0.0</c:formatCode>
                <c:ptCount val="2"/>
                <c:pt idx="0">
                  <c:v>5.2551493734546284</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2000</c:v>
                </c:pt>
                <c:pt idx="1">
                  <c:v>2018</c:v>
                </c:pt>
              </c:numCache>
            </c:numRef>
          </c:cat>
          <c:val>
            <c:numRef>
              <c:f>Water!$Y$199:$Y$200</c:f>
              <c:numCache>
                <c:formatCode>0.0</c:formatCode>
                <c:ptCount val="2"/>
                <c:pt idx="0">
                  <c:v>94.301282462480756</c:v>
                </c:pt>
                <c:pt idx="1">
                  <c:v>96.893350283446566</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2000</c:v>
                </c:pt>
                <c:pt idx="1">
                  <c:v>2018</c:v>
                </c:pt>
              </c:numCache>
            </c:numRef>
          </c:cat>
          <c:val>
            <c:numRef>
              <c:f>Water!$Z$199:$Z$200</c:f>
              <c:numCache>
                <c:formatCode>0.0</c:formatCode>
                <c:ptCount val="2"/>
                <c:pt idx="0">
                  <c:v>2.417981601602071</c:v>
                </c:pt>
                <c:pt idx="1">
                  <c:v>2.4844448790627327</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2000</c:v>
                </c:pt>
                <c:pt idx="1">
                  <c:v>2018</c:v>
                </c:pt>
              </c:numCache>
            </c:numRef>
          </c:cat>
          <c:val>
            <c:numRef>
              <c:f>Water!$AA$199:$AA$200</c:f>
              <c:numCache>
                <c:formatCode>0.0</c:formatCode>
                <c:ptCount val="2"/>
                <c:pt idx="0">
                  <c:v>3.2807359359171784</c:v>
                </c:pt>
                <c:pt idx="1">
                  <c:v>0.62220483749069899</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2000</c:v>
                </c:pt>
                <c:pt idx="1">
                  <c:v>2018</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Sanitation!$AB$105:$AB$116</c:f>
              <c:numCache>
                <c:formatCode>0.0</c:formatCode>
                <c:ptCount val="12"/>
                <c:pt idx="0">
                  <c:v>24.990438887162032</c:v>
                </c:pt>
                <c:pt idx="1">
                  <c:v>27.94192478432916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Sanitation!$W$105:$W$116</c:f>
              <c:numCache>
                <c:formatCode>0.0</c:formatCode>
                <c:ptCount val="12"/>
                <c:pt idx="0">
                  <c:v>87.841112752749666</c:v>
                </c:pt>
                <c:pt idx="1">
                  <c:v>77.019974838752674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Sanitation!$R$105:$R$116</c:f>
              <c:numCache>
                <c:formatCode>0.0</c:formatCode>
                <c:ptCount val="12"/>
                <c:pt idx="0">
                  <c:v>94.757608653665955</c:v>
                </c:pt>
                <c:pt idx="1">
                  <c:v>82.712734997338544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Sanitation!$M$105:$M$116</c:f>
              <c:numCache>
                <c:formatCode>0.0</c:formatCode>
                <c:ptCount val="12"/>
                <c:pt idx="0">
                  <c:v>96.610818645553536</c:v>
                </c:pt>
                <c:pt idx="1">
                  <c:v>84.23567958021728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2006</c:v>
                </c:pt>
                <c:pt idx="1">
                  <c:v>2012</c:v>
                </c:pt>
              </c:numCache>
            </c:numRef>
          </c:xVal>
          <c:yVal>
            <c:numRef>
              <c:f>Sanitation!$H$105:$H$116</c:f>
              <c:numCache>
                <c:formatCode>0.0</c:formatCode>
                <c:ptCount val="12"/>
                <c:pt idx="0">
                  <c:v>92.906309562205408</c:v>
                </c:pt>
                <c:pt idx="1">
                  <c:v>88.044118678051419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Sanitation!$X$105:$X$116</c:f>
              <c:numCache>
                <c:formatCode>0.0</c:formatCode>
                <c:ptCount val="12"/>
                <c:pt idx="0">
                  <c:v>67.171429003661615</c:v>
                </c:pt>
                <c:pt idx="1">
                  <c:v>64.727042176745826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Sanitation!$S$105:$S$116</c:f>
              <c:numCache>
                <c:formatCode>0.0</c:formatCode>
                <c:ptCount val="12"/>
                <c:pt idx="0">
                  <c:v>7.8573028765168296</c:v>
                </c:pt>
                <c:pt idx="1">
                  <c:v>14.649384511564362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Sanitation!$N$105:$N$116</c:f>
              <c:numCache>
                <c:formatCode>0.0</c:formatCode>
                <c:ptCount val="12"/>
                <c:pt idx="0">
                  <c:v>2.8657975511069655</c:v>
                </c:pt>
                <c:pt idx="1">
                  <c:v>9.3748925947607731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Sanitation!$I$105:$I$116</c:f>
              <c:numCache>
                <c:formatCode>0.0</c:formatCode>
                <c:ptCount val="12"/>
                <c:pt idx="0">
                  <c:v>1.2505866346507779</c:v>
                </c:pt>
                <c:pt idx="1">
                  <c:v>5.8410836915223889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2006</c:v>
                </c:pt>
                <c:pt idx="1">
                  <c:v>2012</c:v>
                </c:pt>
              </c:numCache>
            </c:numRef>
          </c:xVal>
          <c:yVal>
            <c:numRef>
              <c:f>Sanitation!$D$105:$D$116</c:f>
              <c:numCache>
                <c:formatCode>0.0</c:formatCode>
                <c:ptCount val="12"/>
                <c:pt idx="0">
                  <c:v>2.9590938478419728</c:v>
                </c:pt>
                <c:pt idx="1">
                  <c:v>5.1100329086745795</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1.1758894104718525</c:v>
                </c:pt>
                <c:pt idx="1">
                  <c:v>3.056009602620132</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1.0662247504259608</c:v>
                </c:pt>
                <c:pt idx="1">
                  <c:v>2.7710029929987074</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3.230845982178721</c:v>
                </c:pt>
                <c:pt idx="1">
                  <c:v>7.7495990210476293</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94.527039856923466</c:v>
                </c:pt>
                <c:pt idx="1">
                  <c:v>86.423388383333531</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0</c:v>
                </c:pt>
                <c:pt idx="1">
                  <c:v>3.6706959424417165</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0</c:v>
                </c:pt>
                <c:pt idx="1">
                  <c:v>3.7005534347046249</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0</c:v>
                </c:pt>
                <c:pt idx="1">
                  <c:v>12.518117397748938</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100</c:v>
                </c:pt>
                <c:pt idx="1">
                  <c:v>80.110633225104721</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0.31551198734267977</c:v>
                </c:pt>
                <c:pt idx="1">
                  <c:v>5.2326691576591688</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0.38058721587959504</c:v>
                </c:pt>
                <c:pt idx="1">
                  <c:v>6.3119217849861311</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0.53133425766918663</c:v>
                </c:pt>
                <c:pt idx="1">
                  <c:v>9.7576319454583427</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98.772566539108539</c:v>
                </c:pt>
                <c:pt idx="1">
                  <c:v>78.697777111896357</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3.3724386227663548</c:v>
                </c:pt>
                <c:pt idx="1">
                  <c:v>10.197860137100154</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2.2208370420680823</c:v>
                </c:pt>
                <c:pt idx="1">
                  <c:v>6.7155515861468551</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2.9585656110834861</c:v>
                </c:pt>
                <c:pt idx="1">
                  <c:v>9.6736594093326858</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91.448158724082077</c:v>
                </c:pt>
                <c:pt idx="1">
                  <c:v>73.412928867420305</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37.845902994166117</c:v>
                </c:pt>
                <c:pt idx="1">
                  <c:v>35.578040956457507</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30.140321618467574</c:v>
                </c:pt>
                <c:pt idx="1">
                  <c:v>28.334205611316484</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8.0071651325932862</c:v>
                </c:pt>
                <c:pt idx="1">
                  <c:v>7.1620000155078287</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24.006610254773022</c:v>
                </c:pt>
                <c:pt idx="1">
                  <c:v>28.92575341671818</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Sanitation!$AB$205:$AB$216</c:f>
              <c:numCache>
                <c:formatCode>0.0</c:formatCode>
                <c:ptCount val="12"/>
                <c:pt idx="0">
                  <c:v>0.23368354731349733</c:v>
                </c:pt>
                <c:pt idx="1">
                  <c:v>6.5810036236741296E-2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Sanitation!$W$205:$W$216</c:f>
              <c:numCache>
                <c:formatCode>0.0</c:formatCode>
                <c:ptCount val="12"/>
                <c:pt idx="0">
                  <c:v>2.17763154665337</c:v>
                </c:pt>
                <c:pt idx="1">
                  <c:v>0.71126099450698754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Sanitation!$R$205:$R$216</c:f>
              <c:numCache>
                <c:formatCode>0.0</c:formatCode>
                <c:ptCount val="12"/>
                <c:pt idx="0">
                  <c:v>8.752893996656006</c:v>
                </c:pt>
                <c:pt idx="1">
                  <c:v>4.455173793123822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Sanitation!$M$205:$M$216</c:f>
              <c:numCache>
                <c:formatCode>0.0</c:formatCode>
                <c:ptCount val="12"/>
                <c:pt idx="0">
                  <c:v>27.678580869710341</c:v>
                </c:pt>
                <c:pt idx="1">
                  <c:v>17.923411994716243</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2006</c:v>
                </c:pt>
                <c:pt idx="1">
                  <c:v>2012</c:v>
                </c:pt>
              </c:numCache>
            </c:numRef>
          </c:xVal>
          <c:yVal>
            <c:numRef>
              <c:f>Sanitation!$H$205:$H$216</c:f>
              <c:numCache>
                <c:formatCode>0.0</c:formatCode>
                <c:ptCount val="12"/>
                <c:pt idx="0">
                  <c:v>55.209217233829897</c:v>
                </c:pt>
                <c:pt idx="1">
                  <c:v>41.898263671794851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Sanitation!$X$205:$X$216</c:f>
              <c:numCache>
                <c:formatCode>0.0</c:formatCode>
                <c:ptCount val="12"/>
                <c:pt idx="0">
                  <c:v>96.413951226159043</c:v>
                </c:pt>
                <c:pt idx="1">
                  <c:v>96.809766999447319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Sanitation!$S$205:$S$216</c:f>
              <c:numCache>
                <c:formatCode>0.0</c:formatCode>
                <c:ptCount val="12"/>
                <c:pt idx="0">
                  <c:v>90.814584794955351</c:v>
                </c:pt>
                <c:pt idx="1">
                  <c:v>92.88268297270082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Sanitation!$N$205:$N$216</c:f>
              <c:numCache>
                <c:formatCode>0.0</c:formatCode>
                <c:ptCount val="12"/>
                <c:pt idx="0">
                  <c:v>79.732597831484256</c:v>
                </c:pt>
                <c:pt idx="1">
                  <c:v>83.807108211933269</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Sanitation!$I$205:$I$216</c:f>
              <c:numCache>
                <c:formatCode>0.0</c:formatCode>
                <c:ptCount val="12"/>
                <c:pt idx="0">
                  <c:v>63.94607840210022</c:v>
                </c:pt>
                <c:pt idx="1">
                  <c:v>72.279624232921634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2006</c:v>
                </c:pt>
                <c:pt idx="1">
                  <c:v>2012</c:v>
                </c:pt>
              </c:numCache>
            </c:numRef>
          </c:xVal>
          <c:yVal>
            <c:numRef>
              <c:f>Sanitation!$D$205:$D$216</c:f>
              <c:numCache>
                <c:formatCode>0.0</c:formatCode>
                <c:ptCount val="12"/>
                <c:pt idx="0">
                  <c:v>34.143139394483434</c:v>
                </c:pt>
                <c:pt idx="1">
                  <c:v>43.857519170857387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13.266999688974805</c:v>
                </c:pt>
                <c:pt idx="1">
                  <c:v>20.21736479079734</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17.638013113383867</c:v>
                </c:pt>
                <c:pt idx="1">
                  <c:v>26.878280972184466</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9.4487854431331471</c:v>
                </c:pt>
                <c:pt idx="1">
                  <c:v>15.44307508590191</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59.646201754508184</c:v>
                </c:pt>
                <c:pt idx="1">
                  <c:v>37.461279151116287</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28.575333435480431</c:v>
                </c:pt>
                <c:pt idx="1">
                  <c:v>35.063828405991082</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32.592896356346003</c:v>
                </c:pt>
                <c:pt idx="1">
                  <c:v>39.993644437204601</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7.9014663801322058</c:v>
                </c:pt>
                <c:pt idx="1">
                  <c:v>10.270838120419739</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30.93030382804136</c:v>
                </c:pt>
                <c:pt idx="1">
                  <c:v>14.671689036384578</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34.663303140383171</c:v>
                </c:pt>
                <c:pt idx="1">
                  <c:v>37.666748537104255</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43.711124564284653</c:v>
                </c:pt>
                <c:pt idx="1">
                  <c:v>47.498529801645169</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11.440104897498713</c:v>
                </c:pt>
                <c:pt idx="1">
                  <c:v>11.812121269304043</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10.185467397833463</c:v>
                </c:pt>
                <c:pt idx="1">
                  <c:v>3.0226003919465256</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43.635007537194163</c:v>
                </c:pt>
                <c:pt idx="1">
                  <c:v>45.30382419102142</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46.490211198512604</c:v>
                </c:pt>
                <c:pt idx="1">
                  <c:v>48.268224840927871</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7.2083595335910786</c:v>
                </c:pt>
                <c:pt idx="1">
                  <c:v>6.2054801575925467</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2.6664217307021545</c:v>
                </c:pt>
                <c:pt idx="1">
                  <c:v>0.2224708104581623</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66.930844747949152</c:v>
                </c:pt>
                <c:pt idx="1">
                  <c:v>67.389433071730195</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29.351167887113796</c:v>
                </c:pt>
                <c:pt idx="1">
                  <c:v>29.552272518813218</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3.4283459805979533</c:v>
                </c:pt>
                <c:pt idx="1">
                  <c:v>3.0484422102454118</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0.2896413843390917</c:v>
                </c:pt>
                <c:pt idx="1">
                  <c:v>9.8521992111599843E-3</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Sanitation!$AB$305:$AB$316</c:f>
              <c:numCache>
                <c:formatCode>0.0</c:formatCode>
                <c:ptCount val="12"/>
                <c:pt idx="0">
                  <c:v>79.433248484789559</c:v>
                </c:pt>
                <c:pt idx="1">
                  <c:v>74.345401810064786</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Sanitation!$W$305:$W$316</c:f>
              <c:numCache>
                <c:formatCode>0.0</c:formatCode>
                <c:ptCount val="12"/>
                <c:pt idx="0">
                  <c:v>94.976507677549478</c:v>
                </c:pt>
                <c:pt idx="1">
                  <c:v>80.900303844579881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Sanitation!$R$305:$R$316</c:f>
              <c:numCache>
                <c:formatCode>0.0</c:formatCode>
                <c:ptCount val="12"/>
                <c:pt idx="0">
                  <c:v>94.835454620675335</c:v>
                </c:pt>
                <c:pt idx="1">
                  <c:v>86.597848721653364</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Sanitation!$M$305:$M$316</c:f>
              <c:numCache>
                <c:formatCode>0.0</c:formatCode>
                <c:ptCount val="12"/>
                <c:pt idx="0">
                  <c:v>97.221884494310459</c:v>
                </c:pt>
                <c:pt idx="1">
                  <c:v>86.106574550949077</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2006</c:v>
                </c:pt>
                <c:pt idx="1">
                  <c:v>2012</c:v>
                </c:pt>
              </c:numCache>
            </c:numRef>
          </c:xVal>
          <c:yVal>
            <c:numRef>
              <c:f>Sanitation!$H$305:$H$316</c:f>
              <c:numCache>
                <c:formatCode>0.0</c:formatCode>
                <c:ptCount val="12"/>
                <c:pt idx="0">
                  <c:v>97.032574929969712</c:v>
                </c:pt>
                <c:pt idx="1">
                  <c:v>89.738025945645091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Sanitation!$X$305:$X$316</c:f>
              <c:numCache>
                <c:formatCode>0.0</c:formatCode>
                <c:ptCount val="12"/>
                <c:pt idx="0">
                  <c:v>14.928891090789159</c:v>
                </c:pt>
                <c:pt idx="1">
                  <c:v>18.521092661190398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Sanitation!$S$305:$S$316</c:f>
              <c:numCache>
                <c:formatCode>0.0</c:formatCode>
                <c:ptCount val="12"/>
                <c:pt idx="0">
                  <c:v>2.5461568559933339</c:v>
                </c:pt>
                <c:pt idx="1">
                  <c:v>9.6487225862035118</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Sanitation!$N$305:$N$316</c:f>
              <c:numCache>
                <c:formatCode>0.0</c:formatCode>
                <c:ptCount val="12"/>
                <c:pt idx="0">
                  <c:v>2.3155586240651975</c:v>
                </c:pt>
                <c:pt idx="1">
                  <c:v>6.1249999640442692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Sanitation!$I$305:$I$316</c:f>
              <c:numCache>
                <c:formatCode>0.0</c:formatCode>
                <c:ptCount val="12"/>
                <c:pt idx="0">
                  <c:v>0.93705582968021839</c:v>
                </c:pt>
                <c:pt idx="1">
                  <c:v>4.6334052689534042</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2006</c:v>
                </c:pt>
                <c:pt idx="1">
                  <c:v>2012</c:v>
                </c:pt>
              </c:numCache>
            </c:numRef>
          </c:xVal>
          <c:yVal>
            <c:numRef>
              <c:f>Sanitation!$D$305:$D$316</c:f>
              <c:numCache>
                <c:formatCode>0.0</c:formatCode>
                <c:ptCount val="12"/>
                <c:pt idx="0">
                  <c:v>1.1259938841923909</c:v>
                </c:pt>
                <c:pt idx="1">
                  <c:v>3.9410049306096351</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9.9846837069815814E-2</c:v>
                </c:pt>
                <c:pt idx="1">
                  <c:v>2.5961578897781341</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8.7810031650139314E-2</c:v>
                </c:pt>
                <c:pt idx="1">
                  <c:v>2.2831840563039019</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0.34825187320200257</c:v>
                </c:pt>
                <c:pt idx="1">
                  <c:v>7.8141484363810605</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99.464091258078042</c:v>
                </c:pt>
                <c:pt idx="1">
                  <c:v>87.306509617536904</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0</c:v>
                </c:pt>
                <c:pt idx="1">
                  <c:v>3.045997698671099</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0</c:v>
                </c:pt>
                <c:pt idx="1">
                  <c:v>2.8195240500398904</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c:v>
                </c:pt>
                <c:pt idx="1">
                  <c:v>11.733007014793429</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100</c:v>
                </c:pt>
                <c:pt idx="1">
                  <c:v>82.401471236495581</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0.47280343028957084</c:v>
                </c:pt>
                <c:pt idx="1">
                  <c:v>3.3433521803638864</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0.57294141378268926</c:v>
                </c:pt>
                <c:pt idx="1">
                  <c:v>4.051461563673378</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1.3729319022452273</c:v>
                </c:pt>
                <c:pt idx="1">
                  <c:v>8.7532061673166481</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97.581323253682513</c:v>
                </c:pt>
                <c:pt idx="1">
                  <c:v>83.851980088646087</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0.1086495880835191</c:v>
                </c:pt>
                <c:pt idx="1">
                  <c:v>7.3085364573082003</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6.9985357839957962E-2</c:v>
                </c:pt>
                <c:pt idx="1">
                  <c:v>4.7077080389656842</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0.15278943220346264</c:v>
                </c:pt>
                <c:pt idx="1">
                  <c:v>11.775519603469093</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99.66857562187306</c:v>
                </c:pt>
                <c:pt idx="1">
                  <c:v>76.208235900257023</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9.4052267472460223</c:v>
                </c:pt>
                <c:pt idx="1">
                  <c:v>13.505955424611802</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4.3262638200762034</c:v>
                </c:pt>
                <c:pt idx="1">
                  <c:v>6.2125377600459419</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5.1393120563134289</c:v>
                </c:pt>
                <c:pt idx="1">
                  <c:v>7.6320538968525398</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81.129197376364345</c:v>
                </c:pt>
                <c:pt idx="1">
                  <c:v>72.649452918489715</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Sanitation!$E$299:$E$300</c:f>
              <c:numCache>
                <c:formatCode>0.0</c:formatCode>
                <c:ptCount val="2"/>
                <c:pt idx="0">
                  <c:v>9.9846837069815814E-2</c:v>
                </c:pt>
                <c:pt idx="1">
                  <c:v>2.5961578897781341</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Sanitation!$F$299:$F$300</c:f>
              <c:numCache>
                <c:formatCode>0.0</c:formatCode>
                <c:ptCount val="2"/>
                <c:pt idx="0">
                  <c:v>8.7810031650139314E-2</c:v>
                </c:pt>
                <c:pt idx="1">
                  <c:v>2.2831840563039019</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Sanitation!$G$299:$G$300</c:f>
              <c:numCache>
                <c:formatCode>0.0</c:formatCode>
                <c:ptCount val="2"/>
                <c:pt idx="0">
                  <c:v>0.34825187320200257</c:v>
                </c:pt>
                <c:pt idx="1">
                  <c:v>7.8141484363810605</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Sanitation!$H$299:$H$300</c:f>
              <c:numCache>
                <c:formatCode>0.0</c:formatCode>
                <c:ptCount val="2"/>
                <c:pt idx="0">
                  <c:v>99.464091258078042</c:v>
                </c:pt>
                <c:pt idx="1">
                  <c:v>87.306509617536904</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Sanitation!$J$299:$J$300</c:f>
              <c:numCache>
                <c:formatCode>0.0</c:formatCode>
                <c:ptCount val="2"/>
                <c:pt idx="0">
                  <c:v>0</c:v>
                </c:pt>
                <c:pt idx="1">
                  <c:v>3.045997698671099</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Sanitation!$K$299:$K$300</c:f>
              <c:numCache>
                <c:formatCode>0.0</c:formatCode>
                <c:ptCount val="2"/>
                <c:pt idx="0">
                  <c:v>0</c:v>
                </c:pt>
                <c:pt idx="1">
                  <c:v>2.8195240500398904</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Sanitation!$L$299:$L$300</c:f>
              <c:numCache>
                <c:formatCode>0.0</c:formatCode>
                <c:ptCount val="2"/>
                <c:pt idx="0">
                  <c:v>0</c:v>
                </c:pt>
                <c:pt idx="1">
                  <c:v>11.733007014793429</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Sanitation!$M$299:$M$300</c:f>
              <c:numCache>
                <c:formatCode>0.0</c:formatCode>
                <c:ptCount val="2"/>
                <c:pt idx="0">
                  <c:v>100</c:v>
                </c:pt>
                <c:pt idx="1">
                  <c:v>82.401471236495581</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Sanitation!$O$299:$O$300</c:f>
              <c:numCache>
                <c:formatCode>0.0</c:formatCode>
                <c:ptCount val="2"/>
                <c:pt idx="0">
                  <c:v>0.47280343028957084</c:v>
                </c:pt>
                <c:pt idx="1">
                  <c:v>3.3433521803638864</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Sanitation!$P$299:$P$300</c:f>
              <c:numCache>
                <c:formatCode>0.0</c:formatCode>
                <c:ptCount val="2"/>
                <c:pt idx="0">
                  <c:v>0.57294141378268926</c:v>
                </c:pt>
                <c:pt idx="1">
                  <c:v>4.051461563673378</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Sanitation!$Q$299:$Q$300</c:f>
              <c:numCache>
                <c:formatCode>0.0</c:formatCode>
                <c:ptCount val="2"/>
                <c:pt idx="0">
                  <c:v>1.3729319022452273</c:v>
                </c:pt>
                <c:pt idx="1">
                  <c:v>8.7532061673166481</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Sanitation!$R$299:$R$300</c:f>
              <c:numCache>
                <c:formatCode>0.0</c:formatCode>
                <c:ptCount val="2"/>
                <c:pt idx="0">
                  <c:v>97.581323253682513</c:v>
                </c:pt>
                <c:pt idx="1">
                  <c:v>83.851980088646087</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Sanitation!$T$299:$T$300</c:f>
              <c:numCache>
                <c:formatCode>0.0</c:formatCode>
                <c:ptCount val="2"/>
                <c:pt idx="0">
                  <c:v>0.1086495880835191</c:v>
                </c:pt>
                <c:pt idx="1">
                  <c:v>7.3085364573082003</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Sanitation!$U$299:$U$300</c:f>
              <c:numCache>
                <c:formatCode>0.0</c:formatCode>
                <c:ptCount val="2"/>
                <c:pt idx="0">
                  <c:v>6.9985357839957962E-2</c:v>
                </c:pt>
                <c:pt idx="1">
                  <c:v>4.7077080389656842</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Sanitation!$V$299:$V$300</c:f>
              <c:numCache>
                <c:formatCode>0.0</c:formatCode>
                <c:ptCount val="2"/>
                <c:pt idx="0">
                  <c:v>0.15278943220346264</c:v>
                </c:pt>
                <c:pt idx="1">
                  <c:v>11.775519603469093</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Sanitation!$W$299:$W$300</c:f>
              <c:numCache>
                <c:formatCode>0.0</c:formatCode>
                <c:ptCount val="2"/>
                <c:pt idx="0">
                  <c:v>99.66857562187306</c:v>
                </c:pt>
                <c:pt idx="1">
                  <c:v>76.208235900257023</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2000</c:v>
                </c:pt>
                <c:pt idx="1">
                  <c:v>2018</c:v>
                </c:pt>
              </c:numCache>
            </c:numRef>
          </c:cat>
          <c:val>
            <c:numRef>
              <c:f>Sanitation!$Y$299:$Y$300</c:f>
              <c:numCache>
                <c:formatCode>0.0</c:formatCode>
                <c:ptCount val="2"/>
                <c:pt idx="0">
                  <c:v>9.4052267472460223</c:v>
                </c:pt>
                <c:pt idx="1">
                  <c:v>13.505955424611802</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2000</c:v>
                </c:pt>
                <c:pt idx="1">
                  <c:v>2018</c:v>
                </c:pt>
              </c:numCache>
            </c:numRef>
          </c:cat>
          <c:val>
            <c:numRef>
              <c:f>Sanitation!$Z$299:$Z$300</c:f>
              <c:numCache>
                <c:formatCode>0.0</c:formatCode>
                <c:ptCount val="2"/>
                <c:pt idx="0">
                  <c:v>4.3262638200762034</c:v>
                </c:pt>
                <c:pt idx="1">
                  <c:v>6.2125377600459419</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2000</c:v>
                </c:pt>
                <c:pt idx="1">
                  <c:v>2018</c:v>
                </c:pt>
              </c:numCache>
            </c:numRef>
          </c:cat>
          <c:val>
            <c:numRef>
              <c:f>Sanitation!$AA$299:$AA$300</c:f>
              <c:numCache>
                <c:formatCode>0.0</c:formatCode>
                <c:ptCount val="2"/>
                <c:pt idx="0">
                  <c:v>5.1393120563134289</c:v>
                </c:pt>
                <c:pt idx="1">
                  <c:v>7.6320538968525398</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2000</c:v>
                </c:pt>
                <c:pt idx="1">
                  <c:v>2018</c:v>
                </c:pt>
              </c:numCache>
            </c:numRef>
          </c:cat>
          <c:val>
            <c:numRef>
              <c:f>Sanitation!$AB$299:$AB$300</c:f>
              <c:numCache>
                <c:formatCode>0.0</c:formatCode>
                <c:ptCount val="2"/>
                <c:pt idx="0">
                  <c:v>81.129197376364345</c:v>
                </c:pt>
                <c:pt idx="1">
                  <c:v>72.649452918489715</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Sanitation!$E$99:$E$100</c:f>
              <c:numCache>
                <c:formatCode>0.0</c:formatCode>
                <c:ptCount val="2"/>
                <c:pt idx="0">
                  <c:v>1.1758894104718525</c:v>
                </c:pt>
                <c:pt idx="1">
                  <c:v>3.056009602620132</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Sanitation!$F$99:$F$100</c:f>
              <c:numCache>
                <c:formatCode>0.0</c:formatCode>
                <c:ptCount val="2"/>
                <c:pt idx="0">
                  <c:v>1.0662247504259608</c:v>
                </c:pt>
                <c:pt idx="1">
                  <c:v>2.7710029929987074</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Sanitation!$G$99:$G$100</c:f>
              <c:numCache>
                <c:formatCode>0.0</c:formatCode>
                <c:ptCount val="2"/>
                <c:pt idx="0">
                  <c:v>3.230845982178721</c:v>
                </c:pt>
                <c:pt idx="1">
                  <c:v>7.7495990210476293</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Sanitation!$H$99:$H$100</c:f>
              <c:numCache>
                <c:formatCode>0.0</c:formatCode>
                <c:ptCount val="2"/>
                <c:pt idx="0">
                  <c:v>94.527039856923466</c:v>
                </c:pt>
                <c:pt idx="1">
                  <c:v>86.423388383333531</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Sanitation!$J$99:$J$100</c:f>
              <c:numCache>
                <c:formatCode>0.0</c:formatCode>
                <c:ptCount val="2"/>
                <c:pt idx="0">
                  <c:v>0</c:v>
                </c:pt>
                <c:pt idx="1">
                  <c:v>3.6706959424417165</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Sanitation!$K$99:$K$100</c:f>
              <c:numCache>
                <c:formatCode>0.0</c:formatCode>
                <c:ptCount val="2"/>
                <c:pt idx="0">
                  <c:v>0</c:v>
                </c:pt>
                <c:pt idx="1">
                  <c:v>3.7005534347046249</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Sanitation!$L$99:$L$100</c:f>
              <c:numCache>
                <c:formatCode>0.0</c:formatCode>
                <c:ptCount val="2"/>
                <c:pt idx="0">
                  <c:v>0</c:v>
                </c:pt>
                <c:pt idx="1">
                  <c:v>12.518117397748938</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Sanitation!$M$99:$M$100</c:f>
              <c:numCache>
                <c:formatCode>0.0</c:formatCode>
                <c:ptCount val="2"/>
                <c:pt idx="0">
                  <c:v>100</c:v>
                </c:pt>
                <c:pt idx="1">
                  <c:v>80.110633225104721</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Sanitation!$O$99:$O$100</c:f>
              <c:numCache>
                <c:formatCode>0.0</c:formatCode>
                <c:ptCount val="2"/>
                <c:pt idx="0">
                  <c:v>0.31551198734267977</c:v>
                </c:pt>
                <c:pt idx="1">
                  <c:v>5.2326691576591688</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Sanitation!$P$99:$P$100</c:f>
              <c:numCache>
                <c:formatCode>0.0</c:formatCode>
                <c:ptCount val="2"/>
                <c:pt idx="0">
                  <c:v>0.38058721587959504</c:v>
                </c:pt>
                <c:pt idx="1">
                  <c:v>6.3119217849861311</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Sanitation!$Q$99:$Q$100</c:f>
              <c:numCache>
                <c:formatCode>0.0</c:formatCode>
                <c:ptCount val="2"/>
                <c:pt idx="0">
                  <c:v>0.53133425766918663</c:v>
                </c:pt>
                <c:pt idx="1">
                  <c:v>9.7576319454583427</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Sanitation!$R$99:$R$100</c:f>
              <c:numCache>
                <c:formatCode>0.0</c:formatCode>
                <c:ptCount val="2"/>
                <c:pt idx="0">
                  <c:v>98.772566539108539</c:v>
                </c:pt>
                <c:pt idx="1">
                  <c:v>78.697777111896357</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Sanitation!$T$99:$T$100</c:f>
              <c:numCache>
                <c:formatCode>0.0</c:formatCode>
                <c:ptCount val="2"/>
                <c:pt idx="0">
                  <c:v>3.3724386227663548</c:v>
                </c:pt>
                <c:pt idx="1">
                  <c:v>10.197860137100154</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Sanitation!$U$99:$U$100</c:f>
              <c:numCache>
                <c:formatCode>0.0</c:formatCode>
                <c:ptCount val="2"/>
                <c:pt idx="0">
                  <c:v>2.2208370420680823</c:v>
                </c:pt>
                <c:pt idx="1">
                  <c:v>6.7155515861468551</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Sanitation!$V$99:$V$100</c:f>
              <c:numCache>
                <c:formatCode>0.0</c:formatCode>
                <c:ptCount val="2"/>
                <c:pt idx="0">
                  <c:v>2.9585656110834861</c:v>
                </c:pt>
                <c:pt idx="1">
                  <c:v>9.6736594093326858</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Sanitation!$W$99:$W$100</c:f>
              <c:numCache>
                <c:formatCode>0.0</c:formatCode>
                <c:ptCount val="2"/>
                <c:pt idx="0">
                  <c:v>91.448158724082077</c:v>
                </c:pt>
                <c:pt idx="1">
                  <c:v>73.412928867420305</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2000</c:v>
                </c:pt>
                <c:pt idx="1">
                  <c:v>2018</c:v>
                </c:pt>
              </c:numCache>
            </c:numRef>
          </c:cat>
          <c:val>
            <c:numRef>
              <c:f>Sanitation!$Y$99:$Y$100</c:f>
              <c:numCache>
                <c:formatCode>0.0</c:formatCode>
                <c:ptCount val="2"/>
                <c:pt idx="0">
                  <c:v>37.845902994166117</c:v>
                </c:pt>
                <c:pt idx="1">
                  <c:v>35.578040956457507</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2000</c:v>
                </c:pt>
                <c:pt idx="1">
                  <c:v>2018</c:v>
                </c:pt>
              </c:numCache>
            </c:numRef>
          </c:cat>
          <c:val>
            <c:numRef>
              <c:f>Sanitation!$Z$99:$Z$100</c:f>
              <c:numCache>
                <c:formatCode>0.0</c:formatCode>
                <c:ptCount val="2"/>
                <c:pt idx="0">
                  <c:v>30.140321618467574</c:v>
                </c:pt>
                <c:pt idx="1">
                  <c:v>28.334205611316484</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2000</c:v>
                </c:pt>
                <c:pt idx="1">
                  <c:v>2018</c:v>
                </c:pt>
              </c:numCache>
            </c:numRef>
          </c:cat>
          <c:val>
            <c:numRef>
              <c:f>Sanitation!$AA$99:$AA$100</c:f>
              <c:numCache>
                <c:formatCode>0.0</c:formatCode>
                <c:ptCount val="2"/>
                <c:pt idx="0">
                  <c:v>8.0071651325932862</c:v>
                </c:pt>
                <c:pt idx="1">
                  <c:v>7.1620000155078287</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2000</c:v>
                </c:pt>
                <c:pt idx="1">
                  <c:v>2018</c:v>
                </c:pt>
              </c:numCache>
            </c:numRef>
          </c:cat>
          <c:val>
            <c:numRef>
              <c:f>Sanitation!$AB$99:$AB$100</c:f>
              <c:numCache>
                <c:formatCode>0.0</c:formatCode>
                <c:ptCount val="2"/>
                <c:pt idx="0">
                  <c:v>24.006610254773022</c:v>
                </c:pt>
                <c:pt idx="1">
                  <c:v>28.92575341671818</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Sanitation!$E$199:$E$200</c:f>
              <c:numCache>
                <c:formatCode>0.0</c:formatCode>
                <c:ptCount val="2"/>
                <c:pt idx="0">
                  <c:v>13.266999688974805</c:v>
                </c:pt>
                <c:pt idx="1">
                  <c:v>20.21736479079734</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Sanitation!$F$199:$F$200</c:f>
              <c:numCache>
                <c:formatCode>0.0</c:formatCode>
                <c:ptCount val="2"/>
                <c:pt idx="0">
                  <c:v>17.638013113383867</c:v>
                </c:pt>
                <c:pt idx="1">
                  <c:v>26.878280972184466</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Sanitation!$G$199:$G$200</c:f>
              <c:numCache>
                <c:formatCode>0.0</c:formatCode>
                <c:ptCount val="2"/>
                <c:pt idx="0">
                  <c:v>9.4487854431331471</c:v>
                </c:pt>
                <c:pt idx="1">
                  <c:v>15.44307508590191</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Sanitation!$H$199:$H$200</c:f>
              <c:numCache>
                <c:formatCode>0.0</c:formatCode>
                <c:ptCount val="2"/>
                <c:pt idx="0">
                  <c:v>59.646201754508184</c:v>
                </c:pt>
                <c:pt idx="1">
                  <c:v>37.461279151116287</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Sanitation!$J$199:$J$200</c:f>
              <c:numCache>
                <c:formatCode>0.0</c:formatCode>
                <c:ptCount val="2"/>
                <c:pt idx="0">
                  <c:v>28.575333435480431</c:v>
                </c:pt>
                <c:pt idx="1">
                  <c:v>35.063828405991082</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Sanitation!$K$199:$K$200</c:f>
              <c:numCache>
                <c:formatCode>0.0</c:formatCode>
                <c:ptCount val="2"/>
                <c:pt idx="0">
                  <c:v>32.592896356346003</c:v>
                </c:pt>
                <c:pt idx="1">
                  <c:v>39.993644437204601</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Sanitation!$L$199:$L$200</c:f>
              <c:numCache>
                <c:formatCode>0.0</c:formatCode>
                <c:ptCount val="2"/>
                <c:pt idx="0">
                  <c:v>7.9014663801322058</c:v>
                </c:pt>
                <c:pt idx="1">
                  <c:v>10.270838120419739</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Sanitation!$M$199:$M$200</c:f>
              <c:numCache>
                <c:formatCode>0.0</c:formatCode>
                <c:ptCount val="2"/>
                <c:pt idx="0">
                  <c:v>30.93030382804136</c:v>
                </c:pt>
                <c:pt idx="1">
                  <c:v>14.671689036384578</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Sanitation!$O$199:$O$200</c:f>
              <c:numCache>
                <c:formatCode>0.0</c:formatCode>
                <c:ptCount val="2"/>
                <c:pt idx="0">
                  <c:v>34.663303140383171</c:v>
                </c:pt>
                <c:pt idx="1">
                  <c:v>37.666748537104255</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Sanitation!$P$199:$P$200</c:f>
              <c:numCache>
                <c:formatCode>0.0</c:formatCode>
                <c:ptCount val="2"/>
                <c:pt idx="0">
                  <c:v>43.711124564284653</c:v>
                </c:pt>
                <c:pt idx="1">
                  <c:v>47.498529801645169</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Sanitation!$Q$199:$Q$200</c:f>
              <c:numCache>
                <c:formatCode>0.0</c:formatCode>
                <c:ptCount val="2"/>
                <c:pt idx="0">
                  <c:v>11.440104897498713</c:v>
                </c:pt>
                <c:pt idx="1">
                  <c:v>11.812121269304043</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Sanitation!$R$199:$R$200</c:f>
              <c:numCache>
                <c:formatCode>0.0</c:formatCode>
                <c:ptCount val="2"/>
                <c:pt idx="0">
                  <c:v>10.185467397833463</c:v>
                </c:pt>
                <c:pt idx="1">
                  <c:v>3.0226003919465256</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Sanitation!$T$199:$T$200</c:f>
              <c:numCache>
                <c:formatCode>0.0</c:formatCode>
                <c:ptCount val="2"/>
                <c:pt idx="0">
                  <c:v>43.635007537194163</c:v>
                </c:pt>
                <c:pt idx="1">
                  <c:v>45.30382419102142</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Sanitation!$U$199:$U$200</c:f>
              <c:numCache>
                <c:formatCode>0.0</c:formatCode>
                <c:ptCount val="2"/>
                <c:pt idx="0">
                  <c:v>46.490211198512604</c:v>
                </c:pt>
                <c:pt idx="1">
                  <c:v>48.268224840927871</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Sanitation!$V$199:$V$200</c:f>
              <c:numCache>
                <c:formatCode>0.0</c:formatCode>
                <c:ptCount val="2"/>
                <c:pt idx="0">
                  <c:v>7.2083595335910786</c:v>
                </c:pt>
                <c:pt idx="1">
                  <c:v>6.2054801575925467</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Sanitation!$W$199:$W$200</c:f>
              <c:numCache>
                <c:formatCode>0.0</c:formatCode>
                <c:ptCount val="2"/>
                <c:pt idx="0">
                  <c:v>2.6664217307021545</c:v>
                </c:pt>
                <c:pt idx="1">
                  <c:v>0.2224708104581623</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2000</c:v>
                </c:pt>
                <c:pt idx="1">
                  <c:v>2018</c:v>
                </c:pt>
              </c:numCache>
            </c:numRef>
          </c:cat>
          <c:val>
            <c:numRef>
              <c:f>Sanitation!$Y$199:$Y$200</c:f>
              <c:numCache>
                <c:formatCode>0.0</c:formatCode>
                <c:ptCount val="2"/>
                <c:pt idx="0">
                  <c:v>66.930844747949152</c:v>
                </c:pt>
                <c:pt idx="1">
                  <c:v>67.389433071730195</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2000</c:v>
                </c:pt>
                <c:pt idx="1">
                  <c:v>2018</c:v>
                </c:pt>
              </c:numCache>
            </c:numRef>
          </c:cat>
          <c:val>
            <c:numRef>
              <c:f>Sanitation!$Z$199:$Z$200</c:f>
              <c:numCache>
                <c:formatCode>0.0</c:formatCode>
                <c:ptCount val="2"/>
                <c:pt idx="0">
                  <c:v>29.351167887113796</c:v>
                </c:pt>
                <c:pt idx="1">
                  <c:v>29.552272518813218</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2000</c:v>
                </c:pt>
                <c:pt idx="1">
                  <c:v>2018</c:v>
                </c:pt>
              </c:numCache>
            </c:numRef>
          </c:cat>
          <c:val>
            <c:numRef>
              <c:f>Sanitation!$AA$199:$AA$200</c:f>
              <c:numCache>
                <c:formatCode>0.0</c:formatCode>
                <c:ptCount val="2"/>
                <c:pt idx="0">
                  <c:v>3.4283459805979533</c:v>
                </c:pt>
                <c:pt idx="1">
                  <c:v>3.0484422102454118</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2000</c:v>
                </c:pt>
                <c:pt idx="1">
                  <c:v>2018</c:v>
                </c:pt>
              </c:numCache>
            </c:numRef>
          </c:cat>
          <c:val>
            <c:numRef>
              <c:f>Sanitation!$AB$199:$AB$200</c:f>
              <c:numCache>
                <c:formatCode>0.0</c:formatCode>
                <c:ptCount val="2"/>
                <c:pt idx="0">
                  <c:v>0.2896413843390917</c:v>
                </c:pt>
                <c:pt idx="1">
                  <c:v>9.8521992111599843E-3</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2.6815455610678351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73.483452751913148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23.83500168701908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4.1988057224158286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81.908382025092791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13.892812252491241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4.4033475640324058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82.476736945748769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13.119915490218883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5.4323267805131454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79.750761298005742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14.816911921481013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8.6119662401225021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74.889729287707112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16.498304472170322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3.8261092318604808</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72.665355137908136</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23.508535630231439</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4.4292656944100441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81.519916003823894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14.050818301765936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4.6850956823181491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81.527801351465769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13.787102966216015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7.7266901022384316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76.232987782971279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16.040322114790285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26.606881897480083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60.626735452560276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12.766382649959764</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13.403120435186377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67.014591978917736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19.582287585895848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21.375363247086867</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64.673784508619008</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13.950852244294119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26.292691995445765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61.887165266078803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11.820142738475411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32.408205842475112</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55.173380538688541</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12.418413618836329</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54.72264096003633</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36.595753651030236</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8.6816053889333595</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'DHS06'!$M$18:$Q$18</c:f>
              <c:numCache>
                <c:formatCode>###0.0</c:formatCode>
                <c:ptCount val="5"/>
                <c:pt idx="0">
                  <c:v>28.183553673501361</c:v>
                </c:pt>
                <c:pt idx="1">
                  <c:v>26.535126280033836</c:v>
                </c:pt>
                <c:pt idx="2">
                  <c:v>29.882999997108815</c:v>
                </c:pt>
                <c:pt idx="3">
                  <c:v>27.912871439645546</c:v>
                </c:pt>
                <c:pt idx="4">
                  <c:v>30.380367028473785</c:v>
                </c:pt>
              </c:numCache>
            </c:numRef>
          </c:val>
          <c:extLst>
            <c:ext xmlns:c16="http://schemas.microsoft.com/office/drawing/2014/chart" uri="{C3380CC4-5D6E-409C-BE32-E72D297353CC}">
              <c16:uniqueId val="{00000000-2180-4A65-A016-5C1B3AB7B993}"/>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'DHS06'!$M$19:$Q$19</c:f>
              <c:numCache>
                <c:formatCode>###0.0</c:formatCode>
                <c:ptCount val="5"/>
                <c:pt idx="0">
                  <c:v>14.648594766470314</c:v>
                </c:pt>
                <c:pt idx="1">
                  <c:v>16.057371761754027</c:v>
                </c:pt>
                <c:pt idx="2">
                  <c:v>15.601018263330777</c:v>
                </c:pt>
                <c:pt idx="3">
                  <c:v>14.507905824253463</c:v>
                </c:pt>
                <c:pt idx="4">
                  <c:v>14.362441555434586</c:v>
                </c:pt>
              </c:numCache>
            </c:numRef>
          </c:val>
          <c:extLst>
            <c:ext xmlns:c16="http://schemas.microsoft.com/office/drawing/2014/chart" uri="{C3380CC4-5D6E-409C-BE32-E72D297353CC}">
              <c16:uniqueId val="{00000001-2180-4A65-A016-5C1B3AB7B993}"/>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'DHS06'!$M$20:$Q$20</c:f>
              <c:numCache>
                <c:formatCode>###0.0</c:formatCode>
                <c:ptCount val="5"/>
                <c:pt idx="0">
                  <c:v>55.745610062662784</c:v>
                </c:pt>
                <c:pt idx="1">
                  <c:v>56.423230096716999</c:v>
                </c:pt>
                <c:pt idx="2">
                  <c:v>52.903243535154211</c:v>
                </c:pt>
                <c:pt idx="3">
                  <c:v>55.465000165247062</c:v>
                </c:pt>
                <c:pt idx="4">
                  <c:v>52.828729178588766</c:v>
                </c:pt>
              </c:numCache>
            </c:numRef>
          </c:val>
          <c:extLst>
            <c:ext xmlns:c16="http://schemas.microsoft.com/office/drawing/2014/chart" uri="{C3380CC4-5D6E-409C-BE32-E72D297353CC}">
              <c16:uniqueId val="{00000002-2180-4A65-A016-5C1B3AB7B993}"/>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'DHS06'!$M$15:$Q$15</c:f>
              <c:strCache>
                <c:ptCount val="5"/>
                <c:pt idx="0">
                  <c:v>Poorest</c:v>
                </c:pt>
                <c:pt idx="1">
                  <c:v>Poor</c:v>
                </c:pt>
                <c:pt idx="2">
                  <c:v>Middle</c:v>
                </c:pt>
                <c:pt idx="3">
                  <c:v>Rich</c:v>
                </c:pt>
                <c:pt idx="4">
                  <c:v>Richest</c:v>
                </c:pt>
              </c:strCache>
            </c:strRef>
          </c:cat>
          <c:val>
            <c:numRef>
              <c:f>'DHS06'!$M$21:$Q$21</c:f>
              <c:numCache>
                <c:formatCode>###0.0</c:formatCode>
                <c:ptCount val="5"/>
                <c:pt idx="0">
                  <c:v>1.4222414973655431</c:v>
                </c:pt>
                <c:pt idx="1">
                  <c:v>0.98427186149513979</c:v>
                </c:pt>
                <c:pt idx="2">
                  <c:v>1.6127382044061986</c:v>
                </c:pt>
                <c:pt idx="3">
                  <c:v>2.1142225708539226</c:v>
                </c:pt>
                <c:pt idx="4">
                  <c:v>2.4284622375028637</c:v>
                </c:pt>
              </c:numCache>
            </c:numRef>
          </c:val>
          <c:extLst>
            <c:ext xmlns:c16="http://schemas.microsoft.com/office/drawing/2014/chart" uri="{C3380CC4-5D6E-409C-BE32-E72D297353CC}">
              <c16:uniqueId val="{00000003-2180-4A65-A016-5C1B3AB7B993}"/>
            </c:ext>
          </c:extLst>
        </c:ser>
        <c:dLbls>
          <c:showLegendKey val="0"/>
          <c:showVal val="0"/>
          <c:showCatName val="0"/>
          <c:showSerName val="0"/>
          <c:showPercent val="0"/>
          <c:showBubbleSize val="0"/>
        </c:dLbls>
        <c:gapWidth val="50"/>
        <c:overlap val="100"/>
        <c:axId val="212264448"/>
        <c:axId val="212265984"/>
      </c:barChart>
      <c:catAx>
        <c:axId val="2122644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5984"/>
        <c:crosses val="autoZero"/>
        <c:auto val="1"/>
        <c:lblAlgn val="ctr"/>
        <c:lblOffset val="100"/>
        <c:tickLblSkip val="1"/>
        <c:tickMarkSkip val="1"/>
        <c:noMultiLvlLbl val="0"/>
      </c:catAx>
      <c:valAx>
        <c:axId val="2122659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2644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'DHS06'!$R$15:$Y$15</c:f>
              <c:strCache>
                <c:ptCount val="8"/>
                <c:pt idx="0">
                  <c:v>Agadez</c:v>
                </c:pt>
                <c:pt idx="1">
                  <c:v>Diffa</c:v>
                </c:pt>
                <c:pt idx="2">
                  <c:v>Dosso</c:v>
                </c:pt>
                <c:pt idx="3">
                  <c:v>Maradi</c:v>
                </c:pt>
                <c:pt idx="4">
                  <c:v>Niamey</c:v>
                </c:pt>
                <c:pt idx="5">
                  <c:v>Tahoua</c:v>
                </c:pt>
                <c:pt idx="6">
                  <c:v>Tillabéri</c:v>
                </c:pt>
                <c:pt idx="7">
                  <c:v>Zinder</c:v>
                </c:pt>
              </c:strCache>
            </c:strRef>
          </c:cat>
          <c:val>
            <c:numRef>
              <c:f>'DHS06'!$R$18:$Y$18</c:f>
              <c:numCache>
                <c:formatCode>###0.0</c:formatCode>
                <c:ptCount val="8"/>
                <c:pt idx="0">
                  <c:v>62.701911184526395</c:v>
                </c:pt>
                <c:pt idx="1">
                  <c:v>59.573971664051527</c:v>
                </c:pt>
                <c:pt idx="2">
                  <c:v>25.750482796715236</c:v>
                </c:pt>
                <c:pt idx="3">
                  <c:v>30.822937318329981</c:v>
                </c:pt>
                <c:pt idx="4">
                  <c:v>91.170295414544768</c:v>
                </c:pt>
                <c:pt idx="5">
                  <c:v>35.961436971891231</c:v>
                </c:pt>
                <c:pt idx="6">
                  <c:v>46.432368983986123</c:v>
                </c:pt>
                <c:pt idx="7">
                  <c:v>28.972596199067798</c:v>
                </c:pt>
              </c:numCache>
            </c:numRef>
          </c:val>
          <c:extLst>
            <c:ext xmlns:c16="http://schemas.microsoft.com/office/drawing/2014/chart" uri="{C3380CC4-5D6E-409C-BE32-E72D297353CC}">
              <c16:uniqueId val="{00000000-763F-4E6A-AA32-32AC433C33A4}"/>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'DHS06'!$R$15:$Y$15</c:f>
              <c:strCache>
                <c:ptCount val="8"/>
                <c:pt idx="0">
                  <c:v>Agadez</c:v>
                </c:pt>
                <c:pt idx="1">
                  <c:v>Diffa</c:v>
                </c:pt>
                <c:pt idx="2">
                  <c:v>Dosso</c:v>
                </c:pt>
                <c:pt idx="3">
                  <c:v>Maradi</c:v>
                </c:pt>
                <c:pt idx="4">
                  <c:v>Niamey</c:v>
                </c:pt>
                <c:pt idx="5">
                  <c:v>Tahoua</c:v>
                </c:pt>
                <c:pt idx="6">
                  <c:v>Tillabéri</c:v>
                </c:pt>
                <c:pt idx="7">
                  <c:v>Zinder</c:v>
                </c:pt>
              </c:strCache>
            </c:strRef>
          </c:cat>
          <c:val>
            <c:numRef>
              <c:f>'DHS06'!$R$19:$Y$19</c:f>
              <c:numCache>
                <c:formatCode>###0.0</c:formatCode>
                <c:ptCount val="8"/>
                <c:pt idx="0">
                  <c:v>5.8997421902289604</c:v>
                </c:pt>
                <c:pt idx="1">
                  <c:v>6.5458637011554961</c:v>
                </c:pt>
                <c:pt idx="2">
                  <c:v>6.0795330212269594</c:v>
                </c:pt>
                <c:pt idx="3">
                  <c:v>27.553837905779833</c:v>
                </c:pt>
                <c:pt idx="4">
                  <c:v>3.0138940632907363</c:v>
                </c:pt>
                <c:pt idx="5">
                  <c:v>10.863350751925475</c:v>
                </c:pt>
                <c:pt idx="6">
                  <c:v>13.403158057233108</c:v>
                </c:pt>
                <c:pt idx="7">
                  <c:v>17.088765007717253</c:v>
                </c:pt>
              </c:numCache>
            </c:numRef>
          </c:val>
          <c:extLst>
            <c:ext xmlns:c16="http://schemas.microsoft.com/office/drawing/2014/chart" uri="{C3380CC4-5D6E-409C-BE32-E72D297353CC}">
              <c16:uniqueId val="{00000001-763F-4E6A-AA32-32AC433C33A4}"/>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'DHS06'!$R$15:$Y$15</c:f>
              <c:strCache>
                <c:ptCount val="8"/>
                <c:pt idx="0">
                  <c:v>Agadez</c:v>
                </c:pt>
                <c:pt idx="1">
                  <c:v>Diffa</c:v>
                </c:pt>
                <c:pt idx="2">
                  <c:v>Dosso</c:v>
                </c:pt>
                <c:pt idx="3">
                  <c:v>Maradi</c:v>
                </c:pt>
                <c:pt idx="4">
                  <c:v>Niamey</c:v>
                </c:pt>
                <c:pt idx="5">
                  <c:v>Tahoua</c:v>
                </c:pt>
                <c:pt idx="6">
                  <c:v>Tillabéri</c:v>
                </c:pt>
                <c:pt idx="7">
                  <c:v>Zinder</c:v>
                </c:pt>
              </c:strCache>
            </c:strRef>
          </c:cat>
          <c:val>
            <c:numRef>
              <c:f>'DHS06'!$R$20:$Y$20</c:f>
              <c:numCache>
                <c:formatCode>###0.0</c:formatCode>
                <c:ptCount val="8"/>
                <c:pt idx="0">
                  <c:v>31.025618824228232</c:v>
                </c:pt>
                <c:pt idx="1">
                  <c:v>33.880164634792976</c:v>
                </c:pt>
                <c:pt idx="2">
                  <c:v>68.169984182057803</c:v>
                </c:pt>
                <c:pt idx="3">
                  <c:v>41.537087645307153</c:v>
                </c:pt>
                <c:pt idx="4">
                  <c:v>5.8158105221644973</c:v>
                </c:pt>
                <c:pt idx="5">
                  <c:v>53.175212276183295</c:v>
                </c:pt>
                <c:pt idx="6">
                  <c:v>30.38485133400674</c:v>
                </c:pt>
                <c:pt idx="7">
                  <c:v>53.938638793214949</c:v>
                </c:pt>
              </c:numCache>
            </c:numRef>
          </c:val>
          <c:extLst>
            <c:ext xmlns:c16="http://schemas.microsoft.com/office/drawing/2014/chart" uri="{C3380CC4-5D6E-409C-BE32-E72D297353CC}">
              <c16:uniqueId val="{00000002-763F-4E6A-AA32-32AC433C33A4}"/>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'DHS06'!$R$15:$Y$15</c:f>
              <c:strCache>
                <c:ptCount val="8"/>
                <c:pt idx="0">
                  <c:v>Agadez</c:v>
                </c:pt>
                <c:pt idx="1">
                  <c:v>Diffa</c:v>
                </c:pt>
                <c:pt idx="2">
                  <c:v>Dosso</c:v>
                </c:pt>
                <c:pt idx="3">
                  <c:v>Maradi</c:v>
                </c:pt>
                <c:pt idx="4">
                  <c:v>Niamey</c:v>
                </c:pt>
                <c:pt idx="5">
                  <c:v>Tahoua</c:v>
                </c:pt>
                <c:pt idx="6">
                  <c:v>Tillabéri</c:v>
                </c:pt>
                <c:pt idx="7">
                  <c:v>Zinder</c:v>
                </c:pt>
              </c:strCache>
            </c:strRef>
          </c:cat>
          <c:val>
            <c:numRef>
              <c:f>'DHS06'!$R$21:$Y$21</c:f>
              <c:numCache>
                <c:formatCode>###0.0</c:formatCode>
                <c:ptCount val="8"/>
                <c:pt idx="0">
                  <c:v>0.37272780101641068</c:v>
                </c:pt>
                <c:pt idx="1">
                  <c:v>0</c:v>
                </c:pt>
                <c:pt idx="2">
                  <c:v>0</c:v>
                </c:pt>
                <c:pt idx="3">
                  <c:v>8.6137130583030658E-2</c:v>
                </c:pt>
                <c:pt idx="4">
                  <c:v>0</c:v>
                </c:pt>
                <c:pt idx="5">
                  <c:v>0</c:v>
                </c:pt>
                <c:pt idx="6">
                  <c:v>9.779621624774034</c:v>
                </c:pt>
                <c:pt idx="7">
                  <c:v>0</c:v>
                </c:pt>
              </c:numCache>
            </c:numRef>
          </c:val>
          <c:extLst>
            <c:ext xmlns:c16="http://schemas.microsoft.com/office/drawing/2014/chart" uri="{C3380CC4-5D6E-409C-BE32-E72D297353CC}">
              <c16:uniqueId val="{00000003-763F-4E6A-AA32-32AC433C33A4}"/>
            </c:ext>
          </c:extLst>
        </c:ser>
        <c:dLbls>
          <c:showLegendKey val="0"/>
          <c:showVal val="0"/>
          <c:showCatName val="0"/>
          <c:showSerName val="0"/>
          <c:showPercent val="0"/>
          <c:showBubbleSize val="0"/>
        </c:dLbls>
        <c:gapWidth val="50"/>
        <c:overlap val="100"/>
        <c:axId val="212876288"/>
        <c:axId val="212898560"/>
      </c:barChart>
      <c:catAx>
        <c:axId val="2128762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98560"/>
        <c:crosses val="autoZero"/>
        <c:auto val="1"/>
        <c:lblAlgn val="ctr"/>
        <c:lblOffset val="100"/>
        <c:tickLblSkip val="1"/>
        <c:tickMarkSkip val="1"/>
        <c:noMultiLvlLbl val="0"/>
      </c:catAx>
      <c:valAx>
        <c:axId val="21289856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8762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'DHS06'!$C$18:$G$18</c:f>
              <c:numCache>
                <c:formatCode>###0.0</c:formatCode>
                <c:ptCount val="5"/>
                <c:pt idx="0">
                  <c:v>31.272795739039896</c:v>
                </c:pt>
                <c:pt idx="1">
                  <c:v>27.646948622321425</c:v>
                </c:pt>
                <c:pt idx="2">
                  <c:v>29.770577838125579</c:v>
                </c:pt>
                <c:pt idx="3">
                  <c:v>31.337481642421221</c:v>
                </c:pt>
                <c:pt idx="4">
                  <c:v>70.013457913044618</c:v>
                </c:pt>
              </c:numCache>
            </c:numRef>
          </c:val>
          <c:extLst>
            <c:ext xmlns:c16="http://schemas.microsoft.com/office/drawing/2014/chart" uri="{C3380CC4-5D6E-409C-BE32-E72D297353CC}">
              <c16:uniqueId val="{00000000-4F6E-49B7-8AEB-A32F26451034}"/>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'DHS06'!$C$19:$G$19</c:f>
              <c:numCache>
                <c:formatCode>###0.0</c:formatCode>
                <c:ptCount val="5"/>
                <c:pt idx="0">
                  <c:v>15.612954994153352</c:v>
                </c:pt>
                <c:pt idx="1">
                  <c:v>15.349861054694792</c:v>
                </c:pt>
                <c:pt idx="2">
                  <c:v>16.030311143606081</c:v>
                </c:pt>
                <c:pt idx="3">
                  <c:v>13.366486463743145</c:v>
                </c:pt>
                <c:pt idx="4">
                  <c:v>12.54958207875328</c:v>
                </c:pt>
              </c:numCache>
            </c:numRef>
          </c:val>
          <c:extLst>
            <c:ext xmlns:c16="http://schemas.microsoft.com/office/drawing/2014/chart" uri="{C3380CC4-5D6E-409C-BE32-E72D297353CC}">
              <c16:uniqueId val="{00000001-4F6E-49B7-8AEB-A32F26451034}"/>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'DHS06'!$C$20:$G$20</c:f>
              <c:numCache>
                <c:formatCode>###0.0</c:formatCode>
                <c:ptCount val="5"/>
                <c:pt idx="0">
                  <c:v>51.826186319864739</c:v>
                </c:pt>
                <c:pt idx="1">
                  <c:v>55.727335301417455</c:v>
                </c:pt>
                <c:pt idx="2">
                  <c:v>52.680958792229404</c:v>
                </c:pt>
                <c:pt idx="3">
                  <c:v>52.619661174992778</c:v>
                </c:pt>
                <c:pt idx="4">
                  <c:v>17.130347646381665</c:v>
                </c:pt>
              </c:numCache>
            </c:numRef>
          </c:val>
          <c:extLst>
            <c:ext xmlns:c16="http://schemas.microsoft.com/office/drawing/2014/chart" uri="{C3380CC4-5D6E-409C-BE32-E72D297353CC}">
              <c16:uniqueId val="{00000002-4F6E-49B7-8AEB-A32F26451034}"/>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'DHS06'!$C$15:$G$15</c:f>
              <c:strCache>
                <c:ptCount val="5"/>
                <c:pt idx="0">
                  <c:v>Poorest</c:v>
                </c:pt>
                <c:pt idx="1">
                  <c:v>Poor</c:v>
                </c:pt>
                <c:pt idx="2">
                  <c:v>Middle</c:v>
                </c:pt>
                <c:pt idx="3">
                  <c:v>Rich</c:v>
                </c:pt>
                <c:pt idx="4">
                  <c:v>Richest</c:v>
                </c:pt>
              </c:strCache>
            </c:strRef>
          </c:cat>
          <c:val>
            <c:numRef>
              <c:f>'DHS06'!$C$21:$G$21</c:f>
              <c:numCache>
                <c:formatCode>###0.0</c:formatCode>
                <c:ptCount val="5"/>
                <c:pt idx="0">
                  <c:v>1.2880629469420131</c:v>
                </c:pt>
                <c:pt idx="1">
                  <c:v>1.2758550215663325</c:v>
                </c:pt>
                <c:pt idx="2">
                  <c:v>1.518152226038938</c:v>
                </c:pt>
                <c:pt idx="3">
                  <c:v>2.6763707188428509</c:v>
                </c:pt>
                <c:pt idx="4">
                  <c:v>0.306612361820435</c:v>
                </c:pt>
              </c:numCache>
            </c:numRef>
          </c:val>
          <c:extLst>
            <c:ext xmlns:c16="http://schemas.microsoft.com/office/drawing/2014/chart" uri="{C3380CC4-5D6E-409C-BE32-E72D297353CC}">
              <c16:uniqueId val="{00000003-4F6E-49B7-8AEB-A32F26451034}"/>
            </c:ext>
          </c:extLst>
        </c:ser>
        <c:dLbls>
          <c:showLegendKey val="0"/>
          <c:showVal val="0"/>
          <c:showCatName val="0"/>
          <c:showSerName val="0"/>
          <c:showPercent val="0"/>
          <c:showBubbleSize val="0"/>
        </c:dLbls>
        <c:gapWidth val="50"/>
        <c:overlap val="100"/>
        <c:axId val="212984576"/>
        <c:axId val="212986112"/>
      </c:barChart>
      <c:catAx>
        <c:axId val="21298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6112"/>
        <c:crosses val="autoZero"/>
        <c:auto val="1"/>
        <c:lblAlgn val="ctr"/>
        <c:lblOffset val="100"/>
        <c:tickLblSkip val="1"/>
        <c:tickMarkSkip val="1"/>
        <c:noMultiLvlLbl val="0"/>
      </c:catAx>
      <c:valAx>
        <c:axId val="2129861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298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'DHS06'!$R$121:$Y$121</c:f>
              <c:strCache>
                <c:ptCount val="8"/>
                <c:pt idx="0">
                  <c:v>Agadez</c:v>
                </c:pt>
                <c:pt idx="1">
                  <c:v>Diffa</c:v>
                </c:pt>
                <c:pt idx="2">
                  <c:v>Dosso</c:v>
                </c:pt>
                <c:pt idx="3">
                  <c:v>Maradi</c:v>
                </c:pt>
                <c:pt idx="4">
                  <c:v>Niamey</c:v>
                </c:pt>
                <c:pt idx="5">
                  <c:v>Tahoua</c:v>
                </c:pt>
                <c:pt idx="6">
                  <c:v>Tillabéri</c:v>
                </c:pt>
                <c:pt idx="7">
                  <c:v>Zinder</c:v>
                </c:pt>
              </c:strCache>
            </c:strRef>
          </c:cat>
          <c:val>
            <c:numRef>
              <c:f>'DHS06'!$R$124:$Y$124</c:f>
              <c:numCache>
                <c:formatCode>###0.0</c:formatCode>
                <c:ptCount val="8"/>
                <c:pt idx="0">
                  <c:v>25.462724055774153</c:v>
                </c:pt>
                <c:pt idx="1">
                  <c:v>11.81377417978266</c:v>
                </c:pt>
                <c:pt idx="2">
                  <c:v>5.1666932134078527</c:v>
                </c:pt>
                <c:pt idx="3">
                  <c:v>7.6352343021162712</c:v>
                </c:pt>
                <c:pt idx="4">
                  <c:v>32.141175161414736</c:v>
                </c:pt>
                <c:pt idx="5">
                  <c:v>4.1572986067280251</c:v>
                </c:pt>
                <c:pt idx="6">
                  <c:v>1.2752393388302024</c:v>
                </c:pt>
                <c:pt idx="7">
                  <c:v>7.543602882259294</c:v>
                </c:pt>
              </c:numCache>
            </c:numRef>
          </c:val>
          <c:extLst>
            <c:ext xmlns:c16="http://schemas.microsoft.com/office/drawing/2014/chart" uri="{C3380CC4-5D6E-409C-BE32-E72D297353CC}">
              <c16:uniqueId val="{00000000-286F-4366-AA3E-A1F7E16817C3}"/>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'DHS06'!$R$121:$Y$121</c:f>
              <c:strCache>
                <c:ptCount val="8"/>
                <c:pt idx="0">
                  <c:v>Agadez</c:v>
                </c:pt>
                <c:pt idx="1">
                  <c:v>Diffa</c:v>
                </c:pt>
                <c:pt idx="2">
                  <c:v>Dosso</c:v>
                </c:pt>
                <c:pt idx="3">
                  <c:v>Maradi</c:v>
                </c:pt>
                <c:pt idx="4">
                  <c:v>Niamey</c:v>
                </c:pt>
                <c:pt idx="5">
                  <c:v>Tahoua</c:v>
                </c:pt>
                <c:pt idx="6">
                  <c:v>Tillabéri</c:v>
                </c:pt>
                <c:pt idx="7">
                  <c:v>Zinder</c:v>
                </c:pt>
              </c:strCache>
            </c:strRef>
          </c:cat>
          <c:val>
            <c:numRef>
              <c:f>'DHS06'!$R$125:$Y$125</c:f>
              <c:numCache>
                <c:formatCode>###0.0</c:formatCode>
                <c:ptCount val="8"/>
                <c:pt idx="0">
                  <c:v>14.474132495122289</c:v>
                </c:pt>
                <c:pt idx="1">
                  <c:v>0.55470622054910512</c:v>
                </c:pt>
                <c:pt idx="2">
                  <c:v>5.2781627475807298</c:v>
                </c:pt>
                <c:pt idx="3">
                  <c:v>7.4463281851425833</c:v>
                </c:pt>
                <c:pt idx="4">
                  <c:v>47.519948850356478</c:v>
                </c:pt>
                <c:pt idx="5">
                  <c:v>2.3703837185204031</c:v>
                </c:pt>
                <c:pt idx="6">
                  <c:v>1.5069114154197125</c:v>
                </c:pt>
                <c:pt idx="7">
                  <c:v>2.781220460442547</c:v>
                </c:pt>
              </c:numCache>
            </c:numRef>
          </c:val>
          <c:extLst>
            <c:ext xmlns:c16="http://schemas.microsoft.com/office/drawing/2014/chart" uri="{C3380CC4-5D6E-409C-BE32-E72D297353CC}">
              <c16:uniqueId val="{00000001-286F-4366-AA3E-A1F7E16817C3}"/>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'DHS06'!$R$121:$Y$121</c:f>
              <c:strCache>
                <c:ptCount val="8"/>
                <c:pt idx="0">
                  <c:v>Agadez</c:v>
                </c:pt>
                <c:pt idx="1">
                  <c:v>Diffa</c:v>
                </c:pt>
                <c:pt idx="2">
                  <c:v>Dosso</c:v>
                </c:pt>
                <c:pt idx="3">
                  <c:v>Maradi</c:v>
                </c:pt>
                <c:pt idx="4">
                  <c:v>Niamey</c:v>
                </c:pt>
                <c:pt idx="5">
                  <c:v>Tahoua</c:v>
                </c:pt>
                <c:pt idx="6">
                  <c:v>Tillabéri</c:v>
                </c:pt>
                <c:pt idx="7">
                  <c:v>Zinder</c:v>
                </c:pt>
              </c:strCache>
            </c:strRef>
          </c:cat>
          <c:val>
            <c:numRef>
              <c:f>'DHS06'!$R$126:$Y$126</c:f>
              <c:numCache>
                <c:formatCode>###0.0</c:formatCode>
                <c:ptCount val="8"/>
                <c:pt idx="0">
                  <c:v>2.7450198298299568</c:v>
                </c:pt>
                <c:pt idx="1">
                  <c:v>9.2817930386901821</c:v>
                </c:pt>
                <c:pt idx="2">
                  <c:v>2.5845215206517196</c:v>
                </c:pt>
                <c:pt idx="3">
                  <c:v>5.3175881123375035</c:v>
                </c:pt>
                <c:pt idx="4">
                  <c:v>9.0873861953607076</c:v>
                </c:pt>
                <c:pt idx="5">
                  <c:v>5.7068827859577596</c:v>
                </c:pt>
                <c:pt idx="6">
                  <c:v>4.2680602216078114</c:v>
                </c:pt>
                <c:pt idx="7">
                  <c:v>5.306887439422411</c:v>
                </c:pt>
              </c:numCache>
            </c:numRef>
          </c:val>
          <c:extLst>
            <c:ext xmlns:c16="http://schemas.microsoft.com/office/drawing/2014/chart" uri="{C3380CC4-5D6E-409C-BE32-E72D297353CC}">
              <c16:uniqueId val="{00000002-286F-4366-AA3E-A1F7E16817C3}"/>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'DHS06'!$R$121:$Y$121</c:f>
              <c:strCache>
                <c:ptCount val="8"/>
                <c:pt idx="0">
                  <c:v>Agadez</c:v>
                </c:pt>
                <c:pt idx="1">
                  <c:v>Diffa</c:v>
                </c:pt>
                <c:pt idx="2">
                  <c:v>Dosso</c:v>
                </c:pt>
                <c:pt idx="3">
                  <c:v>Maradi</c:v>
                </c:pt>
                <c:pt idx="4">
                  <c:v>Niamey</c:v>
                </c:pt>
                <c:pt idx="5">
                  <c:v>Tahoua</c:v>
                </c:pt>
                <c:pt idx="6">
                  <c:v>Tillabéri</c:v>
                </c:pt>
                <c:pt idx="7">
                  <c:v>Zinder</c:v>
                </c:pt>
              </c:strCache>
            </c:strRef>
          </c:cat>
          <c:val>
            <c:numRef>
              <c:f>'DHS06'!$R$127:$Y$127</c:f>
              <c:numCache>
                <c:formatCode>###0.0</c:formatCode>
                <c:ptCount val="8"/>
                <c:pt idx="0">
                  <c:v>57.318123619273599</c:v>
                </c:pt>
                <c:pt idx="1">
                  <c:v>78.349726560978056</c:v>
                </c:pt>
                <c:pt idx="2">
                  <c:v>86.970622518359704</c:v>
                </c:pt>
                <c:pt idx="3">
                  <c:v>79.600849400403646</c:v>
                </c:pt>
                <c:pt idx="4">
                  <c:v>11.251489792868071</c:v>
                </c:pt>
                <c:pt idx="5">
                  <c:v>87.765434888793806</c:v>
                </c:pt>
                <c:pt idx="6">
                  <c:v>92.949789024142277</c:v>
                </c:pt>
                <c:pt idx="7">
                  <c:v>84.368289217875741</c:v>
                </c:pt>
              </c:numCache>
            </c:numRef>
          </c:val>
          <c:extLst>
            <c:ext xmlns:c16="http://schemas.microsoft.com/office/drawing/2014/chart" uri="{C3380CC4-5D6E-409C-BE32-E72D297353CC}">
              <c16:uniqueId val="{00000003-286F-4366-AA3E-A1F7E16817C3}"/>
            </c:ext>
          </c:extLst>
        </c:ser>
        <c:dLbls>
          <c:showLegendKey val="0"/>
          <c:showVal val="0"/>
          <c:showCatName val="0"/>
          <c:showSerName val="0"/>
          <c:showPercent val="0"/>
          <c:showBubbleSize val="0"/>
        </c:dLbls>
        <c:gapWidth val="50"/>
        <c:overlap val="100"/>
        <c:axId val="215379968"/>
        <c:axId val="215381504"/>
      </c:barChart>
      <c:catAx>
        <c:axId val="2153799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81504"/>
        <c:crosses val="autoZero"/>
        <c:auto val="1"/>
        <c:lblAlgn val="ctr"/>
        <c:lblOffset val="100"/>
        <c:tickLblSkip val="1"/>
        <c:tickMarkSkip val="1"/>
        <c:noMultiLvlLbl val="0"/>
      </c:catAx>
      <c:valAx>
        <c:axId val="2153815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3799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'DHS06'!$M$222:$Q$222</c:f>
              <c:numCache>
                <c:formatCode>###0.0</c:formatCode>
                <c:ptCount val="5"/>
                <c:pt idx="0">
                  <c:v>2.6815455610678351</c:v>
                </c:pt>
                <c:pt idx="1">
                  <c:v>4.1988057224158286</c:v>
                </c:pt>
                <c:pt idx="2">
                  <c:v>4.4033475640324058</c:v>
                </c:pt>
                <c:pt idx="3">
                  <c:v>5.4323267805131454</c:v>
                </c:pt>
                <c:pt idx="4">
                  <c:v>8.6119662401225021</c:v>
                </c:pt>
              </c:numCache>
            </c:numRef>
          </c:val>
          <c:extLst>
            <c:ext xmlns:c16="http://schemas.microsoft.com/office/drawing/2014/chart" uri="{C3380CC4-5D6E-409C-BE32-E72D297353CC}">
              <c16:uniqueId val="{00000000-1B01-4FD0-ADAC-2CB49EDBBB8D}"/>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'DHS06'!$M$223:$Q$223</c:f>
              <c:numCache>
                <c:formatCode>###0.0</c:formatCode>
                <c:ptCount val="5"/>
                <c:pt idx="0">
                  <c:v>73.483452751913148</c:v>
                </c:pt>
                <c:pt idx="1">
                  <c:v>81.908382025092791</c:v>
                </c:pt>
                <c:pt idx="2">
                  <c:v>82.476736945748769</c:v>
                </c:pt>
                <c:pt idx="3">
                  <c:v>79.750761298005742</c:v>
                </c:pt>
                <c:pt idx="4">
                  <c:v>74.889729287707112</c:v>
                </c:pt>
              </c:numCache>
            </c:numRef>
          </c:val>
          <c:extLst>
            <c:ext xmlns:c16="http://schemas.microsoft.com/office/drawing/2014/chart" uri="{C3380CC4-5D6E-409C-BE32-E72D297353CC}">
              <c16:uniqueId val="{00000001-1B01-4FD0-ADAC-2CB49EDBBB8D}"/>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'DHS06'!$M$221:$Q$221</c:f>
              <c:strCache>
                <c:ptCount val="5"/>
                <c:pt idx="0">
                  <c:v>Poorest</c:v>
                </c:pt>
                <c:pt idx="1">
                  <c:v>Poor</c:v>
                </c:pt>
                <c:pt idx="2">
                  <c:v>Middle</c:v>
                </c:pt>
                <c:pt idx="3">
                  <c:v>Rich</c:v>
                </c:pt>
                <c:pt idx="4">
                  <c:v>Richest</c:v>
                </c:pt>
              </c:strCache>
            </c:strRef>
          </c:cat>
          <c:val>
            <c:numRef>
              <c:f>'DHS06'!$M$224:$Q$224</c:f>
              <c:numCache>
                <c:formatCode>###0.0</c:formatCode>
                <c:ptCount val="5"/>
                <c:pt idx="0">
                  <c:v>23.83500168701908</c:v>
                </c:pt>
                <c:pt idx="1">
                  <c:v>13.892812252491241</c:v>
                </c:pt>
                <c:pt idx="2">
                  <c:v>13.119915490218883</c:v>
                </c:pt>
                <c:pt idx="3">
                  <c:v>14.816911921481013</c:v>
                </c:pt>
                <c:pt idx="4">
                  <c:v>16.498304472170322</c:v>
                </c:pt>
              </c:numCache>
            </c:numRef>
          </c:val>
          <c:extLst>
            <c:ext xmlns:c16="http://schemas.microsoft.com/office/drawing/2014/chart" uri="{C3380CC4-5D6E-409C-BE32-E72D297353CC}">
              <c16:uniqueId val="{00000002-1B01-4FD0-ADAC-2CB49EDBBB8D}"/>
            </c:ext>
          </c:extLst>
        </c:ser>
        <c:dLbls>
          <c:showLegendKey val="0"/>
          <c:showVal val="0"/>
          <c:showCatName val="0"/>
          <c:showSerName val="0"/>
          <c:showPercent val="0"/>
          <c:showBubbleSize val="0"/>
        </c:dLbls>
        <c:gapWidth val="50"/>
        <c:overlap val="100"/>
        <c:axId val="215865216"/>
        <c:axId val="215866752"/>
      </c:barChart>
      <c:catAx>
        <c:axId val="21586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6752"/>
        <c:crosses val="autoZero"/>
        <c:auto val="1"/>
        <c:lblAlgn val="ctr"/>
        <c:lblOffset val="100"/>
        <c:tickLblSkip val="1"/>
        <c:tickMarkSkip val="1"/>
        <c:noMultiLvlLbl val="0"/>
      </c:catAx>
      <c:valAx>
        <c:axId val="21586675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86521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'DHS06'!$R$221:$Y$221</c:f>
              <c:strCache>
                <c:ptCount val="8"/>
                <c:pt idx="0">
                  <c:v>Agadez</c:v>
                </c:pt>
                <c:pt idx="1">
                  <c:v>Diffa</c:v>
                </c:pt>
                <c:pt idx="2">
                  <c:v>Dosso</c:v>
                </c:pt>
                <c:pt idx="3">
                  <c:v>Maradi</c:v>
                </c:pt>
                <c:pt idx="4">
                  <c:v>Niamey</c:v>
                </c:pt>
                <c:pt idx="5">
                  <c:v>Tahoua</c:v>
                </c:pt>
                <c:pt idx="6">
                  <c:v>Tillabéri</c:v>
                </c:pt>
                <c:pt idx="7">
                  <c:v>Zinder</c:v>
                </c:pt>
              </c:strCache>
            </c:strRef>
          </c:cat>
          <c:val>
            <c:numRef>
              <c:f>'DHS06'!$R$222:$Y$222</c:f>
              <c:numCache>
                <c:formatCode>###0.0</c:formatCode>
                <c:ptCount val="8"/>
                <c:pt idx="0">
                  <c:v>19.380105677472169</c:v>
                </c:pt>
                <c:pt idx="1">
                  <c:v>8.8014289841320572</c:v>
                </c:pt>
                <c:pt idx="2">
                  <c:v>7.5152843032124688</c:v>
                </c:pt>
                <c:pt idx="3">
                  <c:v>10.00687005488078</c:v>
                </c:pt>
                <c:pt idx="4">
                  <c:v>30.941693116265188</c:v>
                </c:pt>
                <c:pt idx="5">
                  <c:v>4.8990254797141297</c:v>
                </c:pt>
                <c:pt idx="6">
                  <c:v>3.830450124187045</c:v>
                </c:pt>
                <c:pt idx="7">
                  <c:v>9.4307107366218972</c:v>
                </c:pt>
              </c:numCache>
            </c:numRef>
          </c:val>
          <c:extLst>
            <c:ext xmlns:c16="http://schemas.microsoft.com/office/drawing/2014/chart" uri="{C3380CC4-5D6E-409C-BE32-E72D297353CC}">
              <c16:uniqueId val="{00000000-5316-4788-900E-03CACA28FCF4}"/>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'DHS06'!$R$221:$Y$221</c:f>
              <c:strCache>
                <c:ptCount val="8"/>
                <c:pt idx="0">
                  <c:v>Agadez</c:v>
                </c:pt>
                <c:pt idx="1">
                  <c:v>Diffa</c:v>
                </c:pt>
                <c:pt idx="2">
                  <c:v>Dosso</c:v>
                </c:pt>
                <c:pt idx="3">
                  <c:v>Maradi</c:v>
                </c:pt>
                <c:pt idx="4">
                  <c:v>Niamey</c:v>
                </c:pt>
                <c:pt idx="5">
                  <c:v>Tahoua</c:v>
                </c:pt>
                <c:pt idx="6">
                  <c:v>Tillabéri</c:v>
                </c:pt>
                <c:pt idx="7">
                  <c:v>Zinder</c:v>
                </c:pt>
              </c:strCache>
            </c:strRef>
          </c:cat>
          <c:val>
            <c:numRef>
              <c:f>'DHS06'!$R$223:$Y$223</c:f>
              <c:numCache>
                <c:formatCode>###0.0</c:formatCode>
                <c:ptCount val="8"/>
                <c:pt idx="0">
                  <c:v>68.271934935399841</c:v>
                </c:pt>
                <c:pt idx="1">
                  <c:v>66.222844180462985</c:v>
                </c:pt>
                <c:pt idx="2">
                  <c:v>82.520380870866887</c:v>
                </c:pt>
                <c:pt idx="3">
                  <c:v>76.394357503457272</c:v>
                </c:pt>
                <c:pt idx="4">
                  <c:v>53.977346027572949</c:v>
                </c:pt>
                <c:pt idx="5">
                  <c:v>67.618806472666222</c:v>
                </c:pt>
                <c:pt idx="6">
                  <c:v>73.96253718922965</c:v>
                </c:pt>
                <c:pt idx="7">
                  <c:v>83.162929930419622</c:v>
                </c:pt>
              </c:numCache>
            </c:numRef>
          </c:val>
          <c:extLst>
            <c:ext xmlns:c16="http://schemas.microsoft.com/office/drawing/2014/chart" uri="{C3380CC4-5D6E-409C-BE32-E72D297353CC}">
              <c16:uniqueId val="{00000001-5316-4788-900E-03CACA28FCF4}"/>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'DHS06'!$R$221:$Y$221</c:f>
              <c:strCache>
                <c:ptCount val="8"/>
                <c:pt idx="0">
                  <c:v>Agadez</c:v>
                </c:pt>
                <c:pt idx="1">
                  <c:v>Diffa</c:v>
                </c:pt>
                <c:pt idx="2">
                  <c:v>Dosso</c:v>
                </c:pt>
                <c:pt idx="3">
                  <c:v>Maradi</c:v>
                </c:pt>
                <c:pt idx="4">
                  <c:v>Niamey</c:v>
                </c:pt>
                <c:pt idx="5">
                  <c:v>Tahoua</c:v>
                </c:pt>
                <c:pt idx="6">
                  <c:v>Tillabéri</c:v>
                </c:pt>
                <c:pt idx="7">
                  <c:v>Zinder</c:v>
                </c:pt>
              </c:strCache>
            </c:strRef>
          </c:cat>
          <c:val>
            <c:numRef>
              <c:f>'DHS06'!$R$224:$Y$224</c:f>
              <c:numCache>
                <c:formatCode>###0.0</c:formatCode>
                <c:ptCount val="8"/>
                <c:pt idx="0">
                  <c:v>12.347959387128029</c:v>
                </c:pt>
                <c:pt idx="1">
                  <c:v>24.975726835405045</c:v>
                </c:pt>
                <c:pt idx="2">
                  <c:v>9.9643348259205347</c:v>
                </c:pt>
                <c:pt idx="3">
                  <c:v>13.598772441661897</c:v>
                </c:pt>
                <c:pt idx="4">
                  <c:v>15.080960856161768</c:v>
                </c:pt>
                <c:pt idx="5">
                  <c:v>27.482168047619492</c:v>
                </c:pt>
                <c:pt idx="6">
                  <c:v>22.207012686583312</c:v>
                </c:pt>
                <c:pt idx="7">
                  <c:v>7.4063593329584068</c:v>
                </c:pt>
              </c:numCache>
            </c:numRef>
          </c:val>
          <c:extLst>
            <c:ext xmlns:c16="http://schemas.microsoft.com/office/drawing/2014/chart" uri="{C3380CC4-5D6E-409C-BE32-E72D297353CC}">
              <c16:uniqueId val="{00000002-5316-4788-900E-03CACA28FCF4}"/>
            </c:ext>
          </c:extLst>
        </c:ser>
        <c:dLbls>
          <c:showLegendKey val="0"/>
          <c:showVal val="0"/>
          <c:showCatName val="0"/>
          <c:showSerName val="0"/>
          <c:showPercent val="0"/>
          <c:showBubbleSize val="0"/>
        </c:dLbls>
        <c:gapWidth val="50"/>
        <c:overlap val="100"/>
        <c:axId val="216697088"/>
        <c:axId val="217280512"/>
      </c:barChart>
      <c:catAx>
        <c:axId val="2166970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280512"/>
        <c:crosses val="autoZero"/>
        <c:auto val="1"/>
        <c:lblAlgn val="ctr"/>
        <c:lblOffset val="100"/>
        <c:tickLblSkip val="1"/>
        <c:tickMarkSkip val="1"/>
        <c:noMultiLvlLbl val="0"/>
      </c:catAx>
      <c:valAx>
        <c:axId val="2172805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66970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'DHS06'!$C$222:$G$222</c:f>
              <c:numCache>
                <c:formatCode>###0.0</c:formatCode>
                <c:ptCount val="5"/>
                <c:pt idx="0">
                  <c:v>3.8261092318604808</c:v>
                </c:pt>
                <c:pt idx="1">
                  <c:v>4.4292656944100441</c:v>
                </c:pt>
                <c:pt idx="2">
                  <c:v>4.6850956823181491</c:v>
                </c:pt>
                <c:pt idx="3">
                  <c:v>7.7266901022384316</c:v>
                </c:pt>
                <c:pt idx="4">
                  <c:v>26.606881897480083</c:v>
                </c:pt>
              </c:numCache>
            </c:numRef>
          </c:val>
          <c:extLst>
            <c:ext xmlns:c16="http://schemas.microsoft.com/office/drawing/2014/chart" uri="{C3380CC4-5D6E-409C-BE32-E72D297353CC}">
              <c16:uniqueId val="{00000000-2417-4A62-82F0-394CE3BFF264}"/>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'DHS06'!$C$223:$G$223</c:f>
              <c:numCache>
                <c:formatCode>###0.0</c:formatCode>
                <c:ptCount val="5"/>
                <c:pt idx="0">
                  <c:v>72.665355137908136</c:v>
                </c:pt>
                <c:pt idx="1">
                  <c:v>81.519916003823894</c:v>
                </c:pt>
                <c:pt idx="2">
                  <c:v>81.527801351465769</c:v>
                </c:pt>
                <c:pt idx="3">
                  <c:v>76.232987782971279</c:v>
                </c:pt>
                <c:pt idx="4">
                  <c:v>60.626735452560276</c:v>
                </c:pt>
              </c:numCache>
            </c:numRef>
          </c:val>
          <c:extLst>
            <c:ext xmlns:c16="http://schemas.microsoft.com/office/drawing/2014/chart" uri="{C3380CC4-5D6E-409C-BE32-E72D297353CC}">
              <c16:uniqueId val="{00000001-2417-4A62-82F0-394CE3BFF264}"/>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'DHS06'!$C$221:$G$221</c:f>
              <c:strCache>
                <c:ptCount val="5"/>
                <c:pt idx="0">
                  <c:v>Poorest</c:v>
                </c:pt>
                <c:pt idx="1">
                  <c:v>Poor</c:v>
                </c:pt>
                <c:pt idx="2">
                  <c:v>Middle</c:v>
                </c:pt>
                <c:pt idx="3">
                  <c:v>Rich</c:v>
                </c:pt>
                <c:pt idx="4">
                  <c:v>Richest</c:v>
                </c:pt>
              </c:strCache>
            </c:strRef>
          </c:cat>
          <c:val>
            <c:numRef>
              <c:f>'DHS06'!$C$224:$G$224</c:f>
              <c:numCache>
                <c:formatCode>###0.0</c:formatCode>
                <c:ptCount val="5"/>
                <c:pt idx="0">
                  <c:v>23.508535630231439</c:v>
                </c:pt>
                <c:pt idx="1">
                  <c:v>14.050818301765936</c:v>
                </c:pt>
                <c:pt idx="2">
                  <c:v>13.787102966216015</c:v>
                </c:pt>
                <c:pt idx="3">
                  <c:v>16.040322114790285</c:v>
                </c:pt>
                <c:pt idx="4">
                  <c:v>12.766382649959764</c:v>
                </c:pt>
              </c:numCache>
            </c:numRef>
          </c:val>
          <c:extLst>
            <c:ext xmlns:c16="http://schemas.microsoft.com/office/drawing/2014/chart" uri="{C3380CC4-5D6E-409C-BE32-E72D297353CC}">
              <c16:uniqueId val="{00000002-2417-4A62-82F0-394CE3BFF264}"/>
            </c:ext>
          </c:extLst>
        </c:ser>
        <c:dLbls>
          <c:showLegendKey val="0"/>
          <c:showVal val="0"/>
          <c:showCatName val="0"/>
          <c:showSerName val="0"/>
          <c:showPercent val="0"/>
          <c:showBubbleSize val="0"/>
        </c:dLbls>
        <c:gapWidth val="50"/>
        <c:overlap val="100"/>
        <c:axId val="217340544"/>
        <c:axId val="217346432"/>
      </c:barChart>
      <c:catAx>
        <c:axId val="2173405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6432"/>
        <c:crosses val="autoZero"/>
        <c:auto val="1"/>
        <c:lblAlgn val="ctr"/>
        <c:lblOffset val="100"/>
        <c:tickLblSkip val="1"/>
        <c:tickMarkSkip val="1"/>
        <c:noMultiLvlLbl val="0"/>
      </c:catAx>
      <c:valAx>
        <c:axId val="21734643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4054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'DHS06'!$H$18:$L$18</c:f>
              <c:numCache>
                <c:formatCode>###0.0</c:formatCode>
                <c:ptCount val="5"/>
                <c:pt idx="0">
                  <c:v>67.322969740094763</c:v>
                </c:pt>
                <c:pt idx="1">
                  <c:v>76.505880885707043</c:v>
                </c:pt>
                <c:pt idx="2">
                  <c:v>88.594200318890231</c:v>
                </c:pt>
                <c:pt idx="3">
                  <c:v>89.32599001325876</c:v>
                </c:pt>
                <c:pt idx="4">
                  <c:v>94.819696026673896</c:v>
                </c:pt>
              </c:numCache>
            </c:numRef>
          </c:val>
          <c:extLst>
            <c:ext xmlns:c16="http://schemas.microsoft.com/office/drawing/2014/chart" uri="{C3380CC4-5D6E-409C-BE32-E72D297353CC}">
              <c16:uniqueId val="{00000000-8E21-4A3B-9E98-68C26DB9F78F}"/>
            </c:ext>
          </c:extLst>
        </c:ser>
        <c:ser>
          <c:idx val="1"/>
          <c:order val="1"/>
          <c:tx>
            <c:strRef>
              <c:f>'DHS06'!$B$19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'DHS06'!$H$19:$L$19</c:f>
              <c:numCache>
                <c:formatCode>###0.0</c:formatCode>
                <c:ptCount val="5"/>
                <c:pt idx="0">
                  <c:v>17.04165399435983</c:v>
                </c:pt>
                <c:pt idx="1">
                  <c:v>14.572548740134675</c:v>
                </c:pt>
                <c:pt idx="2">
                  <c:v>8.8691663685577673</c:v>
                </c:pt>
                <c:pt idx="3">
                  <c:v>6.5173469108386213</c:v>
                </c:pt>
                <c:pt idx="4">
                  <c:v>2.4312742570942025</c:v>
                </c:pt>
              </c:numCache>
            </c:numRef>
          </c:val>
          <c:extLst>
            <c:ext xmlns:c16="http://schemas.microsoft.com/office/drawing/2014/chart" uri="{C3380CC4-5D6E-409C-BE32-E72D297353CC}">
              <c16:uniqueId val="{00000001-8E21-4A3B-9E98-68C26DB9F78F}"/>
            </c:ext>
          </c:extLst>
        </c:ser>
        <c:ser>
          <c:idx val="2"/>
          <c:order val="2"/>
          <c:tx>
            <c:strRef>
              <c:f>'DHS06'!$B$20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'DHS06'!$H$20:$L$20</c:f>
              <c:numCache>
                <c:formatCode>###0.0</c:formatCode>
                <c:ptCount val="5"/>
                <c:pt idx="0">
                  <c:v>15.595097124049516</c:v>
                </c:pt>
                <c:pt idx="1">
                  <c:v>8.8613553410122705</c:v>
                </c:pt>
                <c:pt idx="2">
                  <c:v>2.5366333125519986</c:v>
                </c:pt>
                <c:pt idx="3">
                  <c:v>4.156663075902614</c:v>
                </c:pt>
                <c:pt idx="4">
                  <c:v>2.7490297162319024</c:v>
                </c:pt>
              </c:numCache>
            </c:numRef>
          </c:val>
          <c:extLst>
            <c:ext xmlns:c16="http://schemas.microsoft.com/office/drawing/2014/chart" uri="{C3380CC4-5D6E-409C-BE32-E72D297353CC}">
              <c16:uniqueId val="{00000002-8E21-4A3B-9E98-68C26DB9F78F}"/>
            </c:ext>
          </c:extLst>
        </c:ser>
        <c:ser>
          <c:idx val="3"/>
          <c:order val="3"/>
          <c:tx>
            <c:strRef>
              <c:f>'DHS06'!$B$21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'DHS06'!$H$15:$L$15</c:f>
              <c:strCache>
                <c:ptCount val="5"/>
                <c:pt idx="0">
                  <c:v>Poorest</c:v>
                </c:pt>
                <c:pt idx="1">
                  <c:v>Poor</c:v>
                </c:pt>
                <c:pt idx="2">
                  <c:v>Middle</c:v>
                </c:pt>
                <c:pt idx="3">
                  <c:v>Rich</c:v>
                </c:pt>
                <c:pt idx="4">
                  <c:v>Richest</c:v>
                </c:pt>
              </c:strCache>
            </c:strRef>
          </c:cat>
          <c:val>
            <c:numRef>
              <c:f>'DHS06'!$H$21:$L$21</c:f>
              <c:numCache>
                <c:formatCode>###0.0</c:formatCode>
                <c:ptCount val="5"/>
                <c:pt idx="0">
                  <c:v>4.0279141495893608E-2</c:v>
                </c:pt>
                <c:pt idx="1">
                  <c:v>6.0215033146006409E-2</c:v>
                </c:pt>
                <c:pt idx="2">
                  <c:v>0</c:v>
                </c:pt>
                <c:pt idx="3">
                  <c:v>0</c:v>
                </c:pt>
                <c:pt idx="4">
                  <c:v>0</c:v>
                </c:pt>
              </c:numCache>
            </c:numRef>
          </c:val>
          <c:extLst>
            <c:ext xmlns:c16="http://schemas.microsoft.com/office/drawing/2014/chart" uri="{C3380CC4-5D6E-409C-BE32-E72D297353CC}">
              <c16:uniqueId val="{00000003-8E21-4A3B-9E98-68C26DB9F78F}"/>
            </c:ext>
          </c:extLst>
        </c:ser>
        <c:dLbls>
          <c:showLegendKey val="0"/>
          <c:showVal val="0"/>
          <c:showCatName val="0"/>
          <c:showSerName val="0"/>
          <c:showPercent val="0"/>
          <c:showBubbleSize val="0"/>
        </c:dLbls>
        <c:gapWidth val="50"/>
        <c:overlap val="100"/>
        <c:axId val="217391488"/>
        <c:axId val="217393024"/>
      </c:barChart>
      <c:catAx>
        <c:axId val="21739148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3024"/>
        <c:crosses val="autoZero"/>
        <c:auto val="1"/>
        <c:lblAlgn val="ctr"/>
        <c:lblOffset val="100"/>
        <c:tickLblSkip val="1"/>
        <c:tickMarkSkip val="1"/>
        <c:noMultiLvlLbl val="0"/>
      </c:catAx>
      <c:valAx>
        <c:axId val="21739302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39148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'DHS06'!$H$124:$L$124</c:f>
              <c:numCache>
                <c:formatCode>###0.0</c:formatCode>
                <c:ptCount val="5"/>
                <c:pt idx="0">
                  <c:v>14.657072709339371</c:v>
                </c:pt>
                <c:pt idx="1">
                  <c:v>29.873032429582526</c:v>
                </c:pt>
                <c:pt idx="2">
                  <c:v>35.263992219727434</c:v>
                </c:pt>
                <c:pt idx="3">
                  <c:v>43.968770867959655</c:v>
                </c:pt>
                <c:pt idx="4">
                  <c:v>67.022562412705369</c:v>
                </c:pt>
              </c:numCache>
            </c:numRef>
          </c:val>
          <c:extLst>
            <c:ext xmlns:c16="http://schemas.microsoft.com/office/drawing/2014/chart" uri="{C3380CC4-5D6E-409C-BE32-E72D297353CC}">
              <c16:uniqueId val="{00000000-40EF-4292-A5C8-18E7B5E47500}"/>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'DHS06'!$H$125:$L$125</c:f>
              <c:numCache>
                <c:formatCode>###0.0</c:formatCode>
                <c:ptCount val="5"/>
                <c:pt idx="0">
                  <c:v>19.486066685144074</c:v>
                </c:pt>
                <c:pt idx="1">
                  <c:v>34.073045972517704</c:v>
                </c:pt>
                <c:pt idx="2">
                  <c:v>44.46860561175685</c:v>
                </c:pt>
                <c:pt idx="3">
                  <c:v>46.845813926995653</c:v>
                </c:pt>
                <c:pt idx="4">
                  <c:v>29.391388813453535</c:v>
                </c:pt>
              </c:numCache>
            </c:numRef>
          </c:val>
          <c:extLst>
            <c:ext xmlns:c16="http://schemas.microsoft.com/office/drawing/2014/chart" uri="{C3380CC4-5D6E-409C-BE32-E72D297353CC}">
              <c16:uniqueId val="{00000001-40EF-4292-A5C8-18E7B5E47500}"/>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'DHS06'!$H$126:$L$126</c:f>
              <c:numCache>
                <c:formatCode>###0.0</c:formatCode>
                <c:ptCount val="5"/>
                <c:pt idx="0">
                  <c:v>10.647643371686655</c:v>
                </c:pt>
                <c:pt idx="1">
                  <c:v>8.3753407281894283</c:v>
                </c:pt>
                <c:pt idx="2">
                  <c:v>11.514508171859717</c:v>
                </c:pt>
                <c:pt idx="3">
                  <c:v>7.0077836583913182</c:v>
                </c:pt>
                <c:pt idx="4">
                  <c:v>3.3523652265275956</c:v>
                </c:pt>
              </c:numCache>
            </c:numRef>
          </c:val>
          <c:extLst>
            <c:ext xmlns:c16="http://schemas.microsoft.com/office/drawing/2014/chart" uri="{C3380CC4-5D6E-409C-BE32-E72D297353CC}">
              <c16:uniqueId val="{00000002-40EF-4292-A5C8-18E7B5E47500}"/>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'DHS06'!$H$121:$L$121</c:f>
              <c:strCache>
                <c:ptCount val="5"/>
                <c:pt idx="0">
                  <c:v>Poorest</c:v>
                </c:pt>
                <c:pt idx="1">
                  <c:v>Poor</c:v>
                </c:pt>
                <c:pt idx="2">
                  <c:v>Middle</c:v>
                </c:pt>
                <c:pt idx="3">
                  <c:v>Rich</c:v>
                </c:pt>
                <c:pt idx="4">
                  <c:v>Richest</c:v>
                </c:pt>
              </c:strCache>
            </c:strRef>
          </c:cat>
          <c:val>
            <c:numRef>
              <c:f>'DHS06'!$H$127:$L$127</c:f>
              <c:numCache>
                <c:formatCode>###0.0</c:formatCode>
                <c:ptCount val="5"/>
                <c:pt idx="0">
                  <c:v>55.209217233829897</c:v>
                </c:pt>
                <c:pt idx="1">
                  <c:v>27.678580869710341</c:v>
                </c:pt>
                <c:pt idx="2">
                  <c:v>8.752893996656006</c:v>
                </c:pt>
                <c:pt idx="3">
                  <c:v>2.17763154665337</c:v>
                </c:pt>
                <c:pt idx="4">
                  <c:v>0.23368354731349733</c:v>
                </c:pt>
              </c:numCache>
            </c:numRef>
          </c:val>
          <c:extLst>
            <c:ext xmlns:c16="http://schemas.microsoft.com/office/drawing/2014/chart" uri="{C3380CC4-5D6E-409C-BE32-E72D297353CC}">
              <c16:uniqueId val="{00000003-40EF-4292-A5C8-18E7B5E47500}"/>
            </c:ext>
          </c:extLst>
        </c:ser>
        <c:dLbls>
          <c:showLegendKey val="0"/>
          <c:showVal val="0"/>
          <c:showCatName val="0"/>
          <c:showSerName val="0"/>
          <c:showPercent val="0"/>
          <c:showBubbleSize val="0"/>
        </c:dLbls>
        <c:gapWidth val="50"/>
        <c:overlap val="100"/>
        <c:axId val="217454464"/>
        <c:axId val="217456000"/>
      </c:barChart>
      <c:catAx>
        <c:axId val="21745446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6000"/>
        <c:crosses val="autoZero"/>
        <c:auto val="1"/>
        <c:lblAlgn val="ctr"/>
        <c:lblOffset val="100"/>
        <c:tickLblSkip val="1"/>
        <c:tickMarkSkip val="1"/>
        <c:noMultiLvlLbl val="0"/>
      </c:catAx>
      <c:valAx>
        <c:axId val="21745600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5446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'DHS06'!$H$222:$L$222</c:f>
              <c:numCache>
                <c:formatCode>###0.0</c:formatCode>
                <c:ptCount val="5"/>
                <c:pt idx="0">
                  <c:v>13.403120435186377</c:v>
                </c:pt>
                <c:pt idx="1">
                  <c:v>21.375363247086867</c:v>
                </c:pt>
                <c:pt idx="2">
                  <c:v>26.292691995445765</c:v>
                </c:pt>
                <c:pt idx="3">
                  <c:v>32.408205842475112</c:v>
                </c:pt>
                <c:pt idx="4">
                  <c:v>54.72264096003633</c:v>
                </c:pt>
              </c:numCache>
            </c:numRef>
          </c:val>
          <c:extLst>
            <c:ext xmlns:c16="http://schemas.microsoft.com/office/drawing/2014/chart" uri="{C3380CC4-5D6E-409C-BE32-E72D297353CC}">
              <c16:uniqueId val="{00000000-DC1C-4586-9BBE-75EA0DFF1012}"/>
            </c:ext>
          </c:extLst>
        </c:ser>
        <c:ser>
          <c:idx val="1"/>
          <c:order val="1"/>
          <c:tx>
            <c:strRef>
              <c:f>'DHS06'!$B$223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'DHS06'!$H$223:$L$223</c:f>
              <c:numCache>
                <c:formatCode>###0.0</c:formatCode>
                <c:ptCount val="5"/>
                <c:pt idx="0">
                  <c:v>67.014591978917736</c:v>
                </c:pt>
                <c:pt idx="1">
                  <c:v>64.673784508619008</c:v>
                </c:pt>
                <c:pt idx="2">
                  <c:v>61.887165266078803</c:v>
                </c:pt>
                <c:pt idx="3">
                  <c:v>55.173380538688541</c:v>
                </c:pt>
                <c:pt idx="4">
                  <c:v>36.595753651030236</c:v>
                </c:pt>
              </c:numCache>
            </c:numRef>
          </c:val>
          <c:extLst>
            <c:ext xmlns:c16="http://schemas.microsoft.com/office/drawing/2014/chart" uri="{C3380CC4-5D6E-409C-BE32-E72D297353CC}">
              <c16:uniqueId val="{00000001-DC1C-4586-9BBE-75EA0DFF1012}"/>
            </c:ext>
          </c:extLst>
        </c:ser>
        <c:ser>
          <c:idx val="2"/>
          <c:order val="2"/>
          <c:tx>
            <c:strRef>
              <c:f>'DHS06'!$B$224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'DHS06'!$H$221:$L$221</c:f>
              <c:strCache>
                <c:ptCount val="5"/>
                <c:pt idx="0">
                  <c:v>Poorest</c:v>
                </c:pt>
                <c:pt idx="1">
                  <c:v>Poor</c:v>
                </c:pt>
                <c:pt idx="2">
                  <c:v>Middle</c:v>
                </c:pt>
                <c:pt idx="3">
                  <c:v>Rich</c:v>
                </c:pt>
                <c:pt idx="4">
                  <c:v>Richest</c:v>
                </c:pt>
              </c:strCache>
            </c:strRef>
          </c:cat>
          <c:val>
            <c:numRef>
              <c:f>'DHS06'!$H$224:$L$224</c:f>
              <c:numCache>
                <c:formatCode>###0.0</c:formatCode>
                <c:ptCount val="5"/>
                <c:pt idx="0">
                  <c:v>19.582287585895848</c:v>
                </c:pt>
                <c:pt idx="1">
                  <c:v>13.950852244294119</c:v>
                </c:pt>
                <c:pt idx="2">
                  <c:v>11.820142738475411</c:v>
                </c:pt>
                <c:pt idx="3">
                  <c:v>12.418413618836329</c:v>
                </c:pt>
                <c:pt idx="4">
                  <c:v>8.6816053889333595</c:v>
                </c:pt>
              </c:numCache>
            </c:numRef>
          </c:val>
          <c:extLst>
            <c:ext xmlns:c16="http://schemas.microsoft.com/office/drawing/2014/chart" uri="{C3380CC4-5D6E-409C-BE32-E72D297353CC}">
              <c16:uniqueId val="{00000002-DC1C-4586-9BBE-75EA0DFF1012}"/>
            </c:ext>
          </c:extLst>
        </c:ser>
        <c:dLbls>
          <c:showLegendKey val="0"/>
          <c:showVal val="0"/>
          <c:showCatName val="0"/>
          <c:showSerName val="0"/>
          <c:showPercent val="0"/>
          <c:showBubbleSize val="0"/>
        </c:dLbls>
        <c:gapWidth val="50"/>
        <c:overlap val="100"/>
        <c:axId val="217499904"/>
        <c:axId val="217518080"/>
      </c:barChart>
      <c:catAx>
        <c:axId val="2174999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518080"/>
        <c:crosses val="autoZero"/>
        <c:auto val="1"/>
        <c:lblAlgn val="ctr"/>
        <c:lblOffset val="100"/>
        <c:tickLblSkip val="1"/>
        <c:tickMarkSkip val="1"/>
        <c:noMultiLvlLbl val="0"/>
      </c:catAx>
      <c:valAx>
        <c:axId val="21751808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4999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'DHS06'!$C$124:$G$124</c:f>
              <c:numCache>
                <c:formatCode>###0.0</c:formatCode>
                <c:ptCount val="5"/>
                <c:pt idx="0">
                  <c:v>1.5519134489014843</c:v>
                </c:pt>
                <c:pt idx="1">
                  <c:v>0.62276054581965556</c:v>
                </c:pt>
                <c:pt idx="2">
                  <c:v>1.2989434214060165</c:v>
                </c:pt>
                <c:pt idx="3">
                  <c:v>4.7375229256330407</c:v>
                </c:pt>
                <c:pt idx="4">
                  <c:v>37.392330586624318</c:v>
                </c:pt>
              </c:numCache>
            </c:numRef>
          </c:val>
          <c:extLst>
            <c:ext xmlns:c16="http://schemas.microsoft.com/office/drawing/2014/chart" uri="{C3380CC4-5D6E-409C-BE32-E72D297353CC}">
              <c16:uniqueId val="{00000000-A2CF-4D41-895B-C9432F6B1396}"/>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'DHS06'!$C$125:$G$125</c:f>
              <c:numCache>
                <c:formatCode>###0.0</c:formatCode>
                <c:ptCount val="5"/>
                <c:pt idx="0">
                  <c:v>1.4071803989404899</c:v>
                </c:pt>
                <c:pt idx="1">
                  <c:v>0.62782608883112234</c:v>
                </c:pt>
                <c:pt idx="2">
                  <c:v>1.5668541297009475</c:v>
                </c:pt>
                <c:pt idx="3">
                  <c:v>3.1197799508837933</c:v>
                </c:pt>
                <c:pt idx="4">
                  <c:v>29.779098417037336</c:v>
                </c:pt>
              </c:numCache>
            </c:numRef>
          </c:val>
          <c:extLst>
            <c:ext xmlns:c16="http://schemas.microsoft.com/office/drawing/2014/chart" uri="{C3380CC4-5D6E-409C-BE32-E72D297353CC}">
              <c16:uniqueId val="{00000001-A2CF-4D41-895B-C9432F6B1396}"/>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'DHS06'!$C$126:$G$126</c:f>
              <c:numCache>
                <c:formatCode>###0.0</c:formatCode>
                <c:ptCount val="5"/>
                <c:pt idx="0">
                  <c:v>4.134596589952622</c:v>
                </c:pt>
                <c:pt idx="1">
                  <c:v>2.1385947197956909</c:v>
                </c:pt>
                <c:pt idx="2">
                  <c:v>2.3765937952270804</c:v>
                </c:pt>
                <c:pt idx="3">
                  <c:v>4.3015843707334938</c:v>
                </c:pt>
                <c:pt idx="4">
                  <c:v>7.8381321091763141</c:v>
                </c:pt>
              </c:numCache>
            </c:numRef>
          </c:val>
          <c:extLst>
            <c:ext xmlns:c16="http://schemas.microsoft.com/office/drawing/2014/chart" uri="{C3380CC4-5D6E-409C-BE32-E72D297353CC}">
              <c16:uniqueId val="{00000002-A2CF-4D41-895B-C9432F6B1396}"/>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'DHS06'!$C$121:$G$121</c:f>
              <c:strCache>
                <c:ptCount val="5"/>
                <c:pt idx="0">
                  <c:v>Poorest</c:v>
                </c:pt>
                <c:pt idx="1">
                  <c:v>Poor</c:v>
                </c:pt>
                <c:pt idx="2">
                  <c:v>Middle</c:v>
                </c:pt>
                <c:pt idx="3">
                  <c:v>Rich</c:v>
                </c:pt>
                <c:pt idx="4">
                  <c:v>Richest</c:v>
                </c:pt>
              </c:strCache>
            </c:strRef>
          </c:cat>
          <c:val>
            <c:numRef>
              <c:f>'DHS06'!$C$127:$G$127</c:f>
              <c:numCache>
                <c:formatCode>###0.0</c:formatCode>
                <c:ptCount val="5"/>
                <c:pt idx="0">
                  <c:v>92.906309562205408</c:v>
                </c:pt>
                <c:pt idx="1">
                  <c:v>96.610818645553536</c:v>
                </c:pt>
                <c:pt idx="2">
                  <c:v>94.757608653665955</c:v>
                </c:pt>
                <c:pt idx="3">
                  <c:v>87.841112752749666</c:v>
                </c:pt>
                <c:pt idx="4">
                  <c:v>24.990438887162032</c:v>
                </c:pt>
              </c:numCache>
            </c:numRef>
          </c:val>
          <c:extLst>
            <c:ext xmlns:c16="http://schemas.microsoft.com/office/drawing/2014/chart" uri="{C3380CC4-5D6E-409C-BE32-E72D297353CC}">
              <c16:uniqueId val="{00000003-A2CF-4D41-895B-C9432F6B1396}"/>
            </c:ext>
          </c:extLst>
        </c:ser>
        <c:dLbls>
          <c:showLegendKey val="0"/>
          <c:showVal val="0"/>
          <c:showCatName val="0"/>
          <c:showSerName val="0"/>
          <c:showPercent val="0"/>
          <c:showBubbleSize val="0"/>
        </c:dLbls>
        <c:gapWidth val="50"/>
        <c:overlap val="100"/>
        <c:axId val="215774720"/>
        <c:axId val="215776256"/>
      </c:barChart>
      <c:catAx>
        <c:axId val="2157747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6256"/>
        <c:crosses val="autoZero"/>
        <c:auto val="1"/>
        <c:lblAlgn val="ctr"/>
        <c:lblOffset val="100"/>
        <c:tickLblSkip val="1"/>
        <c:tickMarkSkip val="1"/>
        <c:noMultiLvlLbl val="0"/>
      </c:catAx>
      <c:valAx>
        <c:axId val="2157762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7747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'DHS06'!$B$124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'DHS06'!$M$124:$Q$124</c:f>
              <c:numCache>
                <c:formatCode>###0.0</c:formatCode>
                <c:ptCount val="5"/>
                <c:pt idx="0">
                  <c:v>0.59910904761148986</c:v>
                </c:pt>
                <c:pt idx="1">
                  <c:v>0.48661824523275166</c:v>
                </c:pt>
                <c:pt idx="2">
                  <c:v>1.0469131803044052</c:v>
                </c:pt>
                <c:pt idx="3">
                  <c:v>1.5486269619283186</c:v>
                </c:pt>
                <c:pt idx="4">
                  <c:v>10.225372482719061</c:v>
                </c:pt>
              </c:numCache>
            </c:numRef>
          </c:val>
          <c:extLst>
            <c:ext xmlns:c16="http://schemas.microsoft.com/office/drawing/2014/chart" uri="{C3380CC4-5D6E-409C-BE32-E72D297353CC}">
              <c16:uniqueId val="{00000000-D5A0-47AE-82E6-14D1124AFAF1}"/>
            </c:ext>
          </c:extLst>
        </c:ser>
        <c:ser>
          <c:idx val="1"/>
          <c:order val="1"/>
          <c:tx>
            <c:strRef>
              <c:f>'DHS06'!$B$125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'DHS06'!$M$125:$Q$125</c:f>
              <c:numCache>
                <c:formatCode>###0.0</c:formatCode>
                <c:ptCount val="5"/>
                <c:pt idx="0">
                  <c:v>0.52688483658090102</c:v>
                </c:pt>
                <c:pt idx="1">
                  <c:v>0.45043758444746695</c:v>
                </c:pt>
                <c:pt idx="2">
                  <c:v>1.2686454437607926</c:v>
                </c:pt>
                <c:pt idx="3">
                  <c:v>0.9975298940650158</c:v>
                </c:pt>
                <c:pt idx="4">
                  <c:v>4.7035186080701052</c:v>
                </c:pt>
              </c:numCache>
            </c:numRef>
          </c:val>
          <c:extLst>
            <c:ext xmlns:c16="http://schemas.microsoft.com/office/drawing/2014/chart" uri="{C3380CC4-5D6E-409C-BE32-E72D297353CC}">
              <c16:uniqueId val="{00000001-D5A0-47AE-82E6-14D1124AFAF1}"/>
            </c:ext>
          </c:extLst>
        </c:ser>
        <c:ser>
          <c:idx val="2"/>
          <c:order val="2"/>
          <c:tx>
            <c:strRef>
              <c:f>'DHS06'!$B$126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'DHS06'!$M$126:$Q$126</c:f>
              <c:numCache>
                <c:formatCode>###0.0</c:formatCode>
                <c:ptCount val="5"/>
                <c:pt idx="0">
                  <c:v>1.8414311858378909</c:v>
                </c:pt>
                <c:pt idx="1">
                  <c:v>1.8410596760093227</c:v>
                </c:pt>
                <c:pt idx="2">
                  <c:v>2.8489867552594603</c:v>
                </c:pt>
                <c:pt idx="3">
                  <c:v>2.4773354664571912</c:v>
                </c:pt>
                <c:pt idx="4">
                  <c:v>5.6378604244212767</c:v>
                </c:pt>
              </c:numCache>
            </c:numRef>
          </c:val>
          <c:extLst>
            <c:ext xmlns:c16="http://schemas.microsoft.com/office/drawing/2014/chart" uri="{C3380CC4-5D6E-409C-BE32-E72D297353CC}">
              <c16:uniqueId val="{00000002-D5A0-47AE-82E6-14D1124AFAF1}"/>
            </c:ext>
          </c:extLst>
        </c:ser>
        <c:ser>
          <c:idx val="3"/>
          <c:order val="3"/>
          <c:tx>
            <c:strRef>
              <c:f>'DHS06'!$B$127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'DHS06'!$M$121:$Q$121</c:f>
              <c:strCache>
                <c:ptCount val="5"/>
                <c:pt idx="0">
                  <c:v>Poorest</c:v>
                </c:pt>
                <c:pt idx="1">
                  <c:v>Poor</c:v>
                </c:pt>
                <c:pt idx="2">
                  <c:v>Middle</c:v>
                </c:pt>
                <c:pt idx="3">
                  <c:v>Rich</c:v>
                </c:pt>
                <c:pt idx="4">
                  <c:v>Richest</c:v>
                </c:pt>
              </c:strCache>
            </c:strRef>
          </c:cat>
          <c:val>
            <c:numRef>
              <c:f>'DHS06'!$M$127:$Q$127</c:f>
              <c:numCache>
                <c:formatCode>###0.0</c:formatCode>
                <c:ptCount val="5"/>
                <c:pt idx="0">
                  <c:v>97.032574929969712</c:v>
                </c:pt>
                <c:pt idx="1">
                  <c:v>97.221884494310459</c:v>
                </c:pt>
                <c:pt idx="2">
                  <c:v>94.835454620675335</c:v>
                </c:pt>
                <c:pt idx="3">
                  <c:v>94.976507677549478</c:v>
                </c:pt>
                <c:pt idx="4">
                  <c:v>79.433248484789559</c:v>
                </c:pt>
              </c:numCache>
            </c:numRef>
          </c:val>
          <c:extLst>
            <c:ext xmlns:c16="http://schemas.microsoft.com/office/drawing/2014/chart" uri="{C3380CC4-5D6E-409C-BE32-E72D297353CC}">
              <c16:uniqueId val="{00000003-D5A0-47AE-82E6-14D1124AFAF1}"/>
            </c:ext>
          </c:extLst>
        </c:ser>
        <c:dLbls>
          <c:showLegendKey val="0"/>
          <c:showVal val="0"/>
          <c:showCatName val="0"/>
          <c:showSerName val="0"/>
          <c:showPercent val="0"/>
          <c:showBubbleSize val="0"/>
        </c:dLbls>
        <c:gapWidth val="50"/>
        <c:overlap val="100"/>
        <c:axId val="215128320"/>
        <c:axId val="215273472"/>
      </c:barChart>
      <c:catAx>
        <c:axId val="2151283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273472"/>
        <c:crosses val="autoZero"/>
        <c:auto val="1"/>
        <c:lblAlgn val="ctr"/>
        <c:lblOffset val="100"/>
        <c:tickLblSkip val="1"/>
        <c:tickMarkSkip val="1"/>
        <c:noMultiLvlLbl val="0"/>
      </c:catAx>
      <c:valAx>
        <c:axId val="2152734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51283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Rural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'DHS12'!$M$18:$Q$18</c:f>
              <c:numCache>
                <c:formatCode>###0.0</c:formatCode>
                <c:ptCount val="5"/>
                <c:pt idx="0">
                  <c:v>39.890417450665225</c:v>
                </c:pt>
                <c:pt idx="1">
                  <c:v>38.517565469750679</c:v>
                </c:pt>
                <c:pt idx="2">
                  <c:v>40.247973531407872</c:v>
                </c:pt>
                <c:pt idx="3">
                  <c:v>38.37212527950328</c:v>
                </c:pt>
                <c:pt idx="4">
                  <c:v>41.158485168087154</c:v>
                </c:pt>
              </c:numCache>
            </c:numRef>
          </c:val>
          <c:extLst>
            <c:ext xmlns:c16="http://schemas.microsoft.com/office/drawing/2014/chart" uri="{C3380CC4-5D6E-409C-BE32-E72D297353CC}">
              <c16:uniqueId val="{00000000-0B42-42C7-9022-A3D9E0D05E04}"/>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'DHS12'!$M$19:$Q$19</c:f>
              <c:numCache>
                <c:formatCode>###0.0</c:formatCode>
                <c:ptCount val="5"/>
                <c:pt idx="0">
                  <c:v>20.733317276789524</c:v>
                </c:pt>
                <c:pt idx="1">
                  <c:v>23.308382314760848</c:v>
                </c:pt>
                <c:pt idx="2">
                  <c:v>21.012260154144442</c:v>
                </c:pt>
                <c:pt idx="3">
                  <c:v>19.944174537371008</c:v>
                </c:pt>
                <c:pt idx="4">
                  <c:v>19.457840558108945</c:v>
                </c:pt>
              </c:numCache>
            </c:numRef>
          </c:val>
          <c:extLst>
            <c:ext xmlns:c16="http://schemas.microsoft.com/office/drawing/2014/chart" uri="{C3380CC4-5D6E-409C-BE32-E72D297353CC}">
              <c16:uniqueId val="{00000001-0B42-42C7-9022-A3D9E0D05E04}"/>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'DHS12'!$M$20:$Q$20</c:f>
              <c:numCache>
                <c:formatCode>###0.0</c:formatCode>
                <c:ptCount val="5"/>
                <c:pt idx="0">
                  <c:v>38.320490001170583</c:v>
                </c:pt>
                <c:pt idx="1">
                  <c:v>36.60147533578526</c:v>
                </c:pt>
                <c:pt idx="2">
                  <c:v>37.444548849295337</c:v>
                </c:pt>
                <c:pt idx="3">
                  <c:v>40.54639818438762</c:v>
                </c:pt>
                <c:pt idx="4">
                  <c:v>37.718154707332559</c:v>
                </c:pt>
              </c:numCache>
            </c:numRef>
          </c:val>
          <c:extLst>
            <c:ext xmlns:c16="http://schemas.microsoft.com/office/drawing/2014/chart" uri="{C3380CC4-5D6E-409C-BE32-E72D297353CC}">
              <c16:uniqueId val="{00000002-0B42-42C7-9022-A3D9E0D05E04}"/>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'DHS12'!$M$15:$Q$15</c:f>
              <c:strCache>
                <c:ptCount val="5"/>
                <c:pt idx="0">
                  <c:v>Poorest</c:v>
                </c:pt>
                <c:pt idx="1">
                  <c:v>Poor</c:v>
                </c:pt>
                <c:pt idx="2">
                  <c:v>Middle</c:v>
                </c:pt>
                <c:pt idx="3">
                  <c:v>Rich</c:v>
                </c:pt>
                <c:pt idx="4">
                  <c:v>Richest</c:v>
                </c:pt>
              </c:strCache>
            </c:strRef>
          </c:cat>
          <c:val>
            <c:numRef>
              <c:f>'DHS12'!$M$21:$Q$21</c:f>
              <c:numCache>
                <c:formatCode>###0.0</c:formatCode>
                <c:ptCount val="5"/>
                <c:pt idx="0">
                  <c:v>1.055775271374674</c:v>
                </c:pt>
                <c:pt idx="1">
                  <c:v>1.5725768797032156</c:v>
                </c:pt>
                <c:pt idx="2">
                  <c:v>1.2952174651523505</c:v>
                </c:pt>
                <c:pt idx="3">
                  <c:v>1.1373019987380888</c:v>
                </c:pt>
                <c:pt idx="4">
                  <c:v>1.6655195664713467</c:v>
                </c:pt>
              </c:numCache>
            </c:numRef>
          </c:val>
          <c:extLst>
            <c:ext xmlns:c16="http://schemas.microsoft.com/office/drawing/2014/chart" uri="{C3380CC4-5D6E-409C-BE32-E72D297353CC}">
              <c16:uniqueId val="{00000003-0B42-42C7-9022-A3D9E0D05E04}"/>
            </c:ext>
          </c:extLst>
        </c:ser>
        <c:dLbls>
          <c:showLegendKey val="0"/>
          <c:showVal val="0"/>
          <c:showCatName val="0"/>
          <c:showSerName val="0"/>
          <c:showPercent val="0"/>
          <c:showBubbleSize val="0"/>
        </c:dLbls>
        <c:gapWidth val="50"/>
        <c:overlap val="100"/>
        <c:axId val="217616768"/>
        <c:axId val="217618304"/>
      </c:barChart>
      <c:catAx>
        <c:axId val="21761676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8304"/>
        <c:crosses val="autoZero"/>
        <c:auto val="1"/>
        <c:lblAlgn val="ctr"/>
        <c:lblOffset val="100"/>
        <c:tickLblSkip val="1"/>
        <c:tickMarkSkip val="1"/>
        <c:noMultiLvlLbl val="0"/>
      </c:catAx>
      <c:valAx>
        <c:axId val="2176183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61676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Subnational Drinking Water</a:t>
            </a:r>
          </a:p>
        </c:rich>
      </c:tx>
      <c:layout>
        <c:manualLayout>
          <c:xMode val="edge"/>
          <c:yMode val="edge"/>
          <c:x val="0.38966166754510662"/>
          <c:y val="1.8663644904165576E-2"/>
        </c:manualLayout>
      </c:layout>
      <c:overlay val="0"/>
      <c:spPr>
        <a:noFill/>
        <a:ln w="25400">
          <a:noFill/>
        </a:ln>
      </c:spPr>
    </c:title>
    <c:autoTitleDeleted val="0"/>
    <c:plotArea>
      <c:layout>
        <c:manualLayout>
          <c:layoutTarget val="inner"/>
          <c:xMode val="edge"/>
          <c:yMode val="edge"/>
          <c:x val="2.8617335611953173E-2"/>
          <c:y val="0.11211968503937007"/>
          <c:w val="0.9625407675967482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Agadez</c:v>
                </c:pt>
                <c:pt idx="1">
                  <c:v>Diffa</c:v>
                </c:pt>
                <c:pt idx="2">
                  <c:v>Dosso</c:v>
                </c:pt>
                <c:pt idx="3">
                  <c:v>Maradi</c:v>
                </c:pt>
                <c:pt idx="4">
                  <c:v>Niamey</c:v>
                </c:pt>
                <c:pt idx="5">
                  <c:v>Tahoua</c:v>
                </c:pt>
                <c:pt idx="6">
                  <c:v>Tillaberi</c:v>
                </c:pt>
                <c:pt idx="7">
                  <c:v>Zinder</c:v>
                </c:pt>
              </c:strCache>
            </c:strRef>
          </c:cat>
          <c:val>
            <c:numRef>
              <c:f>'DHS12'!$R$18:$Y$18</c:f>
              <c:numCache>
                <c:formatCode>###0.0</c:formatCode>
                <c:ptCount val="8"/>
                <c:pt idx="0">
                  <c:v>68.817967770665476</c:v>
                </c:pt>
                <c:pt idx="1">
                  <c:v>67.202023258901804</c:v>
                </c:pt>
                <c:pt idx="2">
                  <c:v>36.170732286540648</c:v>
                </c:pt>
                <c:pt idx="3">
                  <c:v>38.502670363875488</c:v>
                </c:pt>
                <c:pt idx="4">
                  <c:v>95.373863809513281</c:v>
                </c:pt>
                <c:pt idx="5">
                  <c:v>43.258842758805137</c:v>
                </c:pt>
                <c:pt idx="6">
                  <c:v>56.692601739019921</c:v>
                </c:pt>
                <c:pt idx="7">
                  <c:v>42.463588506489074</c:v>
                </c:pt>
              </c:numCache>
            </c:numRef>
          </c:val>
          <c:extLst>
            <c:ext xmlns:c16="http://schemas.microsoft.com/office/drawing/2014/chart" uri="{C3380CC4-5D6E-409C-BE32-E72D297353CC}">
              <c16:uniqueId val="{00000000-1467-4C94-B4FF-8A965B4CC63A}"/>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Agadez</c:v>
                </c:pt>
                <c:pt idx="1">
                  <c:v>Diffa</c:v>
                </c:pt>
                <c:pt idx="2">
                  <c:v>Dosso</c:v>
                </c:pt>
                <c:pt idx="3">
                  <c:v>Maradi</c:v>
                </c:pt>
                <c:pt idx="4">
                  <c:v>Niamey</c:v>
                </c:pt>
                <c:pt idx="5">
                  <c:v>Tahoua</c:v>
                </c:pt>
                <c:pt idx="6">
                  <c:v>Tillaberi</c:v>
                </c:pt>
                <c:pt idx="7">
                  <c:v>Zinder</c:v>
                </c:pt>
              </c:strCache>
            </c:strRef>
          </c:cat>
          <c:val>
            <c:numRef>
              <c:f>'DHS12'!$R$19:$Y$19</c:f>
              <c:numCache>
                <c:formatCode>###0.0</c:formatCode>
                <c:ptCount val="8"/>
                <c:pt idx="0">
                  <c:v>6.475213597677496</c:v>
                </c:pt>
                <c:pt idx="1">
                  <c:v>7.3840180939303881</c:v>
                </c:pt>
                <c:pt idx="2">
                  <c:v>8.5396908117790673</c:v>
                </c:pt>
                <c:pt idx="3">
                  <c:v>34.419053810131125</c:v>
                </c:pt>
                <c:pt idx="4">
                  <c:v>3.1528550019673816</c:v>
                </c:pt>
                <c:pt idx="5">
                  <c:v>13.067775416722386</c:v>
                </c:pt>
                <c:pt idx="6">
                  <c:v>16.364874728789253</c:v>
                </c:pt>
                <c:pt idx="7">
                  <c:v>25.046091154065898</c:v>
                </c:pt>
              </c:numCache>
            </c:numRef>
          </c:val>
          <c:extLst>
            <c:ext xmlns:c16="http://schemas.microsoft.com/office/drawing/2014/chart" uri="{C3380CC4-5D6E-409C-BE32-E72D297353CC}">
              <c16:uniqueId val="{00000001-1467-4C94-B4FF-8A965B4CC63A}"/>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Agadez</c:v>
                </c:pt>
                <c:pt idx="1">
                  <c:v>Diffa</c:v>
                </c:pt>
                <c:pt idx="2">
                  <c:v>Dosso</c:v>
                </c:pt>
                <c:pt idx="3">
                  <c:v>Maradi</c:v>
                </c:pt>
                <c:pt idx="4">
                  <c:v>Niamey</c:v>
                </c:pt>
                <c:pt idx="5">
                  <c:v>Tahoua</c:v>
                </c:pt>
                <c:pt idx="6">
                  <c:v>Tillaberi</c:v>
                </c:pt>
                <c:pt idx="7">
                  <c:v>Zinder</c:v>
                </c:pt>
              </c:strCache>
            </c:strRef>
          </c:cat>
          <c:val>
            <c:numRef>
              <c:f>'DHS12'!$R$20:$Y$20</c:f>
              <c:numCache>
                <c:formatCode>###0.0</c:formatCode>
                <c:ptCount val="8"/>
                <c:pt idx="0">
                  <c:v>24.706818631657029</c:v>
                </c:pt>
                <c:pt idx="1">
                  <c:v>25.222023209192134</c:v>
                </c:pt>
                <c:pt idx="2">
                  <c:v>55.227803378309197</c:v>
                </c:pt>
                <c:pt idx="3">
                  <c:v>27.027327097240267</c:v>
                </c:pt>
                <c:pt idx="4">
                  <c:v>1.4732811885193371</c:v>
                </c:pt>
                <c:pt idx="5">
                  <c:v>42.993155508525454</c:v>
                </c:pt>
                <c:pt idx="6">
                  <c:v>20.496143889202664</c:v>
                </c:pt>
                <c:pt idx="7">
                  <c:v>31.461215953253557</c:v>
                </c:pt>
              </c:numCache>
            </c:numRef>
          </c:val>
          <c:extLst>
            <c:ext xmlns:c16="http://schemas.microsoft.com/office/drawing/2014/chart" uri="{C3380CC4-5D6E-409C-BE32-E72D297353CC}">
              <c16:uniqueId val="{00000002-1467-4C94-B4FF-8A965B4CC63A}"/>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'DHS12'!$R$15:$Y$15</c:f>
              <c:strCache>
                <c:ptCount val="8"/>
                <c:pt idx="0">
                  <c:v>Agadez</c:v>
                </c:pt>
                <c:pt idx="1">
                  <c:v>Diffa</c:v>
                </c:pt>
                <c:pt idx="2">
                  <c:v>Dosso</c:v>
                </c:pt>
                <c:pt idx="3">
                  <c:v>Maradi</c:v>
                </c:pt>
                <c:pt idx="4">
                  <c:v>Niamey</c:v>
                </c:pt>
                <c:pt idx="5">
                  <c:v>Tahoua</c:v>
                </c:pt>
                <c:pt idx="6">
                  <c:v>Tillaberi</c:v>
                </c:pt>
                <c:pt idx="7">
                  <c:v>Zinder</c:v>
                </c:pt>
              </c:strCache>
            </c:strRef>
          </c:cat>
          <c:val>
            <c:numRef>
              <c:f>'DHS12'!$R$21:$Y$21</c:f>
              <c:numCache>
                <c:formatCode>###0.0</c:formatCode>
                <c:ptCount val="8"/>
                <c:pt idx="0">
                  <c:v>0</c:v>
                </c:pt>
                <c:pt idx="1">
                  <c:v>0.19193543797567705</c:v>
                </c:pt>
                <c:pt idx="2">
                  <c:v>6.1773523371089073E-2</c:v>
                </c:pt>
                <c:pt idx="3">
                  <c:v>5.094872875312003E-2</c:v>
                </c:pt>
                <c:pt idx="4">
                  <c:v>0</c:v>
                </c:pt>
                <c:pt idx="5">
                  <c:v>0.68022631594702354</c:v>
                </c:pt>
                <c:pt idx="6">
                  <c:v>6.4463796429881635</c:v>
                </c:pt>
                <c:pt idx="7">
                  <c:v>1.0291043861914702</c:v>
                </c:pt>
              </c:numCache>
            </c:numRef>
          </c:val>
          <c:extLst>
            <c:ext xmlns:c16="http://schemas.microsoft.com/office/drawing/2014/chart" uri="{C3380CC4-5D6E-409C-BE32-E72D297353CC}">
              <c16:uniqueId val="{00000003-1467-4C94-B4FF-8A965B4CC63A}"/>
            </c:ext>
          </c:extLst>
        </c:ser>
        <c:dLbls>
          <c:showLegendKey val="0"/>
          <c:showVal val="0"/>
          <c:showCatName val="0"/>
          <c:showSerName val="0"/>
          <c:showPercent val="0"/>
          <c:showBubbleSize val="0"/>
        </c:dLbls>
        <c:gapWidth val="50"/>
        <c:overlap val="100"/>
        <c:axId val="217773952"/>
        <c:axId val="217775488"/>
      </c:barChart>
      <c:catAx>
        <c:axId val="2177739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5488"/>
        <c:crosses val="autoZero"/>
        <c:auto val="1"/>
        <c:lblAlgn val="ctr"/>
        <c:lblOffset val="100"/>
        <c:tickLblSkip val="1"/>
        <c:tickMarkSkip val="1"/>
        <c:noMultiLvlLbl val="0"/>
      </c:catAx>
      <c:valAx>
        <c:axId val="21777548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77395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5694522082582704E-2"/>
          <c:y val="0.90792418475365866"/>
          <c:w val="0.95128697598721468"/>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National Drinking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'DHS12'!$C$18:$G$18</c:f>
              <c:numCache>
                <c:formatCode>###0.0</c:formatCode>
                <c:ptCount val="5"/>
                <c:pt idx="0">
                  <c:v>41.625191812991254</c:v>
                </c:pt>
                <c:pt idx="1">
                  <c:v>40.253912900312592</c:v>
                </c:pt>
                <c:pt idx="2">
                  <c:v>39.830674112754856</c:v>
                </c:pt>
                <c:pt idx="3">
                  <c:v>43.07241824867365</c:v>
                </c:pt>
                <c:pt idx="4">
                  <c:v>72.292960587708407</c:v>
                </c:pt>
              </c:numCache>
            </c:numRef>
          </c:val>
          <c:extLst>
            <c:ext xmlns:c16="http://schemas.microsoft.com/office/drawing/2014/chart" uri="{C3380CC4-5D6E-409C-BE32-E72D297353CC}">
              <c16:uniqueId val="{00000000-2E8D-47A5-9593-EE8AFF868A2A}"/>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'DHS12'!$C$19:$G$19</c:f>
              <c:numCache>
                <c:formatCode>###0.0</c:formatCode>
                <c:ptCount val="5"/>
                <c:pt idx="0">
                  <c:v>20.781392614281991</c:v>
                </c:pt>
                <c:pt idx="1">
                  <c:v>22.34937310328398</c:v>
                </c:pt>
                <c:pt idx="2">
                  <c:v>21.447286060714148</c:v>
                </c:pt>
                <c:pt idx="3">
                  <c:v>18.371830322900745</c:v>
                </c:pt>
                <c:pt idx="4">
                  <c:v>12.958172180815659</c:v>
                </c:pt>
              </c:numCache>
            </c:numRef>
          </c:val>
          <c:extLst>
            <c:ext xmlns:c16="http://schemas.microsoft.com/office/drawing/2014/chart" uri="{C3380CC4-5D6E-409C-BE32-E72D297353CC}">
              <c16:uniqueId val="{00000001-2E8D-47A5-9593-EE8AFF868A2A}"/>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'DHS12'!$C$20:$G$20</c:f>
              <c:numCache>
                <c:formatCode>###0.0</c:formatCode>
                <c:ptCount val="5"/>
                <c:pt idx="0">
                  <c:v>36.539910024350426</c:v>
                </c:pt>
                <c:pt idx="1">
                  <c:v>35.996402868638619</c:v>
                </c:pt>
                <c:pt idx="2">
                  <c:v>37.570102755009373</c:v>
                </c:pt>
                <c:pt idx="3">
                  <c:v>37.482026476519174</c:v>
                </c:pt>
                <c:pt idx="4">
                  <c:v>13.711913568314568</c:v>
                </c:pt>
              </c:numCache>
            </c:numRef>
          </c:val>
          <c:extLst>
            <c:ext xmlns:c16="http://schemas.microsoft.com/office/drawing/2014/chart" uri="{C3380CC4-5D6E-409C-BE32-E72D297353CC}">
              <c16:uniqueId val="{00000002-2E8D-47A5-9593-EE8AFF868A2A}"/>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'DHS12'!$C$15:$G$15</c:f>
              <c:strCache>
                <c:ptCount val="5"/>
                <c:pt idx="0">
                  <c:v>Poorest</c:v>
                </c:pt>
                <c:pt idx="1">
                  <c:v>Poor</c:v>
                </c:pt>
                <c:pt idx="2">
                  <c:v>Middle</c:v>
                </c:pt>
                <c:pt idx="3">
                  <c:v>Rich</c:v>
                </c:pt>
                <c:pt idx="4">
                  <c:v>Richest</c:v>
                </c:pt>
              </c:strCache>
            </c:strRef>
          </c:cat>
          <c:val>
            <c:numRef>
              <c:f>'DHS12'!$C$21:$G$21</c:f>
              <c:numCache>
                <c:formatCode>###0.0</c:formatCode>
                <c:ptCount val="5"/>
                <c:pt idx="0">
                  <c:v>1.0535055483763287</c:v>
                </c:pt>
                <c:pt idx="1">
                  <c:v>1.4003111277648101</c:v>
                </c:pt>
                <c:pt idx="2">
                  <c:v>1.1519370715216213</c:v>
                </c:pt>
                <c:pt idx="3">
                  <c:v>1.0737249519064349</c:v>
                </c:pt>
                <c:pt idx="4">
                  <c:v>1.0369536631613658</c:v>
                </c:pt>
              </c:numCache>
            </c:numRef>
          </c:val>
          <c:extLst>
            <c:ext xmlns:c16="http://schemas.microsoft.com/office/drawing/2014/chart" uri="{C3380CC4-5D6E-409C-BE32-E72D297353CC}">
              <c16:uniqueId val="{00000003-2E8D-47A5-9593-EE8AFF868A2A}"/>
            </c:ext>
          </c:extLst>
        </c:ser>
        <c:dLbls>
          <c:showLegendKey val="0"/>
          <c:showVal val="0"/>
          <c:showCatName val="0"/>
          <c:showSerName val="0"/>
          <c:showPercent val="0"/>
          <c:showBubbleSize val="0"/>
        </c:dLbls>
        <c:gapWidth val="50"/>
        <c:overlap val="100"/>
        <c:axId val="217959808"/>
        <c:axId val="218510464"/>
      </c:barChart>
      <c:catAx>
        <c:axId val="2179598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10464"/>
        <c:crosses val="autoZero"/>
        <c:auto val="1"/>
        <c:lblAlgn val="ctr"/>
        <c:lblOffset val="100"/>
        <c:tickLblSkip val="1"/>
        <c:tickMarkSkip val="1"/>
        <c:noMultiLvlLbl val="0"/>
      </c:catAx>
      <c:valAx>
        <c:axId val="21851046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795980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92233686789151359"/>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Sanitation</a:t>
            </a:r>
          </a:p>
        </c:rich>
      </c:tx>
      <c:layout>
        <c:manualLayout>
          <c:xMode val="edge"/>
          <c:yMode val="edge"/>
          <c:x val="0.3896616171709501"/>
          <c:y val="1.866380338821283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Agadez</c:v>
                </c:pt>
                <c:pt idx="1">
                  <c:v>Diffa</c:v>
                </c:pt>
                <c:pt idx="2">
                  <c:v>Dosso</c:v>
                </c:pt>
                <c:pt idx="3">
                  <c:v>Maradi</c:v>
                </c:pt>
                <c:pt idx="4">
                  <c:v>Niamey</c:v>
                </c:pt>
                <c:pt idx="5">
                  <c:v>Tahoua</c:v>
                </c:pt>
                <c:pt idx="6">
                  <c:v>Tillaberi</c:v>
                </c:pt>
                <c:pt idx="7">
                  <c:v>Zinder</c:v>
                </c:pt>
              </c:strCache>
            </c:strRef>
          </c:cat>
          <c:val>
            <c:numRef>
              <c:f>'DHS12'!$R$124:$Y$124</c:f>
              <c:numCache>
                <c:formatCode>###0.0</c:formatCode>
                <c:ptCount val="8"/>
                <c:pt idx="0">
                  <c:v>30.972409852683928</c:v>
                </c:pt>
                <c:pt idx="1">
                  <c:v>21.81910673483199</c:v>
                </c:pt>
                <c:pt idx="2">
                  <c:v>6.2442228824028492</c:v>
                </c:pt>
                <c:pt idx="3">
                  <c:v>10.033887538911696</c:v>
                </c:pt>
                <c:pt idx="4">
                  <c:v>34.063382433769554</c:v>
                </c:pt>
                <c:pt idx="5">
                  <c:v>7.7694916540291823</c:v>
                </c:pt>
                <c:pt idx="6">
                  <c:v>3.4339935233628065</c:v>
                </c:pt>
                <c:pt idx="7">
                  <c:v>11.402660516905941</c:v>
                </c:pt>
              </c:numCache>
            </c:numRef>
          </c:val>
          <c:extLst>
            <c:ext xmlns:c16="http://schemas.microsoft.com/office/drawing/2014/chart" uri="{C3380CC4-5D6E-409C-BE32-E72D297353CC}">
              <c16:uniqueId val="{00000000-FF75-4E5A-8E9E-6828EACACD10}"/>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Agadez</c:v>
                </c:pt>
                <c:pt idx="1">
                  <c:v>Diffa</c:v>
                </c:pt>
                <c:pt idx="2">
                  <c:v>Dosso</c:v>
                </c:pt>
                <c:pt idx="3">
                  <c:v>Maradi</c:v>
                </c:pt>
                <c:pt idx="4">
                  <c:v>Niamey</c:v>
                </c:pt>
                <c:pt idx="5">
                  <c:v>Tahoua</c:v>
                </c:pt>
                <c:pt idx="6">
                  <c:v>Tillaberi</c:v>
                </c:pt>
                <c:pt idx="7">
                  <c:v>Zinder</c:v>
                </c:pt>
              </c:strCache>
            </c:strRef>
          </c:cat>
          <c:val>
            <c:numRef>
              <c:f>'DHS12'!$R$125:$Y$125</c:f>
              <c:numCache>
                <c:formatCode>###0.0</c:formatCode>
                <c:ptCount val="8"/>
                <c:pt idx="0">
                  <c:v>17.606080281081237</c:v>
                </c:pt>
                <c:pt idx="1">
                  <c:v>1.0244985259112884</c:v>
                </c:pt>
                <c:pt idx="2">
                  <c:v>6.3789397287924894</c:v>
                </c:pt>
                <c:pt idx="3">
                  <c:v>9.7856354672495183</c:v>
                </c:pt>
                <c:pt idx="4">
                  <c:v>50.361885736713411</c:v>
                </c:pt>
                <c:pt idx="5">
                  <c:v>4.4299624010856551</c:v>
                </c:pt>
                <c:pt idx="6">
                  <c:v>4.0578453653881397</c:v>
                </c:pt>
                <c:pt idx="7">
                  <c:v>4.2040008240201958</c:v>
                </c:pt>
              </c:numCache>
            </c:numRef>
          </c:val>
          <c:extLst>
            <c:ext xmlns:c16="http://schemas.microsoft.com/office/drawing/2014/chart" uri="{C3380CC4-5D6E-409C-BE32-E72D297353CC}">
              <c16:uniqueId val="{00000001-FF75-4E5A-8E9E-6828EACACD10}"/>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Agadez</c:v>
                </c:pt>
                <c:pt idx="1">
                  <c:v>Diffa</c:v>
                </c:pt>
                <c:pt idx="2">
                  <c:v>Dosso</c:v>
                </c:pt>
                <c:pt idx="3">
                  <c:v>Maradi</c:v>
                </c:pt>
                <c:pt idx="4">
                  <c:v>Niamey</c:v>
                </c:pt>
                <c:pt idx="5">
                  <c:v>Tahoua</c:v>
                </c:pt>
                <c:pt idx="6">
                  <c:v>Tillaberi</c:v>
                </c:pt>
                <c:pt idx="7">
                  <c:v>Zinder</c:v>
                </c:pt>
              </c:strCache>
            </c:strRef>
          </c:cat>
          <c:val>
            <c:numRef>
              <c:f>'DHS12'!$R$126:$Y$126</c:f>
              <c:numCache>
                <c:formatCode>###0.0</c:formatCode>
                <c:ptCount val="8"/>
                <c:pt idx="0">
                  <c:v>3.6126486019095125</c:v>
                </c:pt>
                <c:pt idx="1">
                  <c:v>10.59951348406733</c:v>
                </c:pt>
                <c:pt idx="2">
                  <c:v>6.4518204755002841</c:v>
                </c:pt>
                <c:pt idx="3">
                  <c:v>6.6064500080883874</c:v>
                </c:pt>
                <c:pt idx="4">
                  <c:v>9.5078511569219781</c:v>
                </c:pt>
                <c:pt idx="5">
                  <c:v>8.7890506406069306</c:v>
                </c:pt>
                <c:pt idx="6">
                  <c:v>10.68664292856127</c:v>
                </c:pt>
                <c:pt idx="7">
                  <c:v>7.9707475279836615</c:v>
                </c:pt>
              </c:numCache>
            </c:numRef>
          </c:val>
          <c:extLst>
            <c:ext xmlns:c16="http://schemas.microsoft.com/office/drawing/2014/chart" uri="{C3380CC4-5D6E-409C-BE32-E72D297353CC}">
              <c16:uniqueId val="{00000002-FF75-4E5A-8E9E-6828EACACD10}"/>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'DHS12'!$R$121:$Y$121</c:f>
              <c:strCache>
                <c:ptCount val="8"/>
                <c:pt idx="0">
                  <c:v>Agadez</c:v>
                </c:pt>
                <c:pt idx="1">
                  <c:v>Diffa</c:v>
                </c:pt>
                <c:pt idx="2">
                  <c:v>Dosso</c:v>
                </c:pt>
                <c:pt idx="3">
                  <c:v>Maradi</c:v>
                </c:pt>
                <c:pt idx="4">
                  <c:v>Niamey</c:v>
                </c:pt>
                <c:pt idx="5">
                  <c:v>Tahoua</c:v>
                </c:pt>
                <c:pt idx="6">
                  <c:v>Tillaberi</c:v>
                </c:pt>
                <c:pt idx="7">
                  <c:v>Zinder</c:v>
                </c:pt>
              </c:strCache>
            </c:strRef>
          </c:cat>
          <c:val>
            <c:numRef>
              <c:f>'DHS12'!$R$127:$Y$127</c:f>
              <c:numCache>
                <c:formatCode>###0.0</c:formatCode>
                <c:ptCount val="8"/>
                <c:pt idx="0">
                  <c:v>47.80886126432533</c:v>
                </c:pt>
                <c:pt idx="1">
                  <c:v>66.556881255189396</c:v>
                </c:pt>
                <c:pt idx="2">
                  <c:v>80.925016913304376</c:v>
                </c:pt>
                <c:pt idx="3">
                  <c:v>73.574026985750393</c:v>
                </c:pt>
                <c:pt idx="4">
                  <c:v>6.0668806725950493</c:v>
                </c:pt>
                <c:pt idx="5">
                  <c:v>79.011495304278228</c:v>
                </c:pt>
                <c:pt idx="6">
                  <c:v>81.821518182687782</c:v>
                </c:pt>
                <c:pt idx="7">
                  <c:v>76.422591131090201</c:v>
                </c:pt>
              </c:numCache>
            </c:numRef>
          </c:val>
          <c:extLst>
            <c:ext xmlns:c16="http://schemas.microsoft.com/office/drawing/2014/chart" uri="{C3380CC4-5D6E-409C-BE32-E72D297353CC}">
              <c16:uniqueId val="{00000003-FF75-4E5A-8E9E-6828EACACD10}"/>
            </c:ext>
          </c:extLst>
        </c:ser>
        <c:dLbls>
          <c:showLegendKey val="0"/>
          <c:showVal val="0"/>
          <c:showCatName val="0"/>
          <c:showSerName val="0"/>
          <c:showPercent val="0"/>
          <c:showBubbleSize val="0"/>
        </c:dLbls>
        <c:gapWidth val="50"/>
        <c:overlap val="100"/>
        <c:axId val="218622592"/>
        <c:axId val="218632576"/>
      </c:barChart>
      <c:catAx>
        <c:axId val="21862259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32576"/>
        <c:crosses val="autoZero"/>
        <c:auto val="1"/>
        <c:lblAlgn val="ctr"/>
        <c:lblOffset val="100"/>
        <c:tickLblSkip val="1"/>
        <c:tickMarkSkip val="1"/>
        <c:noMultiLvlLbl val="0"/>
      </c:catAx>
      <c:valAx>
        <c:axId val="2186325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62259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0834377780541718E-2"/>
          <c:y val="0.90792434003600797"/>
          <c:w val="0.96262747836957796"/>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'DHS12'!$M$222:$Q$222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7AB-42C3-84A7-6F66683D1FC0}"/>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'DHS12'!$M$223:$Q$223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7AB-42C3-84A7-6F66683D1FC0}"/>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'DHS12'!$M$221:$Q$221</c:f>
              <c:strCache>
                <c:ptCount val="5"/>
                <c:pt idx="0">
                  <c:v>Poorest</c:v>
                </c:pt>
                <c:pt idx="1">
                  <c:v>Poor</c:v>
                </c:pt>
                <c:pt idx="2">
                  <c:v>Middle</c:v>
                </c:pt>
                <c:pt idx="3">
                  <c:v>Rich</c:v>
                </c:pt>
                <c:pt idx="4">
                  <c:v>Richest</c:v>
                </c:pt>
              </c:strCache>
            </c:strRef>
          </c:cat>
          <c:val>
            <c:numRef>
              <c:f>'DHS12'!$M$224:$Q$224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7AB-42C3-84A7-6F66683D1FC0}"/>
            </c:ext>
          </c:extLst>
        </c:ser>
        <c:dLbls>
          <c:showLegendKey val="0"/>
          <c:showVal val="0"/>
          <c:showCatName val="0"/>
          <c:showSerName val="0"/>
          <c:showPercent val="0"/>
          <c:showBubbleSize val="0"/>
        </c:dLbls>
        <c:gapWidth val="50"/>
        <c:overlap val="100"/>
        <c:axId val="219169536"/>
        <c:axId val="219171072"/>
      </c:barChart>
      <c:catAx>
        <c:axId val="2191695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71072"/>
        <c:crosses val="autoZero"/>
        <c:auto val="1"/>
        <c:lblAlgn val="ctr"/>
        <c:lblOffset val="100"/>
        <c:tickLblSkip val="1"/>
        <c:tickMarkSkip val="1"/>
        <c:noMultiLvlLbl val="0"/>
      </c:catAx>
      <c:valAx>
        <c:axId val="21917107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16953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Subnational Hygiene</a:t>
            </a:r>
          </a:p>
        </c:rich>
      </c:tx>
      <c:layout>
        <c:manualLayout>
          <c:xMode val="edge"/>
          <c:yMode val="edge"/>
          <c:x val="0.3896616171709501"/>
          <c:y val="1.866370438135067E-2"/>
        </c:manualLayout>
      </c:layout>
      <c:overlay val="0"/>
      <c:spPr>
        <a:noFill/>
        <a:ln w="25400">
          <a:noFill/>
        </a:ln>
      </c:spPr>
    </c:title>
    <c:autoTitleDeleted val="0"/>
    <c:plotArea>
      <c:layout>
        <c:manualLayout>
          <c:layoutTarget val="inner"/>
          <c:xMode val="edge"/>
          <c:yMode val="edge"/>
          <c:x val="2.8646388744554139E-2"/>
          <c:y val="0.11211968503937007"/>
          <c:w val="0.9626231797167486"/>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Agadez</c:v>
                </c:pt>
                <c:pt idx="1">
                  <c:v>Diffa</c:v>
                </c:pt>
                <c:pt idx="2">
                  <c:v>Dosso</c:v>
                </c:pt>
                <c:pt idx="3">
                  <c:v>Maradi</c:v>
                </c:pt>
                <c:pt idx="4">
                  <c:v>Niamey</c:v>
                </c:pt>
                <c:pt idx="5">
                  <c:v>Tahoua</c:v>
                </c:pt>
                <c:pt idx="6">
                  <c:v>Tillaberi</c:v>
                </c:pt>
                <c:pt idx="7">
                  <c:v>Zinder</c:v>
                </c:pt>
              </c:strCache>
            </c:strRef>
          </c:cat>
          <c:val>
            <c:numRef>
              <c:f>'DHS12'!$R$222:$Y$222</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6959-4529-A4AB-292C7FCCF99A}"/>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Agadez</c:v>
                </c:pt>
                <c:pt idx="1">
                  <c:v>Diffa</c:v>
                </c:pt>
                <c:pt idx="2">
                  <c:v>Dosso</c:v>
                </c:pt>
                <c:pt idx="3">
                  <c:v>Maradi</c:v>
                </c:pt>
                <c:pt idx="4">
                  <c:v>Niamey</c:v>
                </c:pt>
                <c:pt idx="5">
                  <c:v>Tahoua</c:v>
                </c:pt>
                <c:pt idx="6">
                  <c:v>Tillaberi</c:v>
                </c:pt>
                <c:pt idx="7">
                  <c:v>Zinder</c:v>
                </c:pt>
              </c:strCache>
            </c:strRef>
          </c:cat>
          <c:val>
            <c:numRef>
              <c:f>'DHS12'!$R$223:$Y$223</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6959-4529-A4AB-292C7FCCF99A}"/>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'DHS12'!$R$221:$Y$221</c:f>
              <c:strCache>
                <c:ptCount val="8"/>
                <c:pt idx="0">
                  <c:v>Agadez</c:v>
                </c:pt>
                <c:pt idx="1">
                  <c:v>Diffa</c:v>
                </c:pt>
                <c:pt idx="2">
                  <c:v>Dosso</c:v>
                </c:pt>
                <c:pt idx="3">
                  <c:v>Maradi</c:v>
                </c:pt>
                <c:pt idx="4">
                  <c:v>Niamey</c:v>
                </c:pt>
                <c:pt idx="5">
                  <c:v>Tahoua</c:v>
                </c:pt>
                <c:pt idx="6">
                  <c:v>Tillaberi</c:v>
                </c:pt>
                <c:pt idx="7">
                  <c:v>Zinder</c:v>
                </c:pt>
              </c:strCache>
            </c:strRef>
          </c:cat>
          <c:val>
            <c:numRef>
              <c:f>'DHS12'!$R$224:$Y$224</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6959-4529-A4AB-292C7FCCF99A}"/>
            </c:ext>
          </c:extLst>
        </c:ser>
        <c:dLbls>
          <c:showLegendKey val="0"/>
          <c:showVal val="0"/>
          <c:showCatName val="0"/>
          <c:showSerName val="0"/>
          <c:showPercent val="0"/>
          <c:showBubbleSize val="0"/>
        </c:dLbls>
        <c:gapWidth val="50"/>
        <c:overlap val="100"/>
        <c:axId val="219415680"/>
        <c:axId val="219417216"/>
      </c:barChart>
      <c:catAx>
        <c:axId val="21941568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7216"/>
        <c:crosses val="autoZero"/>
        <c:auto val="1"/>
        <c:lblAlgn val="ctr"/>
        <c:lblOffset val="100"/>
        <c:tickLblSkip val="1"/>
        <c:tickMarkSkip val="1"/>
        <c:noMultiLvlLbl val="0"/>
      </c:catAx>
      <c:valAx>
        <c:axId val="21941721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41568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3.388342880497601E-2"/>
          <c:y val="0.90792433103538395"/>
          <c:w val="0.96143507608994117"/>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'DHS12'!$C$222:$G$222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0960-4B03-8F12-5BDD26D495E6}"/>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'DHS12'!$C$223:$G$223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0960-4B03-8F12-5BDD26D495E6}"/>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'DHS12'!$C$221:$G$221</c:f>
              <c:strCache>
                <c:ptCount val="5"/>
                <c:pt idx="0">
                  <c:v>Poorest</c:v>
                </c:pt>
                <c:pt idx="1">
                  <c:v>Poor</c:v>
                </c:pt>
                <c:pt idx="2">
                  <c:v>Middle</c:v>
                </c:pt>
                <c:pt idx="3">
                  <c:v>Rich</c:v>
                </c:pt>
                <c:pt idx="4">
                  <c:v>Richest</c:v>
                </c:pt>
              </c:strCache>
            </c:strRef>
          </c:cat>
          <c:val>
            <c:numRef>
              <c:f>'DHS12'!$C$224:$G$224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0960-4B03-8F12-5BDD26D495E6}"/>
            </c:ext>
          </c:extLst>
        </c:ser>
        <c:dLbls>
          <c:showLegendKey val="0"/>
          <c:showVal val="0"/>
          <c:showCatName val="0"/>
          <c:showSerName val="0"/>
          <c:showPercent val="0"/>
          <c:showBubbleSize val="0"/>
        </c:dLbls>
        <c:gapWidth val="50"/>
        <c:overlap val="100"/>
        <c:axId val="219506176"/>
        <c:axId val="219507712"/>
      </c:barChart>
      <c:catAx>
        <c:axId val="2195061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7712"/>
        <c:crosses val="autoZero"/>
        <c:auto val="1"/>
        <c:lblAlgn val="ctr"/>
        <c:lblOffset val="100"/>
        <c:tickLblSkip val="1"/>
        <c:tickMarkSkip val="1"/>
        <c:noMultiLvlLbl val="0"/>
      </c:catAx>
      <c:valAx>
        <c:axId val="2195077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061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lgn="ctr" rtl="0">
              <a:defRPr sz="900" b="1" i="0" u="none" strike="noStrike" kern="1200" baseline="0">
                <a:solidFill>
                  <a:srgbClr val="000000"/>
                </a:solidFill>
                <a:latin typeface="Arial" panose="020B0604020202020204" pitchFamily="34" charset="0"/>
                <a:ea typeface="Arial"/>
                <a:cs typeface="Arial" panose="020B0604020202020204" pitchFamily="34" charset="0"/>
              </a:defRPr>
            </a:pPr>
            <a:r>
              <a:rPr lang="en-US" sz="900" b="1" i="0" u="none" strike="noStrike" kern="1200" baseline="0">
                <a:solidFill>
                  <a:srgbClr val="000000"/>
                </a:solidFill>
                <a:latin typeface="Arial" panose="020B0604020202020204" pitchFamily="34" charset="0"/>
                <a:cs typeface="Arial" panose="020B0604020202020204" pitchFamily="34" charset="0"/>
              </a:rPr>
              <a:t>Urban Drinking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'DHS12'!$H$18:$L$18</c:f>
              <c:numCache>
                <c:formatCode>###0.0</c:formatCode>
                <c:ptCount val="5"/>
                <c:pt idx="0">
                  <c:v>73.767543799874915</c:v>
                </c:pt>
                <c:pt idx="1">
                  <c:v>82.413462045582875</c:v>
                </c:pt>
                <c:pt idx="2">
                  <c:v>90.211586554731042</c:v>
                </c:pt>
                <c:pt idx="3">
                  <c:v>92.397357701213963</c:v>
                </c:pt>
                <c:pt idx="4">
                  <c:v>96.374936719253412</c:v>
                </c:pt>
              </c:numCache>
            </c:numRef>
          </c:val>
          <c:extLst>
            <c:ext xmlns:c16="http://schemas.microsoft.com/office/drawing/2014/chart" uri="{C3380CC4-5D6E-409C-BE32-E72D297353CC}">
              <c16:uniqueId val="{00000000-8F5B-4E7C-BFC8-6F20877F4404}"/>
            </c:ext>
          </c:extLst>
        </c:ser>
        <c:ser>
          <c:idx val="1"/>
          <c:order val="1"/>
          <c:tx>
            <c:strRef>
              <c:f>'DHS12'!$B$19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'DHS12'!$H$19:$L$19</c:f>
              <c:numCache>
                <c:formatCode>###0.0</c:formatCode>
                <c:ptCount val="5"/>
                <c:pt idx="0">
                  <c:v>18.672987277662571</c:v>
                </c:pt>
                <c:pt idx="1">
                  <c:v>15.697802294396737</c:v>
                </c:pt>
                <c:pt idx="2">
                  <c:v>9.0310829224208184</c:v>
                </c:pt>
                <c:pt idx="3">
                  <c:v>6.741438115539216</c:v>
                </c:pt>
                <c:pt idx="4">
                  <c:v>2.4711522235706003</c:v>
                </c:pt>
              </c:numCache>
            </c:numRef>
          </c:val>
          <c:extLst>
            <c:ext xmlns:c16="http://schemas.microsoft.com/office/drawing/2014/chart" uri="{C3380CC4-5D6E-409C-BE32-E72D297353CC}">
              <c16:uniqueId val="{00000001-8F5B-4E7C-BFC8-6F20877F4404}"/>
            </c:ext>
          </c:extLst>
        </c:ser>
        <c:ser>
          <c:idx val="2"/>
          <c:order val="2"/>
          <c:tx>
            <c:strRef>
              <c:f>'DHS12'!$B$20</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'DHS12'!$H$20:$L$20</c:f>
              <c:numCache>
                <c:formatCode>###0.0</c:formatCode>
                <c:ptCount val="5"/>
                <c:pt idx="0">
                  <c:v>7.3724036830338422</c:v>
                </c:pt>
                <c:pt idx="1">
                  <c:v>1.6461695072876594</c:v>
                </c:pt>
                <c:pt idx="2">
                  <c:v>0.75733052284813951</c:v>
                </c:pt>
                <c:pt idx="3">
                  <c:v>0.86120418324682113</c:v>
                </c:pt>
                <c:pt idx="4">
                  <c:v>1.1539110571759874</c:v>
                </c:pt>
              </c:numCache>
            </c:numRef>
          </c:val>
          <c:extLst>
            <c:ext xmlns:c16="http://schemas.microsoft.com/office/drawing/2014/chart" uri="{C3380CC4-5D6E-409C-BE32-E72D297353CC}">
              <c16:uniqueId val="{00000002-8F5B-4E7C-BFC8-6F20877F4404}"/>
            </c:ext>
          </c:extLst>
        </c:ser>
        <c:ser>
          <c:idx val="3"/>
          <c:order val="3"/>
          <c:tx>
            <c:strRef>
              <c:f>'DHS12'!$B$21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'DHS12'!$H$15:$L$15</c:f>
              <c:strCache>
                <c:ptCount val="5"/>
                <c:pt idx="0">
                  <c:v>Poorest</c:v>
                </c:pt>
                <c:pt idx="1">
                  <c:v>Poor</c:v>
                </c:pt>
                <c:pt idx="2">
                  <c:v>Middle</c:v>
                </c:pt>
                <c:pt idx="3">
                  <c:v>Rich</c:v>
                </c:pt>
                <c:pt idx="4">
                  <c:v>Richest</c:v>
                </c:pt>
              </c:strCache>
            </c:strRef>
          </c:cat>
          <c:val>
            <c:numRef>
              <c:f>'DHS12'!$H$21:$L$21</c:f>
              <c:numCache>
                <c:formatCode>###0.0</c:formatCode>
                <c:ptCount val="5"/>
                <c:pt idx="0">
                  <c:v>0.18706523942867234</c:v>
                </c:pt>
                <c:pt idx="1">
                  <c:v>0.24256615273272794</c:v>
                </c:pt>
                <c:pt idx="2">
                  <c:v>0</c:v>
                </c:pt>
                <c:pt idx="3">
                  <c:v>0</c:v>
                </c:pt>
                <c:pt idx="4">
                  <c:v>0</c:v>
                </c:pt>
              </c:numCache>
            </c:numRef>
          </c:val>
          <c:extLst>
            <c:ext xmlns:c16="http://schemas.microsoft.com/office/drawing/2014/chart" uri="{C3380CC4-5D6E-409C-BE32-E72D297353CC}">
              <c16:uniqueId val="{00000003-8F5B-4E7C-BFC8-6F20877F4404}"/>
            </c:ext>
          </c:extLst>
        </c:ser>
        <c:dLbls>
          <c:showLegendKey val="0"/>
          <c:showVal val="0"/>
          <c:showCatName val="0"/>
          <c:showSerName val="0"/>
          <c:showPercent val="0"/>
          <c:showBubbleSize val="0"/>
        </c:dLbls>
        <c:gapWidth val="50"/>
        <c:overlap val="100"/>
        <c:axId val="219544576"/>
        <c:axId val="219673344"/>
      </c:barChart>
      <c:catAx>
        <c:axId val="2195445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673344"/>
        <c:crosses val="autoZero"/>
        <c:auto val="1"/>
        <c:lblAlgn val="ctr"/>
        <c:lblOffset val="100"/>
        <c:tickLblSkip val="1"/>
        <c:tickMarkSkip val="1"/>
        <c:noMultiLvlLbl val="0"/>
      </c:catAx>
      <c:valAx>
        <c:axId val="21967334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95445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'DHS12'!$H$124:$L$124</c:f>
              <c:numCache>
                <c:formatCode>###0.0</c:formatCode>
                <c:ptCount val="5"/>
                <c:pt idx="0">
                  <c:v>18.827291770432922</c:v>
                </c:pt>
                <c:pt idx="1">
                  <c:v>33.766129411888862</c:v>
                </c:pt>
                <c:pt idx="2">
                  <c:v>37.066059457760105</c:v>
                </c:pt>
                <c:pt idx="3">
                  <c:v>44.970060860255984</c:v>
                </c:pt>
                <c:pt idx="4">
                  <c:v>67.297715406973978</c:v>
                </c:pt>
              </c:numCache>
            </c:numRef>
          </c:val>
          <c:extLst>
            <c:ext xmlns:c16="http://schemas.microsoft.com/office/drawing/2014/chart" uri="{C3380CC4-5D6E-409C-BE32-E72D297353CC}">
              <c16:uniqueId val="{00000000-42B8-4CCB-B1D2-045FE0C7A6F3}"/>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'DHS12'!$H$125:$L$125</c:f>
              <c:numCache>
                <c:formatCode>###0.0</c:formatCode>
                <c:ptCount val="5"/>
                <c:pt idx="0">
                  <c:v>25.030227400424479</c:v>
                </c:pt>
                <c:pt idx="1">
                  <c:v>38.513494821032793</c:v>
                </c:pt>
                <c:pt idx="2">
                  <c:v>46.741048754173192</c:v>
                </c:pt>
                <c:pt idx="3">
                  <c:v>47.912622112444787</c:v>
                </c:pt>
                <c:pt idx="4">
                  <c:v>29.512051592473188</c:v>
                </c:pt>
              </c:numCache>
            </c:numRef>
          </c:val>
          <c:extLst>
            <c:ext xmlns:c16="http://schemas.microsoft.com/office/drawing/2014/chart" uri="{C3380CC4-5D6E-409C-BE32-E72D297353CC}">
              <c16:uniqueId val="{00000001-42B8-4CCB-B1D2-045FE0C7A6F3}"/>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'DHS12'!$H$126:$L$126</c:f>
              <c:numCache>
                <c:formatCode>###0.0</c:formatCode>
                <c:ptCount val="5"/>
                <c:pt idx="0">
                  <c:v>14.244217157347748</c:v>
                </c:pt>
                <c:pt idx="1">
                  <c:v>9.7969637723620941</c:v>
                </c:pt>
                <c:pt idx="2">
                  <c:v>11.73771799494288</c:v>
                </c:pt>
                <c:pt idx="3">
                  <c:v>6.4060560327922422</c:v>
                </c:pt>
                <c:pt idx="4">
                  <c:v>3.1244229643160923</c:v>
                </c:pt>
              </c:numCache>
            </c:numRef>
          </c:val>
          <c:extLst>
            <c:ext xmlns:c16="http://schemas.microsoft.com/office/drawing/2014/chart" uri="{C3380CC4-5D6E-409C-BE32-E72D297353CC}">
              <c16:uniqueId val="{00000002-42B8-4CCB-B1D2-045FE0C7A6F3}"/>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'DHS12'!$H$121:$L$121</c:f>
              <c:strCache>
                <c:ptCount val="5"/>
                <c:pt idx="0">
                  <c:v>Poorest</c:v>
                </c:pt>
                <c:pt idx="1">
                  <c:v>Poor</c:v>
                </c:pt>
                <c:pt idx="2">
                  <c:v>Middle</c:v>
                </c:pt>
                <c:pt idx="3">
                  <c:v>Rich</c:v>
                </c:pt>
                <c:pt idx="4">
                  <c:v>Richest</c:v>
                </c:pt>
              </c:strCache>
            </c:strRef>
          </c:cat>
          <c:val>
            <c:numRef>
              <c:f>'DHS12'!$H$127:$L$127</c:f>
              <c:numCache>
                <c:formatCode>###0.0</c:formatCode>
                <c:ptCount val="5"/>
                <c:pt idx="0">
                  <c:v>41.898263671794851</c:v>
                </c:pt>
                <c:pt idx="1">
                  <c:v>17.923411994716243</c:v>
                </c:pt>
                <c:pt idx="2">
                  <c:v>4.455173793123822</c:v>
                </c:pt>
                <c:pt idx="3">
                  <c:v>0.71126099450698754</c:v>
                </c:pt>
                <c:pt idx="4">
                  <c:v>6.5810036236741296E-2</c:v>
                </c:pt>
              </c:numCache>
            </c:numRef>
          </c:val>
          <c:extLst>
            <c:ext xmlns:c16="http://schemas.microsoft.com/office/drawing/2014/chart" uri="{C3380CC4-5D6E-409C-BE32-E72D297353CC}">
              <c16:uniqueId val="{00000003-42B8-4CCB-B1D2-045FE0C7A6F3}"/>
            </c:ext>
          </c:extLst>
        </c:ser>
        <c:dLbls>
          <c:showLegendKey val="0"/>
          <c:showVal val="0"/>
          <c:showCatName val="0"/>
          <c:showSerName val="0"/>
          <c:showPercent val="0"/>
          <c:showBubbleSize val="0"/>
        </c:dLbls>
        <c:gapWidth val="50"/>
        <c:overlap val="100"/>
        <c:axId val="220869376"/>
        <c:axId val="220870912"/>
      </c:barChart>
      <c:catAx>
        <c:axId val="2208693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70912"/>
        <c:crosses val="autoZero"/>
        <c:auto val="1"/>
        <c:lblAlgn val="ctr"/>
        <c:lblOffset val="100"/>
        <c:tickLblSkip val="1"/>
        <c:tickMarkSkip val="1"/>
        <c:noMultiLvlLbl val="0"/>
      </c:catAx>
      <c:valAx>
        <c:axId val="22087091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08693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'DHS12'!$H$222:$L$222</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1713-41BD-92DF-B48CBED97A29}"/>
            </c:ext>
          </c:extLst>
        </c:ser>
        <c:ser>
          <c:idx val="1"/>
          <c:order val="1"/>
          <c:tx>
            <c:strRef>
              <c:f>'DHS12'!$B$223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'DHS12'!$H$223:$L$223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1713-41BD-92DF-B48CBED97A29}"/>
            </c:ext>
          </c:extLst>
        </c:ser>
        <c:ser>
          <c:idx val="2"/>
          <c:order val="2"/>
          <c:tx>
            <c:strRef>
              <c:f>'DHS12'!$B$224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'DHS12'!$H$221:$L$221</c:f>
              <c:strCache>
                <c:ptCount val="5"/>
                <c:pt idx="0">
                  <c:v>Poorest</c:v>
                </c:pt>
                <c:pt idx="1">
                  <c:v>Poor</c:v>
                </c:pt>
                <c:pt idx="2">
                  <c:v>Middle</c:v>
                </c:pt>
                <c:pt idx="3">
                  <c:v>Rich</c:v>
                </c:pt>
                <c:pt idx="4">
                  <c:v>Richest</c:v>
                </c:pt>
              </c:strCache>
            </c:strRef>
          </c:cat>
          <c:val>
            <c:numRef>
              <c:f>'DHS12'!$H$224:$L$224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1713-41BD-92DF-B48CBED97A29}"/>
            </c:ext>
          </c:extLst>
        </c:ser>
        <c:dLbls>
          <c:showLegendKey val="0"/>
          <c:showVal val="0"/>
          <c:showCatName val="0"/>
          <c:showSerName val="0"/>
          <c:showPercent val="0"/>
          <c:showBubbleSize val="0"/>
        </c:dLbls>
        <c:gapWidth val="50"/>
        <c:overlap val="100"/>
        <c:axId val="221000832"/>
        <c:axId val="221002368"/>
      </c:barChart>
      <c:catAx>
        <c:axId val="2210008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2368"/>
        <c:crosses val="autoZero"/>
        <c:auto val="1"/>
        <c:lblAlgn val="ctr"/>
        <c:lblOffset val="100"/>
        <c:tickLblSkip val="1"/>
        <c:tickMarkSkip val="1"/>
        <c:noMultiLvlLbl val="0"/>
      </c:catAx>
      <c:valAx>
        <c:axId val="2210023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210008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'DHS12'!$C$124:$G$124</c:f>
              <c:numCache>
                <c:formatCode>###0.0</c:formatCode>
                <c:ptCount val="5"/>
                <c:pt idx="0">
                  <c:v>2.6799855641904471</c:v>
                </c:pt>
                <c:pt idx="1">
                  <c:v>2.9087120932861708</c:v>
                </c:pt>
                <c:pt idx="2">
                  <c:v>4.2492377235959067</c:v>
                </c:pt>
                <c:pt idx="3">
                  <c:v>8.8327758342333134</c:v>
                </c:pt>
                <c:pt idx="4">
                  <c:v>36.03161336399917</c:v>
                </c:pt>
              </c:numCache>
            </c:numRef>
          </c:val>
          <c:extLst>
            <c:ext xmlns:c16="http://schemas.microsoft.com/office/drawing/2014/chart" uri="{C3380CC4-5D6E-409C-BE32-E72D297353CC}">
              <c16:uniqueId val="{00000000-C003-4B5B-B26D-2FF095F2B909}"/>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'DHS12'!$C$125:$G$125</c:f>
              <c:numCache>
                <c:formatCode>###0.0</c:formatCode>
                <c:ptCount val="5"/>
                <c:pt idx="0">
                  <c:v>2.4300473444841351</c:v>
                </c:pt>
                <c:pt idx="1">
                  <c:v>2.9323715982362182</c:v>
                </c:pt>
                <c:pt idx="2">
                  <c:v>5.1256548711648611</c:v>
                </c:pt>
                <c:pt idx="3">
                  <c:v>5.8166086773310566</c:v>
                </c:pt>
                <c:pt idx="4">
                  <c:v>28.695428812746695</c:v>
                </c:pt>
              </c:numCache>
            </c:numRef>
          </c:val>
          <c:extLst>
            <c:ext xmlns:c16="http://schemas.microsoft.com/office/drawing/2014/chart" uri="{C3380CC4-5D6E-409C-BE32-E72D297353CC}">
              <c16:uniqueId val="{00000001-C003-4B5B-B26D-2FF095F2B909}"/>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'DHS12'!$C$126:$G$126</c:f>
              <c:numCache>
                <c:formatCode>###0.0</c:formatCode>
                <c:ptCount val="5"/>
                <c:pt idx="0">
                  <c:v>6.8458484132739983</c:v>
                </c:pt>
                <c:pt idx="1">
                  <c:v>9.9232367282603349</c:v>
                </c:pt>
                <c:pt idx="2">
                  <c:v>7.9123724079006905</c:v>
                </c:pt>
                <c:pt idx="3">
                  <c:v>8.3306406496829482</c:v>
                </c:pt>
                <c:pt idx="4">
                  <c:v>7.3310330389249714</c:v>
                </c:pt>
              </c:numCache>
            </c:numRef>
          </c:val>
          <c:extLst>
            <c:ext xmlns:c16="http://schemas.microsoft.com/office/drawing/2014/chart" uri="{C3380CC4-5D6E-409C-BE32-E72D297353CC}">
              <c16:uniqueId val="{00000002-C003-4B5B-B26D-2FF095F2B909}"/>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'DHS12'!$C$121:$G$121</c:f>
              <c:strCache>
                <c:ptCount val="5"/>
                <c:pt idx="0">
                  <c:v>Poorest</c:v>
                </c:pt>
                <c:pt idx="1">
                  <c:v>Poor</c:v>
                </c:pt>
                <c:pt idx="2">
                  <c:v>Middle</c:v>
                </c:pt>
                <c:pt idx="3">
                  <c:v>Rich</c:v>
                </c:pt>
                <c:pt idx="4">
                  <c:v>Richest</c:v>
                </c:pt>
              </c:strCache>
            </c:strRef>
          </c:cat>
          <c:val>
            <c:numRef>
              <c:f>'DHS12'!$C$127:$G$127</c:f>
              <c:numCache>
                <c:formatCode>###0.0</c:formatCode>
                <c:ptCount val="5"/>
                <c:pt idx="0">
                  <c:v>88.044118678051419</c:v>
                </c:pt>
                <c:pt idx="1">
                  <c:v>84.23567958021728</c:v>
                </c:pt>
                <c:pt idx="2">
                  <c:v>82.712734997338544</c:v>
                </c:pt>
                <c:pt idx="3">
                  <c:v>77.019974838752674</c:v>
                </c:pt>
                <c:pt idx="4">
                  <c:v>27.94192478432916</c:v>
                </c:pt>
              </c:numCache>
            </c:numRef>
          </c:val>
          <c:extLst>
            <c:ext xmlns:c16="http://schemas.microsoft.com/office/drawing/2014/chart" uri="{C3380CC4-5D6E-409C-BE32-E72D297353CC}">
              <c16:uniqueId val="{00000003-C003-4B5B-B26D-2FF095F2B909}"/>
            </c:ext>
          </c:extLst>
        </c:ser>
        <c:dLbls>
          <c:showLegendKey val="0"/>
          <c:showVal val="0"/>
          <c:showCatName val="0"/>
          <c:showSerName val="0"/>
          <c:showPercent val="0"/>
          <c:showBubbleSize val="0"/>
        </c:dLbls>
        <c:gapWidth val="50"/>
        <c:overlap val="100"/>
        <c:axId val="218808704"/>
        <c:axId val="218810240"/>
      </c:barChart>
      <c:catAx>
        <c:axId val="2188087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10240"/>
        <c:crosses val="autoZero"/>
        <c:auto val="1"/>
        <c:lblAlgn val="ctr"/>
        <c:lblOffset val="100"/>
        <c:tickLblSkip val="1"/>
        <c:tickMarkSkip val="1"/>
        <c:noMultiLvlLbl val="0"/>
      </c:catAx>
      <c:valAx>
        <c:axId val="218810240"/>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80870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'DHS12'!$B$124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'DHS12'!$M$124:$Q$124</c:f>
              <c:numCache>
                <c:formatCode>###0.0</c:formatCode>
                <c:ptCount val="5"/>
                <c:pt idx="0">
                  <c:v>2.0968956792364786</c:v>
                </c:pt>
                <c:pt idx="1">
                  <c:v>2.406152835311568</c:v>
                </c:pt>
                <c:pt idx="2">
                  <c:v>2.769242430349026</c:v>
                </c:pt>
                <c:pt idx="3">
                  <c:v>5.8685590834630865</c:v>
                </c:pt>
                <c:pt idx="4">
                  <c:v>12.68580968913848</c:v>
                </c:pt>
              </c:numCache>
            </c:numRef>
          </c:val>
          <c:extLst>
            <c:ext xmlns:c16="http://schemas.microsoft.com/office/drawing/2014/chart" uri="{C3380CC4-5D6E-409C-BE32-E72D297353CC}">
              <c16:uniqueId val="{00000000-8233-459E-AB0B-59F69D99FB1B}"/>
            </c:ext>
          </c:extLst>
        </c:ser>
        <c:ser>
          <c:idx val="1"/>
          <c:order val="1"/>
          <c:tx>
            <c:strRef>
              <c:f>'DHS12'!$B$125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'DHS12'!$M$125:$Q$125</c:f>
              <c:numCache>
                <c:formatCode>###0.0</c:formatCode>
                <c:ptCount val="5"/>
                <c:pt idx="0">
                  <c:v>1.8441092513731567</c:v>
                </c:pt>
                <c:pt idx="1">
                  <c:v>2.2272524336418371</c:v>
                </c:pt>
                <c:pt idx="2">
                  <c:v>3.3557575336952441</c:v>
                </c:pt>
                <c:pt idx="3">
                  <c:v>3.7801635027404275</c:v>
                </c:pt>
                <c:pt idx="4">
                  <c:v>5.8352829720519264</c:v>
                </c:pt>
              </c:numCache>
            </c:numRef>
          </c:val>
          <c:extLst>
            <c:ext xmlns:c16="http://schemas.microsoft.com/office/drawing/2014/chart" uri="{C3380CC4-5D6E-409C-BE32-E72D297353CC}">
              <c16:uniqueId val="{00000001-8233-459E-AB0B-59F69D99FB1B}"/>
            </c:ext>
          </c:extLst>
        </c:ser>
        <c:ser>
          <c:idx val="2"/>
          <c:order val="2"/>
          <c:tx>
            <c:strRef>
              <c:f>'DHS12'!$B$126</c:f>
              <c:strCache>
                <c:ptCount val="1"/>
                <c:pt idx="0">
                  <c:v>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'DHS12'!$M$126:$Q$126</c:f>
              <c:numCache>
                <c:formatCode>###0.0</c:formatCode>
                <c:ptCount val="5"/>
                <c:pt idx="0">
                  <c:v>6.3209691237452716</c:v>
                </c:pt>
                <c:pt idx="1">
                  <c:v>9.2600201800975128</c:v>
                </c:pt>
                <c:pt idx="2">
                  <c:v>7.2771513143023725</c:v>
                </c:pt>
                <c:pt idx="3">
                  <c:v>9.4509735692166146</c:v>
                </c:pt>
                <c:pt idx="4">
                  <c:v>7.1335055287448057</c:v>
                </c:pt>
              </c:numCache>
            </c:numRef>
          </c:val>
          <c:extLst>
            <c:ext xmlns:c16="http://schemas.microsoft.com/office/drawing/2014/chart" uri="{C3380CC4-5D6E-409C-BE32-E72D297353CC}">
              <c16:uniqueId val="{00000002-8233-459E-AB0B-59F69D99FB1B}"/>
            </c:ext>
          </c:extLst>
        </c:ser>
        <c:ser>
          <c:idx val="3"/>
          <c:order val="3"/>
          <c:tx>
            <c:strRef>
              <c:f>'DHS12'!$B$127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'DHS12'!$M$121:$Q$121</c:f>
              <c:strCache>
                <c:ptCount val="5"/>
                <c:pt idx="0">
                  <c:v>Poorest</c:v>
                </c:pt>
                <c:pt idx="1">
                  <c:v>Poor</c:v>
                </c:pt>
                <c:pt idx="2">
                  <c:v>Middle</c:v>
                </c:pt>
                <c:pt idx="3">
                  <c:v>Rich</c:v>
                </c:pt>
                <c:pt idx="4">
                  <c:v>Richest</c:v>
                </c:pt>
              </c:strCache>
            </c:strRef>
          </c:cat>
          <c:val>
            <c:numRef>
              <c:f>'DHS12'!$M$127:$Q$127</c:f>
              <c:numCache>
                <c:formatCode>###0.0</c:formatCode>
                <c:ptCount val="5"/>
                <c:pt idx="0">
                  <c:v>89.738025945645091</c:v>
                </c:pt>
                <c:pt idx="1">
                  <c:v>86.106574550949077</c:v>
                </c:pt>
                <c:pt idx="2">
                  <c:v>86.597848721653364</c:v>
                </c:pt>
                <c:pt idx="3">
                  <c:v>80.900303844579881</c:v>
                </c:pt>
                <c:pt idx="4">
                  <c:v>74.345401810064786</c:v>
                </c:pt>
              </c:numCache>
            </c:numRef>
          </c:val>
          <c:extLst>
            <c:ext xmlns:c16="http://schemas.microsoft.com/office/drawing/2014/chart" uri="{C3380CC4-5D6E-409C-BE32-E72D297353CC}">
              <c16:uniqueId val="{00000003-8233-459E-AB0B-59F69D99FB1B}"/>
            </c:ext>
          </c:extLst>
        </c:ser>
        <c:dLbls>
          <c:showLegendKey val="0"/>
          <c:showVal val="0"/>
          <c:showCatName val="0"/>
          <c:showSerName val="0"/>
          <c:showPercent val="0"/>
          <c:showBubbleSize val="0"/>
        </c:dLbls>
        <c:gapWidth val="50"/>
        <c:overlap val="100"/>
        <c:axId val="218555520"/>
        <c:axId val="218557056"/>
      </c:barChart>
      <c:catAx>
        <c:axId val="21855552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7056"/>
        <c:crosses val="autoZero"/>
        <c:auto val="1"/>
        <c:lblAlgn val="ctr"/>
        <c:lblOffset val="100"/>
        <c:tickLblSkip val="1"/>
        <c:tickMarkSkip val="1"/>
        <c:noMultiLvlLbl val="0"/>
      </c:catAx>
      <c:valAx>
        <c:axId val="218557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21855552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drawings/_rels/drawing1.xml.rels><?xml version="1.0" encoding="UTF-8"?><Relationships xmlns="http://schemas.openxmlformats.org/package/2006/relationships"><Relationship Target="../media/image3.png" Type="http://schemas.openxmlformats.org/officeDocument/2006/relationships/image" Id="rId3"/><Relationship Target="../media/image2.png" Type="http://schemas.openxmlformats.org/officeDocument/2006/relationships/image" Id="rId2"/><Relationship Target="../media/image1.png" Type="http://schemas.openxmlformats.org/officeDocument/2006/relationships/image" Id="rId1"/><Relationship Target="../media/image4.png" Type="http://schemas.openxmlformats.org/officeDocument/2006/relationships/image" Id="rId4"/></Relationships>
</file>

<file path=xl/drawings/_rels/drawing2.xml.rels><?xml version="1.0" encoding="UTF-8"?><Relationships xmlns="http://schemas.openxmlformats.org/package/2006/relationships"><Relationship Target="../charts/chart8.xml" Type="http://schemas.openxmlformats.org/officeDocument/2006/relationships/chart" Id="rId8"/><Relationship Target="../charts/chart13.xml" Type="http://schemas.openxmlformats.org/officeDocument/2006/relationships/chart" Id="rId13"/><Relationship Target="../charts/chart18.xml" Type="http://schemas.openxmlformats.org/officeDocument/2006/relationships/chart" Id="rId18"/><Relationship Target="../charts/chart26.xml" Type="http://schemas.openxmlformats.org/officeDocument/2006/relationships/chart" Id="rId26"/><Relationship Target="../charts/chart3.xml" Type="http://schemas.openxmlformats.org/officeDocument/2006/relationships/chart" Id="rId3"/><Relationship Target="../charts/chart21.xml" Type="http://schemas.openxmlformats.org/officeDocument/2006/relationships/chart" Id="rId21"/><Relationship Target="../charts/chart34.xml" Type="http://schemas.openxmlformats.org/officeDocument/2006/relationships/chart" Id="rId34"/><Relationship Target="../charts/chart7.xml" Type="http://schemas.openxmlformats.org/officeDocument/2006/relationships/chart" Id="rId7"/><Relationship Target="../charts/chart12.xml" Type="http://schemas.openxmlformats.org/officeDocument/2006/relationships/chart" Id="rId12"/><Relationship Target="../charts/chart17.xml" Type="http://schemas.openxmlformats.org/officeDocument/2006/relationships/chart" Id="rId17"/><Relationship Target="../charts/chart25.xml" Type="http://schemas.openxmlformats.org/officeDocument/2006/relationships/chart" Id="rId25"/><Relationship Target="../charts/chart33.xml" Type="http://schemas.openxmlformats.org/officeDocument/2006/relationships/chart" Id="rId33"/><Relationship Target="../charts/chart2.xml" Type="http://schemas.openxmlformats.org/officeDocument/2006/relationships/chart" Id="rId2"/><Relationship Target="../charts/chart16.xml" Type="http://schemas.openxmlformats.org/officeDocument/2006/relationships/chart" Id="rId16"/><Relationship Target="../charts/chart20.xml" Type="http://schemas.openxmlformats.org/officeDocument/2006/relationships/chart" Id="rId20"/><Relationship Target="../charts/chart29.xml" Type="http://schemas.openxmlformats.org/officeDocument/2006/relationships/chart" Id="rId29"/><Relationship Target="../charts/chart1.xml" Type="http://schemas.openxmlformats.org/officeDocument/2006/relationships/chart" Id="rId1"/><Relationship Target="../charts/chart6.xml" Type="http://schemas.openxmlformats.org/officeDocument/2006/relationships/chart" Id="rId6"/><Relationship Target="../charts/chart11.xml" Type="http://schemas.openxmlformats.org/officeDocument/2006/relationships/chart" Id="rId11"/><Relationship Target="../charts/chart24.xml" Type="http://schemas.openxmlformats.org/officeDocument/2006/relationships/chart" Id="rId24"/><Relationship Target="../charts/chart32.xml" Type="http://schemas.openxmlformats.org/officeDocument/2006/relationships/chart" Id="rId32"/><Relationship Target="../charts/chart5.xml" Type="http://schemas.openxmlformats.org/officeDocument/2006/relationships/chart" Id="rId5"/><Relationship Target="../charts/chart15.xml" Type="http://schemas.openxmlformats.org/officeDocument/2006/relationships/chart" Id="rId15"/><Relationship Target="../charts/chart23.xml" Type="http://schemas.openxmlformats.org/officeDocument/2006/relationships/chart" Id="rId23"/><Relationship Target="../charts/chart28.xml" Type="http://schemas.openxmlformats.org/officeDocument/2006/relationships/chart" Id="rId28"/><Relationship Target="../charts/chart36.xml" Type="http://schemas.openxmlformats.org/officeDocument/2006/relationships/chart" Id="rId36"/><Relationship Target="../charts/chart10.xml" Type="http://schemas.openxmlformats.org/officeDocument/2006/relationships/chart" Id="rId10"/><Relationship Target="../charts/chart19.xml" Type="http://schemas.openxmlformats.org/officeDocument/2006/relationships/chart" Id="rId19"/><Relationship Target="../charts/chart31.xml" Type="http://schemas.openxmlformats.org/officeDocument/2006/relationships/chart" Id="rId31"/><Relationship Target="../charts/chart4.xml" Type="http://schemas.openxmlformats.org/officeDocument/2006/relationships/chart" Id="rId4"/><Relationship Target="../charts/chart9.xml" Type="http://schemas.openxmlformats.org/officeDocument/2006/relationships/chart" Id="rId9"/><Relationship Target="../charts/chart14.xml" Type="http://schemas.openxmlformats.org/officeDocument/2006/relationships/chart" Id="rId14"/><Relationship Target="../charts/chart22.xml" Type="http://schemas.openxmlformats.org/officeDocument/2006/relationships/chart" Id="rId22"/><Relationship Target="../charts/chart27.xml" Type="http://schemas.openxmlformats.org/officeDocument/2006/relationships/chart" Id="rId27"/><Relationship Target="../charts/chart30.xml" Type="http://schemas.openxmlformats.org/officeDocument/2006/relationships/chart" Id="rId30"/><Relationship Target="../charts/chart35.xml" Type="http://schemas.openxmlformats.org/officeDocument/2006/relationships/chart" Id="rId35"/></Relationships>
</file>

<file path=xl/drawings/_rels/drawing3.xml.rels><?xml version="1.0" encoding="UTF-8"?><Relationships xmlns="http://schemas.openxmlformats.org/package/2006/relationships"><Relationship Target="../charts/chart44.xml" Type="http://schemas.openxmlformats.org/officeDocument/2006/relationships/chart" Id="rId8"/><Relationship Target="../charts/chart49.xml" Type="http://schemas.openxmlformats.org/officeDocument/2006/relationships/chart" Id="rId13"/><Relationship Target="../charts/chart54.xml" Type="http://schemas.openxmlformats.org/officeDocument/2006/relationships/chart" Id="rId18"/><Relationship Target="../charts/chart62.xml" Type="http://schemas.openxmlformats.org/officeDocument/2006/relationships/chart" Id="rId26"/><Relationship Target="../charts/chart39.xml" Type="http://schemas.openxmlformats.org/officeDocument/2006/relationships/chart" Id="rId3"/><Relationship Target="../charts/chart57.xml" Type="http://schemas.openxmlformats.org/officeDocument/2006/relationships/chart" Id="rId21"/><Relationship Target="../charts/chart70.xml" Type="http://schemas.openxmlformats.org/officeDocument/2006/relationships/chart" Id="rId34"/><Relationship Target="../charts/chart43.xml" Type="http://schemas.openxmlformats.org/officeDocument/2006/relationships/chart" Id="rId7"/><Relationship Target="../charts/chart48.xml" Type="http://schemas.openxmlformats.org/officeDocument/2006/relationships/chart" Id="rId12"/><Relationship Target="../charts/chart53.xml" Type="http://schemas.openxmlformats.org/officeDocument/2006/relationships/chart" Id="rId17"/><Relationship Target="../charts/chart61.xml" Type="http://schemas.openxmlformats.org/officeDocument/2006/relationships/chart" Id="rId25"/><Relationship Target="../charts/chart69.xml" Type="http://schemas.openxmlformats.org/officeDocument/2006/relationships/chart" Id="rId33"/><Relationship Target="../charts/chart38.xml" Type="http://schemas.openxmlformats.org/officeDocument/2006/relationships/chart" Id="rId2"/><Relationship Target="../charts/chart52.xml" Type="http://schemas.openxmlformats.org/officeDocument/2006/relationships/chart" Id="rId16"/><Relationship Target="../charts/chart56.xml" Type="http://schemas.openxmlformats.org/officeDocument/2006/relationships/chart" Id="rId20"/><Relationship Target="../charts/chart65.xml" Type="http://schemas.openxmlformats.org/officeDocument/2006/relationships/chart" Id="rId29"/><Relationship Target="../charts/chart37.xml" Type="http://schemas.openxmlformats.org/officeDocument/2006/relationships/chart" Id="rId1"/><Relationship Target="../charts/chart42.xml" Type="http://schemas.openxmlformats.org/officeDocument/2006/relationships/chart" Id="rId6"/><Relationship Target="../charts/chart47.xml" Type="http://schemas.openxmlformats.org/officeDocument/2006/relationships/chart" Id="rId11"/><Relationship Target="../charts/chart60.xml" Type="http://schemas.openxmlformats.org/officeDocument/2006/relationships/chart" Id="rId24"/><Relationship Target="../charts/chart68.xml" Type="http://schemas.openxmlformats.org/officeDocument/2006/relationships/chart" Id="rId32"/><Relationship Target="../charts/chart41.xml" Type="http://schemas.openxmlformats.org/officeDocument/2006/relationships/chart" Id="rId5"/><Relationship Target="../charts/chart51.xml" Type="http://schemas.openxmlformats.org/officeDocument/2006/relationships/chart" Id="rId15"/><Relationship Target="../charts/chart59.xml" Type="http://schemas.openxmlformats.org/officeDocument/2006/relationships/chart" Id="rId23"/><Relationship Target="../charts/chart64.xml" Type="http://schemas.openxmlformats.org/officeDocument/2006/relationships/chart" Id="rId28"/><Relationship Target="../charts/chart72.xml" Type="http://schemas.openxmlformats.org/officeDocument/2006/relationships/chart" Id="rId36"/><Relationship Target="../charts/chart46.xml" Type="http://schemas.openxmlformats.org/officeDocument/2006/relationships/chart" Id="rId10"/><Relationship Target="../charts/chart55.xml" Type="http://schemas.openxmlformats.org/officeDocument/2006/relationships/chart" Id="rId19"/><Relationship Target="../charts/chart67.xml" Type="http://schemas.openxmlformats.org/officeDocument/2006/relationships/chart" Id="rId31"/><Relationship Target="../charts/chart40.xml" Type="http://schemas.openxmlformats.org/officeDocument/2006/relationships/chart" Id="rId4"/><Relationship Target="../charts/chart45.xml" Type="http://schemas.openxmlformats.org/officeDocument/2006/relationships/chart" Id="rId9"/><Relationship Target="../charts/chart50.xml" Type="http://schemas.openxmlformats.org/officeDocument/2006/relationships/chart" Id="rId14"/><Relationship Target="../charts/chart58.xml" Type="http://schemas.openxmlformats.org/officeDocument/2006/relationships/chart" Id="rId22"/><Relationship Target="../charts/chart63.xml" Type="http://schemas.openxmlformats.org/officeDocument/2006/relationships/chart" Id="rId27"/><Relationship Target="../charts/chart66.xml" Type="http://schemas.openxmlformats.org/officeDocument/2006/relationships/chart" Id="rId30"/><Relationship Target="../charts/chart71.xml" Type="http://schemas.openxmlformats.org/officeDocument/2006/relationships/chart" Id="rId35"/></Relationships>
</file>

<file path=xl/drawings/_rels/drawing4.xml.rels><?xml version="1.0" encoding="UTF-8"?><Relationships xmlns="http://schemas.openxmlformats.org/package/2006/relationships"><Relationship Target="../charts/chart80.xml" Type="http://schemas.openxmlformats.org/officeDocument/2006/relationships/chart" Id="rId8"/><Relationship Target="../charts/chart85.xml" Type="http://schemas.openxmlformats.org/officeDocument/2006/relationships/chart" Id="rId13"/><Relationship Target="../charts/chart75.xml" Type="http://schemas.openxmlformats.org/officeDocument/2006/relationships/chart" Id="rId3"/><Relationship Target="../charts/chart79.xml" Type="http://schemas.openxmlformats.org/officeDocument/2006/relationships/chart" Id="rId7"/><Relationship Target="../charts/chart84.xml" Type="http://schemas.openxmlformats.org/officeDocument/2006/relationships/chart" Id="rId12"/><Relationship Target="../charts/chart74.xml" Type="http://schemas.openxmlformats.org/officeDocument/2006/relationships/chart" Id="rId2"/><Relationship Target="../charts/chart73.xml" Type="http://schemas.openxmlformats.org/officeDocument/2006/relationships/chart" Id="rId1"/><Relationship Target="../charts/chart78.xml" Type="http://schemas.openxmlformats.org/officeDocument/2006/relationships/chart" Id="rId6"/><Relationship Target="../charts/chart83.xml" Type="http://schemas.openxmlformats.org/officeDocument/2006/relationships/chart" Id="rId11"/><Relationship Target="../charts/chart77.xml" Type="http://schemas.openxmlformats.org/officeDocument/2006/relationships/chart" Id="rId5"/><Relationship Target="../charts/chart87.xml" Type="http://schemas.openxmlformats.org/officeDocument/2006/relationships/chart" Id="rId15"/><Relationship Target="../charts/chart82.xml" Type="http://schemas.openxmlformats.org/officeDocument/2006/relationships/chart" Id="rId10"/><Relationship Target="../charts/chart76.xml" Type="http://schemas.openxmlformats.org/officeDocument/2006/relationships/chart" Id="rId4"/><Relationship Target="../charts/chart81.xml" Type="http://schemas.openxmlformats.org/officeDocument/2006/relationships/chart" Id="rId9"/><Relationship Target="../charts/chart86.xml" Type="http://schemas.openxmlformats.org/officeDocument/2006/relationships/chart" Id="rId14"/></Relationships>
</file>

<file path=xl/drawings/_rels/drawing5.xml.rels><?xml version="1.0" encoding="UTF-8"?><Relationships xmlns="http://schemas.openxmlformats.org/package/2006/relationships"><Relationship Target="../charts/chart95.xml" Type="http://schemas.openxmlformats.org/officeDocument/2006/relationships/chart" Id="rId8"/><Relationship Target="../charts/chart90.xml" Type="http://schemas.openxmlformats.org/officeDocument/2006/relationships/chart" Id="rId3"/><Relationship Target="../charts/chart94.xml" Type="http://schemas.openxmlformats.org/officeDocument/2006/relationships/chart" Id="rId7"/><Relationship Target="../charts/chart99.xml" Type="http://schemas.openxmlformats.org/officeDocument/2006/relationships/chart" Id="rId12"/><Relationship Target="../charts/chart89.xml" Type="http://schemas.openxmlformats.org/officeDocument/2006/relationships/chart" Id="rId2"/><Relationship Target="../charts/chart88.xml" Type="http://schemas.openxmlformats.org/officeDocument/2006/relationships/chart" Id="rId1"/><Relationship Target="../charts/chart93.xml" Type="http://schemas.openxmlformats.org/officeDocument/2006/relationships/chart" Id="rId6"/><Relationship Target="../charts/chart98.xml" Type="http://schemas.openxmlformats.org/officeDocument/2006/relationships/chart" Id="rId11"/><Relationship Target="../charts/chart92.xml" Type="http://schemas.openxmlformats.org/officeDocument/2006/relationships/chart" Id="rId5"/><Relationship Target="../charts/chart97.xml" Type="http://schemas.openxmlformats.org/officeDocument/2006/relationships/chart" Id="rId10"/><Relationship Target="../charts/chart91.xml" Type="http://schemas.openxmlformats.org/officeDocument/2006/relationships/chart" Id="rId4"/><Relationship Target="../charts/chart96.xml" Type="http://schemas.openxmlformats.org/officeDocument/2006/relationships/chart" Id="rId9"/></Relationships>
</file>

<file path=xl/drawings/_rels/drawing6.xml.rels><?xml version="1.0" encoding="UTF-8"?><Relationships xmlns="http://schemas.openxmlformats.org/package/2006/relationships"><Relationship Target="../charts/chart107.xml" Type="http://schemas.openxmlformats.org/officeDocument/2006/relationships/chart" Id="rId8"/><Relationship Target="../charts/chart102.xml" Type="http://schemas.openxmlformats.org/officeDocument/2006/relationships/chart" Id="rId3"/><Relationship Target="../charts/chart106.xml" Type="http://schemas.openxmlformats.org/officeDocument/2006/relationships/chart" Id="rId7"/><Relationship Target="../charts/chart111.xml" Type="http://schemas.openxmlformats.org/officeDocument/2006/relationships/chart" Id="rId12"/><Relationship Target="../charts/chart101.xml" Type="http://schemas.openxmlformats.org/officeDocument/2006/relationships/chart" Id="rId2"/><Relationship Target="../charts/chart100.xml" Type="http://schemas.openxmlformats.org/officeDocument/2006/relationships/chart" Id="rId1"/><Relationship Target="../charts/chart105.xml" Type="http://schemas.openxmlformats.org/officeDocument/2006/relationships/chart" Id="rId6"/><Relationship Target="../charts/chart110.xml" Type="http://schemas.openxmlformats.org/officeDocument/2006/relationships/chart" Id="rId11"/><Relationship Target="../charts/chart104.xml" Type="http://schemas.openxmlformats.org/officeDocument/2006/relationships/chart" Id="rId5"/><Relationship Target="../charts/chart109.xml" Type="http://schemas.openxmlformats.org/officeDocument/2006/relationships/chart" Id="rId10"/><Relationship Target="../charts/chart103.xml" Type="http://schemas.openxmlformats.org/officeDocument/2006/relationships/chart" Id="rId4"/><Relationship Target="../charts/chart108.xml" Type="http://schemas.openxmlformats.org/officeDocument/2006/relationships/chart" Id="rId9"/></Relationships>
</file>

<file path=xl/drawings/_rels/vmlDrawing1.vml.rels><?xml version="1.0" encoding="UTF-8"?><Relationships xmlns="http://schemas.openxmlformats.org/package/2006/relationships"><Relationship Target="../media/image21.emf" Type="http://schemas.openxmlformats.org/officeDocument/2006/relationships/image" Id="rId8"/><Relationship Target="../media/image16.emf" Type="http://schemas.openxmlformats.org/officeDocument/2006/relationships/image" Id="rId13"/><Relationship Target="../media/image11.emf" Type="http://schemas.openxmlformats.org/officeDocument/2006/relationships/image" Id="rId18"/><Relationship Target="../media/image30.emf" Type="http://schemas.openxmlformats.org/officeDocument/2006/relationships/image" Id="rId26"/><Relationship Target="../media/image26.emf" Type="http://schemas.openxmlformats.org/officeDocument/2006/relationships/image" Id="rId3"/><Relationship Target="../media/image8.emf" Type="http://schemas.openxmlformats.org/officeDocument/2006/relationships/image" Id="rId21"/><Relationship Target="../media/image38.emf" Type="http://schemas.openxmlformats.org/officeDocument/2006/relationships/image" Id="rId34"/><Relationship Target="../media/image22.emf" Type="http://schemas.openxmlformats.org/officeDocument/2006/relationships/image" Id="rId7"/><Relationship Target="../media/image17.emf" Type="http://schemas.openxmlformats.org/officeDocument/2006/relationships/image" Id="rId12"/><Relationship Target="../media/image12.emf" Type="http://schemas.openxmlformats.org/officeDocument/2006/relationships/image" Id="rId17"/><Relationship Target="../media/image29.emf" Type="http://schemas.openxmlformats.org/officeDocument/2006/relationships/image" Id="rId25"/><Relationship Target="../media/image37.emf" Type="http://schemas.openxmlformats.org/officeDocument/2006/relationships/image" Id="rId33"/><Relationship Target="../media/image27.emf" Type="http://schemas.openxmlformats.org/officeDocument/2006/relationships/image" Id="rId2"/><Relationship Target="../media/image13.emf" Type="http://schemas.openxmlformats.org/officeDocument/2006/relationships/image" Id="rId16"/><Relationship Target="../media/image9.emf" Type="http://schemas.openxmlformats.org/officeDocument/2006/relationships/image" Id="rId20"/><Relationship Target="../media/image33.emf" Type="http://schemas.openxmlformats.org/officeDocument/2006/relationships/image" Id="rId29"/><Relationship Target="../media/image28.emf" Type="http://schemas.openxmlformats.org/officeDocument/2006/relationships/image" Id="rId1"/><Relationship Target="../media/image23.emf" Type="http://schemas.openxmlformats.org/officeDocument/2006/relationships/image" Id="rId6"/><Relationship Target="../media/image18.emf" Type="http://schemas.openxmlformats.org/officeDocument/2006/relationships/image" Id="rId11"/><Relationship Target="../media/image5.emf" Type="http://schemas.openxmlformats.org/officeDocument/2006/relationships/image" Id="rId24"/><Relationship Target="../media/image36.emf" Type="http://schemas.openxmlformats.org/officeDocument/2006/relationships/image" Id="rId32"/><Relationship Target="../media/image24.emf" Type="http://schemas.openxmlformats.org/officeDocument/2006/relationships/image" Id="rId5"/><Relationship Target="../media/image14.emf" Type="http://schemas.openxmlformats.org/officeDocument/2006/relationships/image" Id="rId15"/><Relationship Target="../media/image6.emf" Type="http://schemas.openxmlformats.org/officeDocument/2006/relationships/image" Id="rId23"/><Relationship Target="../media/image32.emf" Type="http://schemas.openxmlformats.org/officeDocument/2006/relationships/image" Id="rId28"/><Relationship Target="../media/image40.emf" Type="http://schemas.openxmlformats.org/officeDocument/2006/relationships/image" Id="rId36"/><Relationship Target="../media/image19.emf" Type="http://schemas.openxmlformats.org/officeDocument/2006/relationships/image" Id="rId10"/><Relationship Target="../media/image10.emf" Type="http://schemas.openxmlformats.org/officeDocument/2006/relationships/image" Id="rId19"/><Relationship Target="../media/image35.emf" Type="http://schemas.openxmlformats.org/officeDocument/2006/relationships/image" Id="rId31"/><Relationship Target="../media/image25.emf" Type="http://schemas.openxmlformats.org/officeDocument/2006/relationships/image" Id="rId4"/><Relationship Target="../media/image20.emf" Type="http://schemas.openxmlformats.org/officeDocument/2006/relationships/image" Id="rId9"/><Relationship Target="../media/image15.emf" Type="http://schemas.openxmlformats.org/officeDocument/2006/relationships/image" Id="rId14"/><Relationship Target="../media/image7.emf" Type="http://schemas.openxmlformats.org/officeDocument/2006/relationships/image" Id="rId22"/><Relationship Target="../media/image31.emf" Type="http://schemas.openxmlformats.org/officeDocument/2006/relationships/image" Id="rId27"/><Relationship Target="../media/image34.emf" Type="http://schemas.openxmlformats.org/officeDocument/2006/relationships/image" Id="rId30"/><Relationship Target="../media/image39.emf" Type="http://schemas.openxmlformats.org/officeDocument/2006/relationships/image" Id="rId35"/></Relationships>
</file>

<file path=xl/drawings/_rels/vmlDrawing2.vml.rels><?xml version="1.0" encoding="UTF-8"?><Relationships xmlns="http://schemas.openxmlformats.org/package/2006/relationships"><Relationship Target="../media/image48.emf" Type="http://schemas.openxmlformats.org/officeDocument/2006/relationships/image" Id="rId8"/><Relationship Target="../media/image53.emf" Type="http://schemas.openxmlformats.org/officeDocument/2006/relationships/image" Id="rId13"/><Relationship Target="../media/image58.emf" Type="http://schemas.openxmlformats.org/officeDocument/2006/relationships/image" Id="rId18"/><Relationship Target="../media/image66.emf" Type="http://schemas.openxmlformats.org/officeDocument/2006/relationships/image" Id="rId26"/><Relationship Target="../media/image43.emf" Type="http://schemas.openxmlformats.org/officeDocument/2006/relationships/image" Id="rId3"/><Relationship Target="../media/image61.emf" Type="http://schemas.openxmlformats.org/officeDocument/2006/relationships/image" Id="rId21"/><Relationship Target="../media/image74.emf" Type="http://schemas.openxmlformats.org/officeDocument/2006/relationships/image" Id="rId34"/><Relationship Target="../media/image47.emf" Type="http://schemas.openxmlformats.org/officeDocument/2006/relationships/image" Id="rId7"/><Relationship Target="../media/image52.emf" Type="http://schemas.openxmlformats.org/officeDocument/2006/relationships/image" Id="rId12"/><Relationship Target="../media/image57.emf" Type="http://schemas.openxmlformats.org/officeDocument/2006/relationships/image" Id="rId17"/><Relationship Target="../media/image65.emf" Type="http://schemas.openxmlformats.org/officeDocument/2006/relationships/image" Id="rId25"/><Relationship Target="../media/image73.emf" Type="http://schemas.openxmlformats.org/officeDocument/2006/relationships/image" Id="rId33"/><Relationship Target="../media/image42.emf" Type="http://schemas.openxmlformats.org/officeDocument/2006/relationships/image" Id="rId2"/><Relationship Target="../media/image56.emf" Type="http://schemas.openxmlformats.org/officeDocument/2006/relationships/image" Id="rId16"/><Relationship Target="../media/image60.emf" Type="http://schemas.openxmlformats.org/officeDocument/2006/relationships/image" Id="rId20"/><Relationship Target="../media/image69.emf" Type="http://schemas.openxmlformats.org/officeDocument/2006/relationships/image" Id="rId29"/><Relationship Target="../media/image41.emf" Type="http://schemas.openxmlformats.org/officeDocument/2006/relationships/image" Id="rId1"/><Relationship Target="../media/image46.emf" Type="http://schemas.openxmlformats.org/officeDocument/2006/relationships/image" Id="rId6"/><Relationship Target="../media/image51.emf" Type="http://schemas.openxmlformats.org/officeDocument/2006/relationships/image" Id="rId11"/><Relationship Target="../media/image64.emf" Type="http://schemas.openxmlformats.org/officeDocument/2006/relationships/image" Id="rId24"/><Relationship Target="../media/image72.emf" Type="http://schemas.openxmlformats.org/officeDocument/2006/relationships/image" Id="rId32"/><Relationship Target="../media/image45.emf" Type="http://schemas.openxmlformats.org/officeDocument/2006/relationships/image" Id="rId5"/><Relationship Target="../media/image55.emf" Type="http://schemas.openxmlformats.org/officeDocument/2006/relationships/image" Id="rId15"/><Relationship Target="../media/image63.emf" Type="http://schemas.openxmlformats.org/officeDocument/2006/relationships/image" Id="rId23"/><Relationship Target="../media/image68.emf" Type="http://schemas.openxmlformats.org/officeDocument/2006/relationships/image" Id="rId28"/><Relationship Target="../media/image76.emf" Type="http://schemas.openxmlformats.org/officeDocument/2006/relationships/image" Id="rId36"/><Relationship Target="../media/image50.emf" Type="http://schemas.openxmlformats.org/officeDocument/2006/relationships/image" Id="rId10"/><Relationship Target="../media/image59.emf" Type="http://schemas.openxmlformats.org/officeDocument/2006/relationships/image" Id="rId19"/><Relationship Target="../media/image71.emf" Type="http://schemas.openxmlformats.org/officeDocument/2006/relationships/image" Id="rId31"/><Relationship Target="../media/image44.emf" Type="http://schemas.openxmlformats.org/officeDocument/2006/relationships/image" Id="rId4"/><Relationship Target="../media/image49.emf" Type="http://schemas.openxmlformats.org/officeDocument/2006/relationships/image" Id="rId9"/><Relationship Target="../media/image54.emf" Type="http://schemas.openxmlformats.org/officeDocument/2006/relationships/image" Id="rId14"/><Relationship Target="../media/image62.emf" Type="http://schemas.openxmlformats.org/officeDocument/2006/relationships/image" Id="rId22"/><Relationship Target="../media/image67.emf" Type="http://schemas.openxmlformats.org/officeDocument/2006/relationships/image" Id="rId27"/><Relationship Target="../media/image70.emf" Type="http://schemas.openxmlformats.org/officeDocument/2006/relationships/image" Id="rId30"/><Relationship Target="../media/image75.emf" Type="http://schemas.openxmlformats.org/officeDocument/2006/relationships/image" Id="rId35"/></Relationships>
</file>

<file path=xl/drawings/drawing1.xml><?xml version="1.0" encoding="utf-8"?>
<xdr:wsDr xmlns:a="http://schemas.openxmlformats.org/drawingml/2006/main" xmlns:xdr="http://schemas.openxmlformats.org/drawingml/2006/spreadsheetDrawing" xmlns:r="http://schemas.openxmlformats.org/officeDocument/2006/relationships">
  <xdr:twoCellAnchor editAs="oneCell">
    <xdr:from>
      <xdr:col>1</xdr:col>
      <xdr:colOff>168867</xdr:colOff>
      <xdr:row>17</xdr:row>
      <xdr:rowOff>88974</xdr:rowOff>
    </xdr:from>
    <xdr:to>
      <xdr:col>3</xdr:col>
      <xdr:colOff>20649</xdr:colOff>
      <xdr:row>17</xdr:row>
      <xdr:rowOff>227153</xdr:rowOff>
    </xdr:to>
    <xdr:pic>
      <xdr:nvPicPr>
        <xdr:cNvPr id="2" name="Picture 1">
          <a:extLst>
            <a:ext xmlns:a16="http://schemas.microsoft.com/office/drawing/2014/main" uri="{FF2B5EF4-FFF2-40B4-BE49-F238E27FC236}">
              <a16:creationId xmlns:a16="http://schemas.microsoft.com/office/drawing/2014/main" id="{00000000-0008-0000-0000-000002000000}"/>
            </a:ext>
          </a:extLst>
        </xdr:cNvPr>
        <xdr:cNvPicPr>
          <a:picLocks noChangeAspect="true"/>
        </xdr:cNvPicPr>
      </xdr:nvPicPr>
      <xdr:blipFill>
        <a:blip r:embed="rId1">
          <a:extLst>
            <a:ext xmlns:a14="http://schemas.microsoft.com/office/drawing/2010/main"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xmlns:a16="http://schemas.microsoft.com/office/drawing/2014/main" uri="{FF2B5EF4-FFF2-40B4-BE49-F238E27FC236}">
              <a16:creationId xmlns:a16="http://schemas.microsoft.com/office/drawing/2014/main" id="{00000000-0008-0000-0000-000003000000}"/>
            </a:ext>
          </a:extLst>
        </xdr:cNvPr>
        <xdr:cNvPicPr>
          <a:picLocks noChangeAspect="true"/>
        </xdr:cNvPicPr>
      </xdr:nvPicPr>
      <xdr:blipFill rotWithShape="true">
        <a:blip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xmlns:a16="http://schemas.microsoft.com/office/drawing/2014/main" uri="{FF2B5EF4-FFF2-40B4-BE49-F238E27FC236}">
              <a16:creationId xmlns:a16="http://schemas.microsoft.com/office/drawing/2014/main" id="{00000000-0008-0000-0000-000004000000}"/>
            </a:ext>
          </a:extLst>
        </xdr:cNvPr>
        <xdr:cNvPicPr>
          <a:picLocks noChangeAspect="true"/>
        </xdr:cNvPicPr>
      </xdr:nvPicPr>
      <xdr:blipFill rotWithShape="true">
        <a:blip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xmlns:a16="http://schemas.microsoft.com/office/drawing/2014/main" uri="{FF2B5EF4-FFF2-40B4-BE49-F238E27FC236}">
              <a16:creationId xmlns:a16="http://schemas.microsoft.com/office/drawing/2014/main" id="{00000000-0008-0000-0000-000005000000}"/>
            </a:ext>
          </a:extLst>
        </xdr:cNvPr>
        <xdr:cNvPicPr>
          <a:picLocks noChangeAspect="true"/>
        </xdr:cNvPicPr>
      </xdr:nvPicPr>
      <xdr:blipFill>
        <a:blip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xmlns:a16="http://schemas.microsoft.com/office/drawing/2014/main"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false" anchor="t"/>
        <a:lstStyle/>
        <a:p>
          <a:pPr algn="ctr"/>
          <a:r>
            <a:rPr lang="en-GB" sz="1100">
              <a:solidFill>
                <a:srgbClr val="FF0000"/>
              </a:solidFill>
            </a:rPr>
            <a:t>Please make sure to click the "Enable Editing" and the "Enable Content" buttons when opening the file, if they appear</a:t>
          </a:r>
        </a:p>
      </xdr:txBody>
    </xdr:sp>
    <xdr:clientData/>
  </xdr:twoCellAnchor>
  <xdr:oneCellAnchor>
    <xdr:from>
      <xdr:col>1</xdr:col>
      <xdr:colOff>819150</xdr:colOff>
      <xdr:row>3</xdr:row>
      <xdr:rowOff>38100</xdr:rowOff>
    </xdr:from>
    <xdr:ext cx="184731" cy="264560"/>
    <xdr:sp macro="" textlink="">
      <xdr:nvSpPr>
        <xdr:cNvPr id="7" name="ZoneTexte 6">
          <a:extLst>
            <a:ext xmlns:a16="http://schemas.microsoft.com/office/drawing/2014/main" uri="{FF2B5EF4-FFF2-40B4-BE49-F238E27FC236}">
              <a16:creationId xmlns:a16="http://schemas.microsoft.com/office/drawing/2014/main" id="{00000000-0008-0000-0000-00000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8" name="ZoneTexte 7">
          <a:extLst>
            <a:ext xmlns:a16="http://schemas.microsoft.com/office/drawing/2014/main" uri="{FF2B5EF4-FFF2-40B4-BE49-F238E27FC236}">
              <a16:creationId xmlns:a16="http://schemas.microsoft.com/office/drawing/2014/main" id="{00000000-0008-0000-0000-000008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9" name="ZoneTexte 8">
          <a:extLst>
            <a:ext xmlns:a16="http://schemas.microsoft.com/office/drawing/2014/main" uri="{FF2B5EF4-FFF2-40B4-BE49-F238E27FC236}">
              <a16:creationId xmlns:a16="http://schemas.microsoft.com/office/drawing/2014/main" id="{00000000-0008-0000-0000-00000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0" name="ZoneTexte 9">
          <a:extLst>
            <a:ext xmlns:a16="http://schemas.microsoft.com/office/drawing/2014/main" uri="{FF2B5EF4-FFF2-40B4-BE49-F238E27FC236}">
              <a16:creationId xmlns:a16="http://schemas.microsoft.com/office/drawing/2014/main" id="{00000000-0008-0000-0000-00000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xmlns:a16="http://schemas.microsoft.com/office/drawing/2014/main" uri="{FF2B5EF4-FFF2-40B4-BE49-F238E27FC236}">
              <a16:creationId xmlns:a16="http://schemas.microsoft.com/office/drawing/2014/main" id="{00000000-0008-0000-0000-00000B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2" name="ZoneTexte 11">
          <a:extLst>
            <a:ext xmlns:a16="http://schemas.microsoft.com/office/drawing/2014/main" uri="{FF2B5EF4-FFF2-40B4-BE49-F238E27FC236}">
              <a16:creationId xmlns:a16="http://schemas.microsoft.com/office/drawing/2014/main" id="{00000000-0008-0000-0000-00000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000-00000D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000-00000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000-00000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000-000010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7" name="ZoneTexte 16">
          <a:extLst>
            <a:ext xmlns:a16="http://schemas.microsoft.com/office/drawing/2014/main" uri="{FF2B5EF4-FFF2-40B4-BE49-F238E27FC236}">
              <a16:creationId xmlns:a16="http://schemas.microsoft.com/office/drawing/2014/main" id="{00000000-0008-0000-0000-00001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8" name="ZoneTexte 17">
          <a:extLst>
            <a:ext xmlns:a16="http://schemas.microsoft.com/office/drawing/2014/main" uri="{FF2B5EF4-FFF2-40B4-BE49-F238E27FC236}">
              <a16:creationId xmlns:a16="http://schemas.microsoft.com/office/drawing/2014/main" id="{00000000-0008-0000-0000-000012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9" name="ZoneTexte 18">
          <a:extLst>
            <a:ext xmlns:a16="http://schemas.microsoft.com/office/drawing/2014/main" uri="{FF2B5EF4-FFF2-40B4-BE49-F238E27FC236}">
              <a16:creationId xmlns:a16="http://schemas.microsoft.com/office/drawing/2014/main" id="{00000000-0008-0000-0000-00001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0" name="ZoneTexte 19">
          <a:extLst>
            <a:ext xmlns:a16="http://schemas.microsoft.com/office/drawing/2014/main" uri="{FF2B5EF4-FFF2-40B4-BE49-F238E27FC236}">
              <a16:creationId xmlns:a16="http://schemas.microsoft.com/office/drawing/2014/main" id="{00000000-0008-0000-0000-00001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xmlns:a16="http://schemas.microsoft.com/office/drawing/2014/main" uri="{FF2B5EF4-FFF2-40B4-BE49-F238E27FC236}">
              <a16:creationId xmlns:a16="http://schemas.microsoft.com/office/drawing/2014/main" id="{00000000-0008-0000-0000-000015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2" name="ZoneTexte 21">
          <a:extLst>
            <a:ext xmlns:a16="http://schemas.microsoft.com/office/drawing/2014/main" uri="{FF2B5EF4-FFF2-40B4-BE49-F238E27FC236}">
              <a16:creationId xmlns:a16="http://schemas.microsoft.com/office/drawing/2014/main" id="{00000000-0008-0000-0000-000016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000-000017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000-000018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000-000019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000-00001A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000-00001B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28" name="ZoneTexte 27">
          <a:extLst>
            <a:ext xmlns:a16="http://schemas.microsoft.com/office/drawing/2014/main" uri="{FF2B5EF4-FFF2-40B4-BE49-F238E27FC236}">
              <a16:creationId xmlns:a16="http://schemas.microsoft.com/office/drawing/2014/main" id="{00000000-0008-0000-0000-00001C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9" name="ZoneTexte 28">
          <a:extLst>
            <a:ext xmlns:a16="http://schemas.microsoft.com/office/drawing/2014/main" uri="{FF2B5EF4-FFF2-40B4-BE49-F238E27FC236}">
              <a16:creationId xmlns:a16="http://schemas.microsoft.com/office/drawing/2014/main" id="{00000000-0008-0000-0000-00001D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0" name="ZoneTexte 29">
          <a:extLst>
            <a:ext xmlns:a16="http://schemas.microsoft.com/office/drawing/2014/main" uri="{FF2B5EF4-FFF2-40B4-BE49-F238E27FC236}">
              <a16:creationId xmlns:a16="http://schemas.microsoft.com/office/drawing/2014/main" id="{00000000-0008-0000-0000-00001E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1" name="ZoneTexte 30">
          <a:extLst>
            <a:ext xmlns:a16="http://schemas.microsoft.com/office/drawing/2014/main" uri="{FF2B5EF4-FFF2-40B4-BE49-F238E27FC236}">
              <a16:creationId xmlns:a16="http://schemas.microsoft.com/office/drawing/2014/main" id="{00000000-0008-0000-0000-00001F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2" name="ZoneTexte 31">
          <a:extLst>
            <a:ext xmlns:a16="http://schemas.microsoft.com/office/drawing/2014/main" uri="{FF2B5EF4-FFF2-40B4-BE49-F238E27FC236}">
              <a16:creationId xmlns:a16="http://schemas.microsoft.com/office/drawing/2014/main" id="{00000000-0008-0000-0000-000020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33" name="ZoneTexte 32">
          <a:extLst>
            <a:ext xmlns:a16="http://schemas.microsoft.com/office/drawing/2014/main" uri="{FF2B5EF4-FFF2-40B4-BE49-F238E27FC236}">
              <a16:creationId xmlns:a16="http://schemas.microsoft.com/office/drawing/2014/main" id="{00000000-0008-0000-0000-000021000000}"/>
            </a:ext>
          </a:extLst>
        </xdr:cNvPr>
        <xdr:cNvSpPr txBox="true"/>
      </xdr:nvSpPr>
      <xdr:spPr>
        <a:xfrm>
          <a:off x="3729038"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4" name="ZoneTexte 33">
          <a:extLst>
            <a:ext xmlns:a16="http://schemas.microsoft.com/office/drawing/2014/main" uri="{FF2B5EF4-FFF2-40B4-BE49-F238E27FC236}">
              <a16:creationId xmlns:a16="http://schemas.microsoft.com/office/drawing/2014/main" id="{00000000-0008-0000-0000-000022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5" name="ZoneTexte 34">
          <a:extLst>
            <a:ext xmlns:a16="http://schemas.microsoft.com/office/drawing/2014/main" uri="{FF2B5EF4-FFF2-40B4-BE49-F238E27FC236}">
              <a16:creationId xmlns:a16="http://schemas.microsoft.com/office/drawing/2014/main" id="{00000000-0008-0000-0000-000023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36" name="ZoneTexte 35">
          <a:extLst>
            <a:ext xmlns:a16="http://schemas.microsoft.com/office/drawing/2014/main" uri="{FF2B5EF4-FFF2-40B4-BE49-F238E27FC236}">
              <a16:creationId xmlns:a16="http://schemas.microsoft.com/office/drawing/2014/main" id="{00000000-0008-0000-0000-000024000000}"/>
            </a:ext>
          </a:extLst>
        </xdr:cNvPr>
        <xdr:cNvSpPr txBox="true"/>
      </xdr:nvSpPr>
      <xdr:spPr>
        <a:xfrm>
          <a:off x="3729038" y="223170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wsDr>
</file>

<file path=xl/drawings/drawing2.xml><?xml version="1.0" encoding="utf-8"?>
<xdr:wsDr xmlns:a="http://schemas.openxmlformats.org/drawingml/2006/main" xmlns:xdr="http://schemas.openxmlformats.org/drawingml/2006/spreadsheetDrawing" xmlns:r="http://schemas.openxmlformats.org/officeDocument/2006/relationships">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xmlns:a16="http://schemas.microsoft.com/office/drawing/2014/main"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xmlns:a16="http://schemas.microsoft.com/office/drawing/2014/main"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xmlns:a16="http://schemas.microsoft.com/office/drawing/2014/main"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xmlns:a16="http://schemas.microsoft.com/office/drawing/2014/main"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xmlns:a16="http://schemas.microsoft.com/office/drawing/2014/main"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xmlns:a16="http://schemas.microsoft.com/office/drawing/2014/main"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xmlns:a16="http://schemas.microsoft.com/office/drawing/2014/main"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xmlns:a16="http://schemas.microsoft.com/office/drawing/2014/main"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xmlns:a16="http://schemas.microsoft.com/office/drawing/2014/main"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xmlns:a16="http://schemas.microsoft.com/office/drawing/2014/main"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xmlns:a16="http://schemas.microsoft.com/office/drawing/2014/main"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xmlns:a16="http://schemas.microsoft.com/office/drawing/2014/main"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xmlns:a16="http://schemas.microsoft.com/office/drawing/2014/main"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xmlns:a16="http://schemas.microsoft.com/office/drawing/2014/main"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xmlns:a16="http://schemas.microsoft.com/office/drawing/2014/main"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xmlns:a16="http://schemas.microsoft.com/office/drawing/2014/main"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xmlns:a16="http://schemas.microsoft.com/office/drawing/2014/main"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xmlns:a16="http://schemas.microsoft.com/office/drawing/2014/main"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xmlns:a16="http://schemas.microsoft.com/office/drawing/2014/main"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xmlns:a16="http://schemas.microsoft.com/office/drawing/2014/main"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xmlns:a16="http://schemas.microsoft.com/office/drawing/2014/main"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xmlns:a16="http://schemas.microsoft.com/office/drawing/2014/main"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xmlns:a16="http://schemas.microsoft.com/office/drawing/2014/main"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xmlns:a16="http://schemas.microsoft.com/office/drawing/2014/main"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xmlns:a16="http://schemas.microsoft.com/office/drawing/2014/main"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xmlns:a16="http://schemas.microsoft.com/office/drawing/2014/main"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xmlns:a16="http://schemas.microsoft.com/office/drawing/2014/main"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xmlns:a16="http://schemas.microsoft.com/office/drawing/2014/main"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xmlns:a16="http://schemas.microsoft.com/office/drawing/2014/main"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xmlns:a16="http://schemas.microsoft.com/office/drawing/2014/main"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xmlns:a16="http://schemas.microsoft.com/office/drawing/2014/main"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xmlns:a16="http://schemas.microsoft.com/office/drawing/2014/main"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xmlns:a16="http://schemas.microsoft.com/office/drawing/2014/main"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xmlns:a16="http://schemas.microsoft.com/office/drawing/2014/main"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xmlns:a16="http://schemas.microsoft.com/office/drawing/2014/main"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xmlns:a16="http://schemas.microsoft.com/office/drawing/2014/main"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xmlns:a16="http://schemas.microsoft.com/office/drawing/2014/main"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xmlns:a16="http://schemas.microsoft.com/office/drawing/2014/main"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xmlns:a16="http://schemas.microsoft.com/office/drawing/2014/main"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xmlns:a16="http://schemas.microsoft.com/office/drawing/2014/main"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xmlns:a16="http://schemas.microsoft.com/office/drawing/2014/main"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xmlns:a16="http://schemas.microsoft.com/office/drawing/2014/main"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19050</xdr:colOff>
          <xdr:row>98</xdr:row>
          <xdr:rowOff>9525</xdr:rowOff>
        </xdr:from>
        <xdr:to>
          <xdr:col>2</xdr:col>
          <xdr:colOff>9525</xdr:colOff>
          <xdr:row>99</xdr:row>
          <xdr:rowOff>180975</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198</xdr:row>
          <xdr:rowOff>19050</xdr:rowOff>
        </xdr:from>
        <xdr:to>
          <xdr:col>2</xdr:col>
          <xdr:colOff>19050</xdr:colOff>
          <xdr:row>199</xdr:row>
          <xdr:rowOff>190500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xmlns:a16="http://schemas.microsoft.com/office/drawing/2014/main"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xmlns:a16="http://schemas.microsoft.com/office/drawing/2014/main" uri="{FF2B5EF4-FFF2-40B4-BE49-F238E27FC236}">
                <a16:creationId xmlns:a16="http://schemas.microsoft.com/office/drawing/2014/main" id="{00000000-0008-0000-0100-00006F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xmlns:a16="http://schemas.microsoft.com/office/drawing/2014/main" uri="{FF2B5EF4-FFF2-40B4-BE49-F238E27FC236}">
                <a16:creationId xmlns:a16="http://schemas.microsoft.com/office/drawing/2014/main" id="{00000000-0008-0000-0100-00007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xmlns:a16="http://schemas.microsoft.com/office/drawing/2014/main" uri="{FF2B5EF4-FFF2-40B4-BE49-F238E27FC236}">
                <a16:creationId xmlns:a16="http://schemas.microsoft.com/office/drawing/2014/main" id="{00000000-0008-0000-0100-00007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xmlns:a16="http://schemas.microsoft.com/office/drawing/2014/main" uri="{FF2B5EF4-FFF2-40B4-BE49-F238E27FC236}">
                <a16:creationId xmlns:a16="http://schemas.microsoft.com/office/drawing/2014/main" id="{00000000-0008-0000-0100-00007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xmlns:a16="http://schemas.microsoft.com/office/drawing/2014/main"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xmlns:a16="http://schemas.microsoft.com/office/drawing/2014/main" uri="{FF2B5EF4-FFF2-40B4-BE49-F238E27FC236}">
                <a16:creationId xmlns:a16="http://schemas.microsoft.com/office/drawing/2014/main" id="{00000000-0008-0000-0100-000074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xmlns:a16="http://schemas.microsoft.com/office/drawing/2014/main" uri="{FF2B5EF4-FFF2-40B4-BE49-F238E27FC236}">
                <a16:creationId xmlns:a16="http://schemas.microsoft.com/office/drawing/2014/main" id="{00000000-0008-0000-0100-00007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xmlns:a16="http://schemas.microsoft.com/office/drawing/2014/main" uri="{FF2B5EF4-FFF2-40B4-BE49-F238E27FC236}">
                <a16:creationId xmlns:a16="http://schemas.microsoft.com/office/drawing/2014/main" id="{00000000-0008-0000-0100-00007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xmlns:a16="http://schemas.microsoft.com/office/drawing/2014/main" uri="{FF2B5EF4-FFF2-40B4-BE49-F238E27FC236}">
                <a16:creationId xmlns:a16="http://schemas.microsoft.com/office/drawing/2014/main" id="{00000000-0008-0000-0100-00007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xmlns:a16="http://schemas.microsoft.com/office/drawing/2014/main"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xmlns:a16="http://schemas.microsoft.com/office/drawing/2014/main" uri="{FF2B5EF4-FFF2-40B4-BE49-F238E27FC236}">
                <a16:creationId xmlns:a16="http://schemas.microsoft.com/office/drawing/2014/main" id="{00000000-0008-0000-0100-00007E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xmlns:a16="http://schemas.microsoft.com/office/drawing/2014/main" uri="{FF2B5EF4-FFF2-40B4-BE49-F238E27FC236}">
                <a16:creationId xmlns:a16="http://schemas.microsoft.com/office/drawing/2014/main" id="{00000000-0008-0000-0100-00007F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xmlns:a16="http://schemas.microsoft.com/office/drawing/2014/main" uri="{FF2B5EF4-FFF2-40B4-BE49-F238E27FC236}">
                <a16:creationId xmlns:a16="http://schemas.microsoft.com/office/drawing/2014/main" id="{00000000-0008-0000-0100-000080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xmlns:a16="http://schemas.microsoft.com/office/drawing/2014/main" uri="{FF2B5EF4-FFF2-40B4-BE49-F238E27FC236}">
                <a16:creationId xmlns:a16="http://schemas.microsoft.com/office/drawing/2014/main" id="{00000000-0008-0000-0100-000081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xmlns:a16="http://schemas.microsoft.com/office/drawing/2014/main"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xmlns:a16="http://schemas.microsoft.com/office/drawing/2014/main" uri="{FF2B5EF4-FFF2-40B4-BE49-F238E27FC236}">
                <a16:creationId xmlns:a16="http://schemas.microsoft.com/office/drawing/2014/main" id="{00000000-0008-0000-0100-000079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xmlns:a16="http://schemas.microsoft.com/office/drawing/2014/main" uri="{FF2B5EF4-FFF2-40B4-BE49-F238E27FC236}">
                <a16:creationId xmlns:a16="http://schemas.microsoft.com/office/drawing/2014/main" id="{00000000-0008-0000-0100-00007A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xmlns:a16="http://schemas.microsoft.com/office/drawing/2014/main" uri="{FF2B5EF4-FFF2-40B4-BE49-F238E27FC236}">
                <a16:creationId xmlns:a16="http://schemas.microsoft.com/office/drawing/2014/main" id="{00000000-0008-0000-0100-00007B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xmlns:a16="http://schemas.microsoft.com/office/drawing/2014/main" uri="{FF2B5EF4-FFF2-40B4-BE49-F238E27FC236}">
                <a16:creationId xmlns:a16="http://schemas.microsoft.com/office/drawing/2014/main" id="{00000000-0008-0000-0100-00007C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xmlns:a16="http://schemas.microsoft.com/office/drawing/2014/main"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xmlns:a16="http://schemas.microsoft.com/office/drawing/2014/main" uri="{FF2B5EF4-FFF2-40B4-BE49-F238E27FC236}">
                <a16:creationId xmlns:a16="http://schemas.microsoft.com/office/drawing/2014/main" id="{00000000-0008-0000-0100-000083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xmlns:a16="http://schemas.microsoft.com/office/drawing/2014/main" uri="{FF2B5EF4-FFF2-40B4-BE49-F238E27FC236}">
                <a16:creationId xmlns:a16="http://schemas.microsoft.com/office/drawing/2014/main" id="{00000000-0008-0000-0100-000084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xmlns:a16="http://schemas.microsoft.com/office/drawing/2014/main" uri="{FF2B5EF4-FFF2-40B4-BE49-F238E27FC236}">
                <a16:creationId xmlns:a16="http://schemas.microsoft.com/office/drawing/2014/main" id="{00000000-0008-0000-0100-000085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xmlns:a16="http://schemas.microsoft.com/office/drawing/2014/main" uri="{FF2B5EF4-FFF2-40B4-BE49-F238E27FC236}">
                <a16:creationId xmlns:a16="http://schemas.microsoft.com/office/drawing/2014/main" id="{00000000-0008-0000-0100-000086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xmlns:a16="http://schemas.microsoft.com/office/drawing/2014/main"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xmlns:a16="http://schemas.microsoft.com/office/drawing/2014/main" uri="{FF2B5EF4-FFF2-40B4-BE49-F238E27FC236}">
                <a16:creationId xmlns:a16="http://schemas.microsoft.com/office/drawing/2014/main" id="{00000000-0008-0000-0100-000088000000}"/>
              </a:ext>
            </a:extLst>
          </xdr:cNvPr>
          <xdr:cNvSpPr txBox="true"/>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xmlns:a16="http://schemas.microsoft.com/office/drawing/2014/main" uri="{FF2B5EF4-FFF2-40B4-BE49-F238E27FC236}">
                <a16:creationId xmlns:a16="http://schemas.microsoft.com/office/drawing/2014/main" id="{00000000-0008-0000-0100-000089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xmlns:a16="http://schemas.microsoft.com/office/drawing/2014/main" uri="{FF2B5EF4-FFF2-40B4-BE49-F238E27FC236}">
                <a16:creationId xmlns:a16="http://schemas.microsoft.com/office/drawing/2014/main" id="{00000000-0008-0000-0100-00008A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xmlns:a16="http://schemas.microsoft.com/office/drawing/2014/main" uri="{FF2B5EF4-FFF2-40B4-BE49-F238E27FC236}">
                <a16:creationId xmlns:a16="http://schemas.microsoft.com/office/drawing/2014/main" id="{00000000-0008-0000-0100-00008B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a="http://schemas.openxmlformats.org/drawingml/2006/main" xmlns:xdr="http://schemas.openxmlformats.org/drawingml/2006/spreadsheetDrawing" xmlns:r="http://schemas.openxmlformats.org/officeDocument/2006/relationships">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xmlns:a16="http://schemas.microsoft.com/office/drawing/2014/main"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xmlns:a16="http://schemas.microsoft.com/office/drawing/2014/main"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xmlns:a16="http://schemas.microsoft.com/office/drawing/2014/main"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xmlns:a16="http://schemas.microsoft.com/office/drawing/2014/main"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xmlns:a16="http://schemas.microsoft.com/office/drawing/2014/main"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xmlns:a16="http://schemas.microsoft.com/office/drawing/2014/main"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xmlns:a16="http://schemas.microsoft.com/office/drawing/2014/main"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xmlns:a16="http://schemas.microsoft.com/office/drawing/2014/main"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0</xdr:col>
          <xdr:colOff>600075</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0</xdr:col>
          <xdr:colOff>600075</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0</xdr:col>
          <xdr:colOff>600075</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0</xdr:col>
          <xdr:colOff>600075</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0</xdr:col>
          <xdr:colOff>600075</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0</xdr:col>
          <xdr:colOff>600075</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0</xdr:col>
          <xdr:colOff>600075</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0</xdr:col>
          <xdr:colOff>600075</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xmlns:a16="http://schemas.microsoft.com/office/drawing/2014/main"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xmlns:a16="http://schemas.microsoft.com/office/drawing/2014/main"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xmlns:a16="http://schemas.microsoft.com/office/drawing/2014/main"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xmlns:a16="http://schemas.microsoft.com/office/drawing/2014/main"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xmlns:a16="http://schemas.microsoft.com/office/drawing/2014/main"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xmlns:a16="http://schemas.microsoft.com/office/drawing/2014/main"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xmlns:a16="http://schemas.microsoft.com/office/drawing/2014/main"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xmlns:a16="http://schemas.microsoft.com/office/drawing/2014/main"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xmlns:a16="http://schemas.microsoft.com/office/drawing/2014/main"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xmlns:a16="http://schemas.microsoft.com/office/drawing/2014/main"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xmlns:a16="http://schemas.microsoft.com/office/drawing/2014/main"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xmlns:a16="http://schemas.microsoft.com/office/drawing/2014/main"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xmlns:a16="http://schemas.microsoft.com/office/drawing/2014/main"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xmlns:a16="http://schemas.microsoft.com/office/drawing/2014/main"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xmlns:a16="http://schemas.microsoft.com/office/drawing/2014/main"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xmlns:a16="http://schemas.microsoft.com/office/drawing/2014/main"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xmlns:a16="http://schemas.microsoft.com/office/drawing/2014/main"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xmlns:a16="http://schemas.microsoft.com/office/drawing/2014/main"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xmlns:a16="http://schemas.microsoft.com/office/drawing/2014/main"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xmlns:a16="http://schemas.microsoft.com/office/drawing/2014/main"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xmlns:a16="http://schemas.microsoft.com/office/drawing/2014/main"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xmlns:a16="http://schemas.microsoft.com/office/drawing/2014/main"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xmlns:a16="http://schemas.microsoft.com/office/drawing/2014/main"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xmlns:a16="http://schemas.microsoft.com/office/drawing/2014/main"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xmlns:a16="http://schemas.microsoft.com/office/drawing/2014/main"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xmlns:a16="http://schemas.microsoft.com/office/drawing/2014/main"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xmlns:a16="http://schemas.microsoft.com/office/drawing/2014/main"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xmlns:a16="http://schemas.microsoft.com/office/drawing/2014/main"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xmlns:a16="http://schemas.microsoft.com/office/drawing/2014/main"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xmlns:a16="http://schemas.microsoft.com/office/drawing/2014/main"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xmlns:a16="http://schemas.microsoft.com/office/drawing/2014/main"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xmlns:a16="http://schemas.microsoft.com/office/drawing/2014/main"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xmlns:a16="http://schemas.microsoft.com/office/drawing/2014/main"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xmlns:a16="http://schemas.microsoft.com/office/drawing/2014/main"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0</xdr:col>
          <xdr:colOff>600075</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0</xdr:col>
          <xdr:colOff>600075</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0</xdr:col>
          <xdr:colOff>600075</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0</xdr:col>
          <xdr:colOff>600075</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0</xdr:col>
          <xdr:colOff>600075</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0</xdr:col>
          <xdr:colOff>600075</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0</xdr:col>
          <xdr:colOff>600075</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0</xdr:col>
          <xdr:colOff>600075</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0</xdr:col>
          <xdr:colOff>600075</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0</xdr:col>
          <xdr:colOff>600075</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0</xdr:col>
          <xdr:colOff>600075</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0</xdr:col>
          <xdr:colOff>600075</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0</xdr:col>
          <xdr:colOff>600075</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0</xdr:col>
          <xdr:colOff>600075</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0</xdr:col>
          <xdr:colOff>600075</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0</xdr:col>
          <xdr:colOff>600075</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38100</xdr:colOff>
          <xdr:row>98</xdr:row>
          <xdr:rowOff>9525</xdr:rowOff>
        </xdr:from>
        <xdr:to>
          <xdr:col>2</xdr:col>
          <xdr:colOff>28575</xdr:colOff>
          <xdr:row>99</xdr:row>
          <xdr:rowOff>180975</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9525</xdr:colOff>
          <xdr:row>299</xdr:row>
          <xdr:rowOff>190500</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202</xdr:row>
          <xdr:rowOff>28575</xdr:rowOff>
        </xdr:from>
        <xdr:to>
          <xdr:col>0</xdr:col>
          <xdr:colOff>571500</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xmlns:a16="http://schemas.microsoft.com/office/drawing/2014/main"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xmlns:a16="http://schemas.microsoft.com/office/drawing/2014/main" uri="{FF2B5EF4-FFF2-40B4-BE49-F238E27FC236}">
                <a16:creationId xmlns:a16="http://schemas.microsoft.com/office/drawing/2014/main" id="{00000000-0008-0000-0200-00008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xmlns:a16="http://schemas.microsoft.com/office/drawing/2014/main" uri="{FF2B5EF4-FFF2-40B4-BE49-F238E27FC236}">
                <a16:creationId xmlns:a16="http://schemas.microsoft.com/office/drawing/2014/main" id="{00000000-0008-0000-0200-00009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xmlns:a16="http://schemas.microsoft.com/office/drawing/2014/main" uri="{FF2B5EF4-FFF2-40B4-BE49-F238E27FC236}">
                <a16:creationId xmlns:a16="http://schemas.microsoft.com/office/drawing/2014/main" id="{00000000-0008-0000-0200-00009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xmlns:a16="http://schemas.microsoft.com/office/drawing/2014/main" uri="{FF2B5EF4-FFF2-40B4-BE49-F238E27FC236}">
                <a16:creationId xmlns:a16="http://schemas.microsoft.com/office/drawing/2014/main" id="{00000000-0008-0000-0200-00009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xmlns:a16="http://schemas.microsoft.com/office/drawing/2014/main"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xmlns:a16="http://schemas.microsoft.com/office/drawing/2014/main" uri="{FF2B5EF4-FFF2-40B4-BE49-F238E27FC236}">
                <a16:creationId xmlns:a16="http://schemas.microsoft.com/office/drawing/2014/main" id="{00000000-0008-0000-0200-00009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xmlns:a16="http://schemas.microsoft.com/office/drawing/2014/main" uri="{FF2B5EF4-FFF2-40B4-BE49-F238E27FC236}">
                <a16:creationId xmlns:a16="http://schemas.microsoft.com/office/drawing/2014/main" id="{00000000-0008-0000-0200-00009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xmlns:a16="http://schemas.microsoft.com/office/drawing/2014/main" uri="{FF2B5EF4-FFF2-40B4-BE49-F238E27FC236}">
                <a16:creationId xmlns:a16="http://schemas.microsoft.com/office/drawing/2014/main" id="{00000000-0008-0000-0200-00009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xmlns:a16="http://schemas.microsoft.com/office/drawing/2014/main" uri="{FF2B5EF4-FFF2-40B4-BE49-F238E27FC236}">
                <a16:creationId xmlns:a16="http://schemas.microsoft.com/office/drawing/2014/main" id="{00000000-0008-0000-0200-00009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xmlns:a16="http://schemas.microsoft.com/office/drawing/2014/main"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xmlns:a16="http://schemas.microsoft.com/office/drawing/2014/main" uri="{FF2B5EF4-FFF2-40B4-BE49-F238E27FC236}">
                <a16:creationId xmlns:a16="http://schemas.microsoft.com/office/drawing/2014/main" id="{00000000-0008-0000-0200-0000A4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xmlns:a16="http://schemas.microsoft.com/office/drawing/2014/main" uri="{FF2B5EF4-FFF2-40B4-BE49-F238E27FC236}">
                <a16:creationId xmlns:a16="http://schemas.microsoft.com/office/drawing/2014/main" id="{00000000-0008-0000-0200-0000A5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xmlns:a16="http://schemas.microsoft.com/office/drawing/2014/main" uri="{FF2B5EF4-FFF2-40B4-BE49-F238E27FC236}">
                <a16:creationId xmlns:a16="http://schemas.microsoft.com/office/drawing/2014/main" id="{00000000-0008-0000-0200-0000A6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xmlns:a16="http://schemas.microsoft.com/office/drawing/2014/main" uri="{FF2B5EF4-FFF2-40B4-BE49-F238E27FC236}">
                <a16:creationId xmlns:a16="http://schemas.microsoft.com/office/drawing/2014/main" id="{00000000-0008-0000-0200-0000A7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xmlns:a16="http://schemas.microsoft.com/office/drawing/2014/main"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xmlns:a16="http://schemas.microsoft.com/office/drawing/2014/main" uri="{FF2B5EF4-FFF2-40B4-BE49-F238E27FC236}">
                <a16:creationId xmlns:a16="http://schemas.microsoft.com/office/drawing/2014/main" id="{00000000-0008-0000-0200-000075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xmlns:a16="http://schemas.microsoft.com/office/drawing/2014/main" uri="{FF2B5EF4-FFF2-40B4-BE49-F238E27FC236}">
                <a16:creationId xmlns:a16="http://schemas.microsoft.com/office/drawing/2014/main" id="{00000000-0008-0000-0200-000076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xmlns:a16="http://schemas.microsoft.com/office/drawing/2014/main" uri="{FF2B5EF4-FFF2-40B4-BE49-F238E27FC236}">
                <a16:creationId xmlns:a16="http://schemas.microsoft.com/office/drawing/2014/main" id="{00000000-0008-0000-0200-000077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xmlns:a16="http://schemas.microsoft.com/office/drawing/2014/main" uri="{FF2B5EF4-FFF2-40B4-BE49-F238E27FC236}">
                <a16:creationId xmlns:a16="http://schemas.microsoft.com/office/drawing/2014/main" id="{00000000-0008-0000-0200-000078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xmlns:a16="http://schemas.microsoft.com/office/drawing/2014/main"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xmlns:a16="http://schemas.microsoft.com/office/drawing/2014/main" uri="{FF2B5EF4-FFF2-40B4-BE49-F238E27FC236}">
                <a16:creationId xmlns:a16="http://schemas.microsoft.com/office/drawing/2014/main" id="{00000000-0008-0000-0200-00007A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xmlns:a16="http://schemas.microsoft.com/office/drawing/2014/main" uri="{FF2B5EF4-FFF2-40B4-BE49-F238E27FC236}">
                <a16:creationId xmlns:a16="http://schemas.microsoft.com/office/drawing/2014/main" id="{00000000-0008-0000-0200-00007B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xmlns:a16="http://schemas.microsoft.com/office/drawing/2014/main" uri="{FF2B5EF4-FFF2-40B4-BE49-F238E27FC236}">
                <a16:creationId xmlns:a16="http://schemas.microsoft.com/office/drawing/2014/main" id="{00000000-0008-0000-0200-00007C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xmlns:a16="http://schemas.microsoft.com/office/drawing/2014/main" uri="{FF2B5EF4-FFF2-40B4-BE49-F238E27FC236}">
                <a16:creationId xmlns:a16="http://schemas.microsoft.com/office/drawing/2014/main" id="{00000000-0008-0000-0200-00007D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xmlns:a16="http://schemas.microsoft.com/office/drawing/2014/main"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xmlns:a16="http://schemas.microsoft.com/office/drawing/2014/main" uri="{FF2B5EF4-FFF2-40B4-BE49-F238E27FC236}">
                <a16:creationId xmlns:a16="http://schemas.microsoft.com/office/drawing/2014/main" id="{00000000-0008-0000-0200-00007F000000}"/>
              </a:ext>
            </a:extLst>
          </xdr:cNvPr>
          <xdr:cNvSpPr txBox="true"/>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xmlns:a16="http://schemas.microsoft.com/office/drawing/2014/main" uri="{FF2B5EF4-FFF2-40B4-BE49-F238E27FC236}">
                <a16:creationId xmlns:a16="http://schemas.microsoft.com/office/drawing/2014/main" id="{00000000-0008-0000-0200-000080000000}"/>
              </a:ext>
            </a:extLst>
          </xdr:cNvPr>
          <xdr:cNvSpPr txBox="true"/>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xmlns:a16="http://schemas.microsoft.com/office/drawing/2014/main" uri="{FF2B5EF4-FFF2-40B4-BE49-F238E27FC236}">
                <a16:creationId xmlns:a16="http://schemas.microsoft.com/office/drawing/2014/main" id="{00000000-0008-0000-0200-000081000000}"/>
              </a:ext>
            </a:extLst>
          </xdr:cNvPr>
          <xdr:cNvSpPr txBox="true"/>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xmlns:a16="http://schemas.microsoft.com/office/drawing/2014/main" uri="{FF2B5EF4-FFF2-40B4-BE49-F238E27FC236}">
                <a16:creationId xmlns:a16="http://schemas.microsoft.com/office/drawing/2014/main" id="{00000000-0008-0000-0200-000082000000}"/>
              </a:ext>
            </a:extLst>
          </xdr:cNvPr>
          <xdr:cNvSpPr txBox="true"/>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a="http://schemas.openxmlformats.org/drawingml/2006/main" xmlns:xdr="http://schemas.openxmlformats.org/drawingml/2006/spreadsheetDrawing" xmlns:r="http://schemas.openxmlformats.org/officeDocument/2006/relationships">
  <xdr:twoCellAnchor>
    <xdr:from>
      <xdr:col>17</xdr:col>
      <xdr:colOff>200025</xdr:colOff>
      <xdr:row>7</xdr:row>
      <xdr:rowOff>0</xdr:rowOff>
    </xdr:from>
    <xdr:to>
      <xdr:col>25</xdr:col>
      <xdr:colOff>28575</xdr:colOff>
      <xdr:row>29</xdr:row>
      <xdr:rowOff>19050</xdr:rowOff>
    </xdr:to>
    <xdr:grpSp>
      <xdr:nvGrpSpPr>
        <xdr:cNvPr id="2" name="Group HygRurSum">
          <a:extLst>
            <a:ext xmlns:a16="http://schemas.microsoft.com/office/drawing/2014/main"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xmlns:a16="http://schemas.microsoft.com/office/drawing/2014/main"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xmlns:a16="http://schemas.microsoft.com/office/drawing/2014/main"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xmlns:a16="http://schemas.microsoft.com/office/drawing/2014/main"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xmlns:a16="http://schemas.microsoft.com/office/drawing/2014/main"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xmlns:a16="http://schemas.microsoft.com/office/drawing/2014/main"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xmlns:a16="http://schemas.microsoft.com/office/drawing/2014/main"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xmlns:a16="http://schemas.microsoft.com/office/drawing/2014/main"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xmlns:a16="http://schemas.microsoft.com/office/drawing/2014/main"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xmlns:a16="http://schemas.microsoft.com/office/drawing/2014/main"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xmlns:a16="http://schemas.microsoft.com/office/drawing/2014/main"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xmlns:a16="http://schemas.microsoft.com/office/drawing/2014/main"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xmlns:a16="http://schemas.microsoft.com/office/drawing/2014/main"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xmlns:a16="http://schemas.microsoft.com/office/drawing/2014/main"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xmlns:a16="http://schemas.microsoft.com/office/drawing/2014/main"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xmlns:a16="http://schemas.microsoft.com/office/drawing/2014/main"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xmlns:a16="http://schemas.microsoft.com/office/drawing/2014/main"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xmlns:a16="http://schemas.microsoft.com/office/drawing/2014/main"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xmlns:a16="http://schemas.microsoft.com/office/drawing/2014/main"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xmlns:a16="http://schemas.microsoft.com/office/drawing/2014/main" uri="{FF2B5EF4-FFF2-40B4-BE49-F238E27FC236}">
                <a16:creationId xmlns:a16="http://schemas.microsoft.com/office/drawing/2014/main" id="{00000000-0008-0000-0300-000021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34" name="ZoneTexte 33">
            <a:extLst>
              <a:ext xmlns:a16="http://schemas.microsoft.com/office/drawing/2014/main" uri="{FF2B5EF4-FFF2-40B4-BE49-F238E27FC236}">
                <a16:creationId xmlns:a16="http://schemas.microsoft.com/office/drawing/2014/main" id="{00000000-0008-0000-0300-000022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xmlns:a16="http://schemas.microsoft.com/office/drawing/2014/main" uri="{FF2B5EF4-FFF2-40B4-BE49-F238E27FC236}">
                <a16:creationId xmlns:a16="http://schemas.microsoft.com/office/drawing/2014/main" id="{00000000-0008-0000-0300-000023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xmlns:a16="http://schemas.microsoft.com/office/drawing/2014/main"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xmlns:a16="http://schemas.microsoft.com/office/drawing/2014/main" uri="{FF2B5EF4-FFF2-40B4-BE49-F238E27FC236}">
                <a16:creationId xmlns:a16="http://schemas.microsoft.com/office/drawing/2014/main" id="{00000000-0008-0000-0300-000027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0" name="ZoneTexte 39">
            <a:extLst>
              <a:ext xmlns:a16="http://schemas.microsoft.com/office/drawing/2014/main" uri="{FF2B5EF4-FFF2-40B4-BE49-F238E27FC236}">
                <a16:creationId xmlns:a16="http://schemas.microsoft.com/office/drawing/2014/main" id="{00000000-0008-0000-0300-000028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xmlns:a16="http://schemas.microsoft.com/office/drawing/2014/main" uri="{FF2B5EF4-FFF2-40B4-BE49-F238E27FC236}">
                <a16:creationId xmlns:a16="http://schemas.microsoft.com/office/drawing/2014/main" id="{00000000-0008-0000-0300-000029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xmlns:a16="http://schemas.microsoft.com/office/drawing/2014/main"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xmlns:a16="http://schemas.microsoft.com/office/drawing/2014/main" uri="{FF2B5EF4-FFF2-40B4-BE49-F238E27FC236}">
                <a16:creationId xmlns:a16="http://schemas.microsoft.com/office/drawing/2014/main" id="{00000000-0008-0000-0300-00002F000000}"/>
              </a:ext>
            </a:extLst>
          </xdr:cNvPr>
          <xdr:cNvSpPr txBox="true"/>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solidFill>
                  <a:schemeClr val="bg1"/>
                </a:solidFill>
                <a:latin typeface="Arial" panose="020B0604020202020204" pitchFamily="34" charset="0"/>
                <a:cs typeface="Arial" panose="020B0604020202020204" pitchFamily="34" charset="0"/>
              </a:rPr>
              <a:t>Basic</a:t>
            </a:r>
          </a:p>
        </xdr:txBody>
      </xdr:sp>
      <xdr:sp macro="" textlink="">
        <xdr:nvSpPr>
          <xdr:cNvPr id="48" name="ZoneTexte 47">
            <a:extLst>
              <a:ext xmlns:a16="http://schemas.microsoft.com/office/drawing/2014/main" uri="{FF2B5EF4-FFF2-40B4-BE49-F238E27FC236}">
                <a16:creationId xmlns:a16="http://schemas.microsoft.com/office/drawing/2014/main" id="{00000000-0008-0000-0300-000030000000}"/>
              </a:ext>
            </a:extLst>
          </xdr:cNvPr>
          <xdr:cNvSpPr txBox="true"/>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xmlns:a16="http://schemas.microsoft.com/office/drawing/2014/main" uri="{FF2B5EF4-FFF2-40B4-BE49-F238E27FC236}">
                <a16:creationId xmlns:a16="http://schemas.microsoft.com/office/drawing/2014/main" id="{00000000-0008-0000-0300-000031000000}"/>
              </a:ext>
            </a:extLst>
          </xdr:cNvPr>
          <xdr:cNvSpPr txBox="true"/>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false" anchor="ctr" anchorCtr="false">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6145"/>
            </a:ext>
            <a:ext xmlns:a16="http://schemas.microsoft.com/office/drawing/2014/main" uri="{FF2B5EF4-FFF2-40B4-BE49-F238E27FC236}">
              <a16:creationId xmlns:a16="http://schemas.microsoft.com/office/drawing/2014/main" id="{00000000-0008-0000-0400-000002000000}"/>
            </a:ext>
          </a:extLst>
        </xdr:cNvPr>
        <xdr:cNvSpPr/>
      </xdr:nvSpPr>
      <xdr:spPr>
        <a:xfrm>
          <a:off x="9496425" y="21974175"/>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6146"/>
            </a:ext>
            <a:ext xmlns:a16="http://schemas.microsoft.com/office/drawing/2014/main" uri="{FF2B5EF4-FFF2-40B4-BE49-F238E27FC236}">
              <a16:creationId xmlns:a16="http://schemas.microsoft.com/office/drawing/2014/main" id="{00000000-0008-0000-04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4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4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4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400-00000E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400-00000F000000}"/>
            </a:ext>
          </a:extLst>
        </xdr:cNvPr>
        <xdr:cNvSpPr txBox="true"/>
      </xdr:nvSpPr>
      <xdr:spPr>
        <a:xfrm>
          <a:off x="3014663" y="43157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4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6147"/>
            </a:ext>
            <a:ext xmlns:a16="http://schemas.microsoft.com/office/drawing/2014/main" uri="{FF2B5EF4-FFF2-40B4-BE49-F238E27FC236}">
              <a16:creationId xmlns:a16="http://schemas.microsoft.com/office/drawing/2014/main" id="{00000000-0008-0000-04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6148"/>
            </a:ext>
            <a:ext xmlns:a16="http://schemas.microsoft.com/office/drawing/2014/main" uri="{FF2B5EF4-FFF2-40B4-BE49-F238E27FC236}">
              <a16:creationId xmlns:a16="http://schemas.microsoft.com/office/drawing/2014/main" id="{00000000-0008-0000-04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6149"/>
            </a:ext>
            <a:ext xmlns:a16="http://schemas.microsoft.com/office/drawing/2014/main" uri="{FF2B5EF4-FFF2-40B4-BE49-F238E27FC236}">
              <a16:creationId xmlns:a16="http://schemas.microsoft.com/office/drawing/2014/main" id="{00000000-0008-0000-0400-000013000000}"/>
            </a:ext>
          </a:extLst>
        </xdr:cNvPr>
        <xdr:cNvSpPr/>
      </xdr:nvSpPr>
      <xdr:spPr>
        <a:xfrm>
          <a:off x="876300" y="21974175"/>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6150"/>
            </a:ext>
            <a:ext xmlns:a16="http://schemas.microsoft.com/office/drawing/2014/main" uri="{FF2B5EF4-FFF2-40B4-BE49-F238E27FC236}">
              <a16:creationId xmlns:a16="http://schemas.microsoft.com/office/drawing/2014/main" id="{00000000-0008-0000-0400-000014000000}"/>
            </a:ext>
          </a:extLst>
        </xdr:cNvPr>
        <xdr:cNvSpPr/>
      </xdr:nvSpPr>
      <xdr:spPr>
        <a:xfrm>
          <a:off x="2205038" y="21974175"/>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6151"/>
            </a:ext>
            <a:ext xmlns:a16="http://schemas.microsoft.com/office/drawing/2014/main" uri="{FF2B5EF4-FFF2-40B4-BE49-F238E27FC236}">
              <a16:creationId xmlns:a16="http://schemas.microsoft.com/office/drawing/2014/main" id="{00000000-0008-0000-0400-000015000000}"/>
            </a:ext>
          </a:extLst>
        </xdr:cNvPr>
        <xdr:cNvSpPr/>
      </xdr:nvSpPr>
      <xdr:spPr>
        <a:xfrm>
          <a:off x="942975" y="42329100"/>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6152"/>
            </a:ext>
            <a:ext xmlns:a16="http://schemas.microsoft.com/office/drawing/2014/main" uri="{FF2B5EF4-FFF2-40B4-BE49-F238E27FC236}">
              <a16:creationId xmlns:a16="http://schemas.microsoft.com/office/drawing/2014/main" id="{00000000-0008-0000-0400-000016000000}"/>
            </a:ext>
          </a:extLst>
        </xdr:cNvPr>
        <xdr:cNvSpPr/>
      </xdr:nvSpPr>
      <xdr:spPr>
        <a:xfrm>
          <a:off x="2205038" y="42329100"/>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400-000017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400-000018000000}"/>
            </a:ext>
          </a:extLst>
        </xdr:cNvPr>
        <xdr:cNvSpPr txBox="true"/>
      </xdr:nvSpPr>
      <xdr:spPr>
        <a:xfrm>
          <a:off x="3014663" y="22802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400-000019000000}"/>
            </a:ext>
          </a:extLst>
        </xdr:cNvPr>
        <xdr:cNvSpPr txBox="true"/>
      </xdr:nvSpPr>
      <xdr:spPr>
        <a:xfrm>
          <a:off x="3014663" y="43157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400-00001A000000}"/>
            </a:ext>
          </a:extLst>
        </xdr:cNvPr>
        <xdr:cNvSpPr txBox="true"/>
      </xdr:nvSpPr>
      <xdr:spPr>
        <a:xfrm>
          <a:off x="3014663" y="43157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400-00001B000000}"/>
            </a:ext>
          </a:extLst>
        </xdr:cNvPr>
        <xdr:cNvSpPr txBox="true"/>
      </xdr:nvSpPr>
      <xdr:spPr>
        <a:xfrm>
          <a:off x="3014663" y="431577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6153"/>
            </a:ext>
            <a:ext xmlns:a16="http://schemas.microsoft.com/office/drawing/2014/main" uri="{FF2B5EF4-FFF2-40B4-BE49-F238E27FC236}">
              <a16:creationId xmlns:a16="http://schemas.microsoft.com/office/drawing/2014/main" id="{00000000-0008-0000-04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6154"/>
            </a:ext>
            <a:ext xmlns:a16="http://schemas.microsoft.com/office/drawing/2014/main" uri="{FF2B5EF4-FFF2-40B4-BE49-F238E27FC236}">
              <a16:creationId xmlns:a16="http://schemas.microsoft.com/office/drawing/2014/main" id="{00000000-0008-0000-04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6155"/>
            </a:ext>
            <a:ext xmlns:a16="http://schemas.microsoft.com/office/drawing/2014/main" uri="{FF2B5EF4-FFF2-40B4-BE49-F238E27FC236}">
              <a16:creationId xmlns:a16="http://schemas.microsoft.com/office/drawing/2014/main" id="{00000000-0008-0000-04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6156"/>
            </a:ext>
            <a:ext xmlns:a16="http://schemas.microsoft.com/office/drawing/2014/main" uri="{FF2B5EF4-FFF2-40B4-BE49-F238E27FC236}">
              <a16:creationId xmlns:a16="http://schemas.microsoft.com/office/drawing/2014/main" id="{00000000-0008-0000-0400-00001F000000}"/>
            </a:ext>
          </a:extLst>
        </xdr:cNvPr>
        <xdr:cNvSpPr/>
      </xdr:nvSpPr>
      <xdr:spPr>
        <a:xfrm>
          <a:off x="2357438" y="80181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4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4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6157"/>
            </a:ext>
            <a:ext xmlns:a16="http://schemas.microsoft.com/office/drawing/2014/main" uri="{FF2B5EF4-FFF2-40B4-BE49-F238E27FC236}">
              <a16:creationId xmlns:a16="http://schemas.microsoft.com/office/drawing/2014/main" id="{00000000-0008-0000-0400-000023000000}"/>
            </a:ext>
          </a:extLst>
        </xdr:cNvPr>
        <xdr:cNvSpPr/>
      </xdr:nvSpPr>
      <xdr:spPr>
        <a:xfrm>
          <a:off x="9429750" y="42329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6158"/>
            </a:ext>
            <a:ext xmlns:a16="http://schemas.microsoft.com/office/drawing/2014/main" uri="{FF2B5EF4-FFF2-40B4-BE49-F238E27FC236}">
              <a16:creationId xmlns:a16="http://schemas.microsoft.com/office/drawing/2014/main" id="{00000000-0008-0000-0400-000024000000}"/>
            </a:ext>
          </a:extLst>
        </xdr:cNvPr>
        <xdr:cNvSpPr/>
      </xdr:nvSpPr>
      <xdr:spPr>
        <a:xfrm>
          <a:off x="4533900" y="21974175"/>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6159"/>
            </a:ext>
            <a:ext xmlns:a16="http://schemas.microsoft.com/office/drawing/2014/main" uri="{FF2B5EF4-FFF2-40B4-BE49-F238E27FC236}">
              <a16:creationId xmlns:a16="http://schemas.microsoft.com/office/drawing/2014/main" id="{00000000-0008-0000-0400-000025000000}"/>
            </a:ext>
          </a:extLst>
        </xdr:cNvPr>
        <xdr:cNvSpPr/>
      </xdr:nvSpPr>
      <xdr:spPr>
        <a:xfrm>
          <a:off x="4533900" y="4232910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6160"/>
            </a:ext>
            <a:ext xmlns:a16="http://schemas.microsoft.com/office/drawing/2014/main" uri="{FF2B5EF4-FFF2-40B4-BE49-F238E27FC236}">
              <a16:creationId xmlns:a16="http://schemas.microsoft.com/office/drawing/2014/main" id="{00000000-0008-0000-0400-000026000000}"/>
            </a:ext>
          </a:extLst>
        </xdr:cNvPr>
        <xdr:cNvSpPr/>
      </xdr:nvSpPr>
      <xdr:spPr>
        <a:xfrm>
          <a:off x="16073438" y="21974175"/>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6161"/>
            </a:ext>
            <a:ext xmlns:a16="http://schemas.microsoft.com/office/drawing/2014/main" uri="{FF2B5EF4-FFF2-40B4-BE49-F238E27FC236}">
              <a16:creationId xmlns:a16="http://schemas.microsoft.com/office/drawing/2014/main" id="{00000000-0008-0000-0400-000027000000}"/>
            </a:ext>
          </a:extLst>
        </xdr:cNvPr>
        <xdr:cNvSpPr/>
      </xdr:nvSpPr>
      <xdr:spPr>
        <a:xfrm>
          <a:off x="16054388" y="42329100"/>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6162"/>
            </a:ext>
            <a:ext xmlns:a16="http://schemas.microsoft.com/office/drawing/2014/main" uri="{FF2B5EF4-FFF2-40B4-BE49-F238E27FC236}">
              <a16:creationId xmlns:a16="http://schemas.microsoft.com/office/drawing/2014/main" id="{00000000-0008-0000-04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6163"/>
            </a:ext>
            <a:ext xmlns:a16="http://schemas.microsoft.com/office/drawing/2014/main" uri="{FF2B5EF4-FFF2-40B4-BE49-F238E27FC236}">
              <a16:creationId xmlns:a16="http://schemas.microsoft.com/office/drawing/2014/main" id="{00000000-0008-0000-04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169996"/>
            </a:ext>
            <a:ext xmlns:a16="http://schemas.microsoft.com/office/drawing/2014/main" uri="{FF2B5EF4-FFF2-40B4-BE49-F238E27FC236}">
              <a16:creationId xmlns:a16="http://schemas.microsoft.com/office/drawing/2014/main" id="{00000000-0008-0000-0400-00003A000000}"/>
            </a:ext>
          </a:extLst>
        </xdr:cNvPr>
        <xdr:cNvSpPr/>
      </xdr:nvSpPr>
      <xdr:spPr>
        <a:xfrm>
          <a:off x="2357438" y="80181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2945" name="B_Com1" hidden="1">
              <a:extLst>
                <a:ext uri="{63B3BB69-23CF-44E3-9099-C40C66FF867C}">
                  <a14:compatExt spid="_x0000_s252945"/>
                </a:ext>
                <a:ext uri="{FF2B5EF4-FFF2-40B4-BE49-F238E27FC236}">
                  <a16:creationId xmlns:a16="http://schemas.microsoft.com/office/drawing/2014/main" id="{00000000-0008-0000-0400-00001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2946" name="B_San1" hidden="1">
              <a:extLst>
                <a:ext uri="{63B3BB69-23CF-44E3-9099-C40C66FF867C}">
                  <a14:compatExt spid="_x0000_s252946"/>
                </a:ext>
                <a:ext uri="{FF2B5EF4-FFF2-40B4-BE49-F238E27FC236}">
                  <a16:creationId xmlns:a16="http://schemas.microsoft.com/office/drawing/2014/main" id="{00000000-0008-0000-0400-00001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2947" name="B_Hyg1" hidden="1">
              <a:extLst>
                <a:ext uri="{63B3BB69-23CF-44E3-9099-C40C66FF867C}">
                  <a14:compatExt spid="_x0000_s252947"/>
                </a:ext>
                <a:ext uri="{FF2B5EF4-FFF2-40B4-BE49-F238E27FC236}">
                  <a16:creationId xmlns:a16="http://schemas.microsoft.com/office/drawing/2014/main" id="{00000000-0008-0000-0400-00001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2948" name="B_Sub1" hidden="1">
              <a:extLst>
                <a:ext uri="{63B3BB69-23CF-44E3-9099-C40C66FF867C}">
                  <a14:compatExt spid="_x0000_s252948"/>
                </a:ext>
                <a:ext uri="{FF2B5EF4-FFF2-40B4-BE49-F238E27FC236}">
                  <a16:creationId xmlns:a16="http://schemas.microsoft.com/office/drawing/2014/main" id="{00000000-0008-0000-0400-00001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2949" name="B_WQ1" hidden="1">
              <a:extLst>
                <a:ext uri="{63B3BB69-23CF-44E3-9099-C40C66FF867C}">
                  <a14:compatExt spid="_x0000_s252949"/>
                </a:ext>
                <a:ext uri="{FF2B5EF4-FFF2-40B4-BE49-F238E27FC236}">
                  <a16:creationId xmlns:a16="http://schemas.microsoft.com/office/drawing/2014/main" id="{00000000-0008-0000-0400-00001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2950" name="B_Com2" hidden="1">
              <a:extLst>
                <a:ext uri="{63B3BB69-23CF-44E3-9099-C40C66FF867C}">
                  <a14:compatExt spid="_x0000_s252950"/>
                </a:ext>
                <a:ext uri="{FF2B5EF4-FFF2-40B4-BE49-F238E27FC236}">
                  <a16:creationId xmlns:a16="http://schemas.microsoft.com/office/drawing/2014/main" id="{00000000-0008-0000-0400-00001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2951" name="B_Hyg2" hidden="1">
              <a:extLst>
                <a:ext uri="{63B3BB69-23CF-44E3-9099-C40C66FF867C}">
                  <a14:compatExt spid="_x0000_s252951"/>
                </a:ext>
                <a:ext uri="{FF2B5EF4-FFF2-40B4-BE49-F238E27FC236}">
                  <a16:creationId xmlns:a16="http://schemas.microsoft.com/office/drawing/2014/main" id="{00000000-0008-0000-0400-00001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2952" name="B_Wat2" hidden="1">
              <a:extLst>
                <a:ext uri="{63B3BB69-23CF-44E3-9099-C40C66FF867C}">
                  <a14:compatExt spid="_x0000_s252952"/>
                </a:ext>
                <a:ext uri="{FF2B5EF4-FFF2-40B4-BE49-F238E27FC236}">
                  <a16:creationId xmlns:a16="http://schemas.microsoft.com/office/drawing/2014/main" id="{00000000-0008-0000-0400-00001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2953" name="B_Sub2" hidden="1">
              <a:extLst>
                <a:ext uri="{63B3BB69-23CF-44E3-9099-C40C66FF867C}">
                  <a14:compatExt spid="_x0000_s252953"/>
                </a:ext>
                <a:ext uri="{FF2B5EF4-FFF2-40B4-BE49-F238E27FC236}">
                  <a16:creationId xmlns:a16="http://schemas.microsoft.com/office/drawing/2014/main" id="{00000000-0008-0000-0400-00001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2954" name="B_WQ2" hidden="1">
              <a:extLst>
                <a:ext uri="{63B3BB69-23CF-44E3-9099-C40C66FF867C}">
                  <a14:compatExt spid="_x0000_s252954"/>
                </a:ext>
                <a:ext uri="{FF2B5EF4-FFF2-40B4-BE49-F238E27FC236}">
                  <a16:creationId xmlns:a16="http://schemas.microsoft.com/office/drawing/2014/main" id="{00000000-0008-0000-0400-00001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2955" name="B_Wat3" hidden="1">
              <a:extLst>
                <a:ext uri="{63B3BB69-23CF-44E3-9099-C40C66FF867C}">
                  <a14:compatExt spid="_x0000_s252955"/>
                </a:ext>
                <a:ext uri="{FF2B5EF4-FFF2-40B4-BE49-F238E27FC236}">
                  <a16:creationId xmlns:a16="http://schemas.microsoft.com/office/drawing/2014/main" id="{00000000-0008-0000-0400-00001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2956" name="B_San3" hidden="1">
              <a:extLst>
                <a:ext uri="{63B3BB69-23CF-44E3-9099-C40C66FF867C}">
                  <a14:compatExt spid="_x0000_s252956"/>
                </a:ext>
                <a:ext uri="{FF2B5EF4-FFF2-40B4-BE49-F238E27FC236}">
                  <a16:creationId xmlns:a16="http://schemas.microsoft.com/office/drawing/2014/main" id="{00000000-0008-0000-0400-00001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2957" name="B_Com3" hidden="1">
              <a:extLst>
                <a:ext uri="{63B3BB69-23CF-44E3-9099-C40C66FF867C}">
                  <a14:compatExt spid="_x0000_s252957"/>
                </a:ext>
                <a:ext uri="{FF2B5EF4-FFF2-40B4-BE49-F238E27FC236}">
                  <a16:creationId xmlns:a16="http://schemas.microsoft.com/office/drawing/2014/main" id="{00000000-0008-0000-0400-00001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2958" name="B_Sub3" hidden="1">
              <a:extLst>
                <a:ext uri="{63B3BB69-23CF-44E3-9099-C40C66FF867C}">
                  <a14:compatExt spid="_x0000_s252958"/>
                </a:ext>
                <a:ext uri="{FF2B5EF4-FFF2-40B4-BE49-F238E27FC236}">
                  <a16:creationId xmlns:a16="http://schemas.microsoft.com/office/drawing/2014/main" id="{00000000-0008-0000-0400-00001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2959" name="B_WQ3" hidden="1">
              <a:extLst>
                <a:ext uri="{63B3BB69-23CF-44E3-9099-C40C66FF867C}">
                  <a14:compatExt spid="_x0000_s252959"/>
                </a:ext>
                <a:ext uri="{FF2B5EF4-FFF2-40B4-BE49-F238E27FC236}">
                  <a16:creationId xmlns:a16="http://schemas.microsoft.com/office/drawing/2014/main" id="{00000000-0008-0000-0400-00001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161925</xdr:rowOff>
        </xdr:from>
        <xdr:to>
          <xdr:col>1</xdr:col>
          <xdr:colOff>1704975</xdr:colOff>
          <xdr:row>400</xdr:row>
          <xdr:rowOff>47625</xdr:rowOff>
        </xdr:to>
        <xdr:sp macro="" textlink="">
          <xdr:nvSpPr>
            <xdr:cNvPr id="252960" name="B_Matrix" hidden="1">
              <a:extLst>
                <a:ext uri="{63B3BB69-23CF-44E3-9099-C40C66FF867C}">
                  <a14:compatExt spid="_x0000_s252960"/>
                </a:ext>
                <a:ext uri="{FF2B5EF4-FFF2-40B4-BE49-F238E27FC236}">
                  <a16:creationId xmlns:a16="http://schemas.microsoft.com/office/drawing/2014/main" id="{00000000-0008-0000-0400-00002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2961" name="Button 33" hidden="1">
              <a:extLst>
                <a:ext uri="{63B3BB69-23CF-44E3-9099-C40C66FF867C}">
                  <a14:compatExt spid="_x0000_s252961"/>
                </a:ext>
                <a:ext uri="{FF2B5EF4-FFF2-40B4-BE49-F238E27FC236}">
                  <a16:creationId xmlns:a16="http://schemas.microsoft.com/office/drawing/2014/main" id="{00000000-0008-0000-0400-00002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2962" name="Button 34" hidden="1">
              <a:extLst>
                <a:ext uri="{63B3BB69-23CF-44E3-9099-C40C66FF867C}">
                  <a14:compatExt spid="_x0000_s252962"/>
                </a:ext>
                <a:ext uri="{FF2B5EF4-FFF2-40B4-BE49-F238E27FC236}">
                  <a16:creationId xmlns:a16="http://schemas.microsoft.com/office/drawing/2014/main" id="{00000000-0008-0000-0400-00002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2963" name="Button 35" hidden="1">
              <a:extLst>
                <a:ext uri="{63B3BB69-23CF-44E3-9099-C40C66FF867C}">
                  <a14:compatExt spid="_x0000_s252963"/>
                </a:ext>
                <a:ext uri="{FF2B5EF4-FFF2-40B4-BE49-F238E27FC236}">
                  <a16:creationId xmlns:a16="http://schemas.microsoft.com/office/drawing/2014/main" id="{00000000-0008-0000-0400-000023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2964" name="Button 36" hidden="1">
              <a:extLst>
                <a:ext uri="{63B3BB69-23CF-44E3-9099-C40C66FF867C}">
                  <a14:compatExt spid="_x0000_s252964"/>
                </a:ext>
                <a:ext uri="{FF2B5EF4-FFF2-40B4-BE49-F238E27FC236}">
                  <a16:creationId xmlns:a16="http://schemas.microsoft.com/office/drawing/2014/main" id="{00000000-0008-0000-0400-00002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2965" name="Button 37" hidden="1">
              <a:extLst>
                <a:ext uri="{63B3BB69-23CF-44E3-9099-C40C66FF867C}">
                  <a14:compatExt spid="_x0000_s252965"/>
                </a:ext>
                <a:ext uri="{FF2B5EF4-FFF2-40B4-BE49-F238E27FC236}">
                  <a16:creationId xmlns:a16="http://schemas.microsoft.com/office/drawing/2014/main" id="{00000000-0008-0000-0400-00002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2966" name="Button 38" hidden="1">
              <a:extLst>
                <a:ext uri="{63B3BB69-23CF-44E3-9099-C40C66FF867C}">
                  <a14:compatExt spid="_x0000_s252966"/>
                </a:ext>
                <a:ext uri="{FF2B5EF4-FFF2-40B4-BE49-F238E27FC236}">
                  <a16:creationId xmlns:a16="http://schemas.microsoft.com/office/drawing/2014/main" id="{00000000-0008-0000-0400-000026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2967" name="Button 39" hidden="1">
              <a:extLst>
                <a:ext uri="{63B3BB69-23CF-44E3-9099-C40C66FF867C}">
                  <a14:compatExt spid="_x0000_s252967"/>
                </a:ext>
                <a:ext uri="{FF2B5EF4-FFF2-40B4-BE49-F238E27FC236}">
                  <a16:creationId xmlns:a16="http://schemas.microsoft.com/office/drawing/2014/main" id="{00000000-0008-0000-0400-00002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2968" name="Button 40" hidden="1">
              <a:extLst>
                <a:ext uri="{63B3BB69-23CF-44E3-9099-C40C66FF867C}">
                  <a14:compatExt spid="_x0000_s252968"/>
                </a:ext>
                <a:ext uri="{FF2B5EF4-FFF2-40B4-BE49-F238E27FC236}">
                  <a16:creationId xmlns:a16="http://schemas.microsoft.com/office/drawing/2014/main" id="{00000000-0008-0000-0400-00002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2969" name="Button 41" descr="   Go to MHH  " hidden="1">
              <a:extLst>
                <a:ext uri="{63B3BB69-23CF-44E3-9099-C40C66FF867C}">
                  <a14:compatExt spid="_x0000_s252969"/>
                </a:ext>
                <a:ext uri="{FF2B5EF4-FFF2-40B4-BE49-F238E27FC236}">
                  <a16:creationId xmlns:a16="http://schemas.microsoft.com/office/drawing/2014/main" id="{00000000-0008-0000-0400-00002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2970" name="Button 42" hidden="1">
              <a:extLst>
                <a:ext uri="{63B3BB69-23CF-44E3-9099-C40C66FF867C}">
                  <a14:compatExt spid="_x0000_s252970"/>
                </a:ext>
                <a:ext uri="{FF2B5EF4-FFF2-40B4-BE49-F238E27FC236}">
                  <a16:creationId xmlns:a16="http://schemas.microsoft.com/office/drawing/2014/main" id="{00000000-0008-0000-0400-00002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2971" name="Button 43" hidden="1">
              <a:extLst>
                <a:ext uri="{63B3BB69-23CF-44E3-9099-C40C66FF867C}">
                  <a14:compatExt spid="_x0000_s252971"/>
                </a:ext>
                <a:ext uri="{FF2B5EF4-FFF2-40B4-BE49-F238E27FC236}">
                  <a16:creationId xmlns:a16="http://schemas.microsoft.com/office/drawing/2014/main" id="{00000000-0008-0000-0400-00002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2972" name="Button 44" descr="   Go to MHH  " hidden="1">
              <a:extLst>
                <a:ext uri="{63B3BB69-23CF-44E3-9099-C40C66FF867C}">
                  <a14:compatExt spid="_x0000_s252972"/>
                </a:ext>
                <a:ext uri="{FF2B5EF4-FFF2-40B4-BE49-F238E27FC236}">
                  <a16:creationId xmlns:a16="http://schemas.microsoft.com/office/drawing/2014/main" id="{00000000-0008-0000-0400-00002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2973" name="Button 45" hidden="1">
              <a:extLst>
                <a:ext uri="{63B3BB69-23CF-44E3-9099-C40C66FF867C}">
                  <a14:compatExt spid="_x0000_s252973"/>
                </a:ext>
                <a:ext uri="{FF2B5EF4-FFF2-40B4-BE49-F238E27FC236}">
                  <a16:creationId xmlns:a16="http://schemas.microsoft.com/office/drawing/2014/main" id="{00000000-0008-0000-0400-00002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2974" name="Button 46" hidden="1">
              <a:extLst>
                <a:ext uri="{63B3BB69-23CF-44E3-9099-C40C66FF867C}">
                  <a14:compatExt spid="_x0000_s252974"/>
                </a:ext>
                <a:ext uri="{FF2B5EF4-FFF2-40B4-BE49-F238E27FC236}">
                  <a16:creationId xmlns:a16="http://schemas.microsoft.com/office/drawing/2014/main" id="{00000000-0008-0000-0400-00002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2975" name="Button 47" hidden="1">
              <a:extLst>
                <a:ext uri="{63B3BB69-23CF-44E3-9099-C40C66FF867C}">
                  <a14:compatExt spid="_x0000_s252975"/>
                </a:ext>
                <a:ext uri="{FF2B5EF4-FFF2-40B4-BE49-F238E27FC236}">
                  <a16:creationId xmlns:a16="http://schemas.microsoft.com/office/drawing/2014/main" id="{00000000-0008-0000-0400-00002F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2976" name="Button 48" descr="   Go to MHH  " hidden="1">
              <a:extLst>
                <a:ext uri="{63B3BB69-23CF-44E3-9099-C40C66FF867C}">
                  <a14:compatExt spid="_x0000_s252976"/>
                </a:ext>
                <a:ext uri="{FF2B5EF4-FFF2-40B4-BE49-F238E27FC236}">
                  <a16:creationId xmlns:a16="http://schemas.microsoft.com/office/drawing/2014/main" id="{00000000-0008-0000-0400-000030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2977" name="Button 49" hidden="1">
              <a:extLst>
                <a:ext uri="{63B3BB69-23CF-44E3-9099-C40C66FF867C}">
                  <a14:compatExt spid="_x0000_s252977"/>
                </a:ext>
                <a:ext uri="{FF2B5EF4-FFF2-40B4-BE49-F238E27FC236}">
                  <a16:creationId xmlns:a16="http://schemas.microsoft.com/office/drawing/2014/main" id="{00000000-0008-0000-0400-000031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2978" name="Button 50" hidden="1">
              <a:extLst>
                <a:ext uri="{63B3BB69-23CF-44E3-9099-C40C66FF867C}">
                  <a14:compatExt spid="_x0000_s252978"/>
                </a:ext>
                <a:ext uri="{FF2B5EF4-FFF2-40B4-BE49-F238E27FC236}">
                  <a16:creationId xmlns:a16="http://schemas.microsoft.com/office/drawing/2014/main" id="{00000000-0008-0000-0400-00003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2979" name="Button 51" descr="   Go to MHH  " hidden="1">
              <a:extLst>
                <a:ext uri="{63B3BB69-23CF-44E3-9099-C40C66FF867C}">
                  <a14:compatExt spid="_x0000_s252979"/>
                </a:ext>
                <a:ext uri="{FF2B5EF4-FFF2-40B4-BE49-F238E27FC236}">
                  <a16:creationId xmlns:a16="http://schemas.microsoft.com/office/drawing/2014/main" id="{00000000-0008-0000-0400-00003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2980" name="Button 52" hidden="1">
              <a:extLst>
                <a:ext uri="{63B3BB69-23CF-44E3-9099-C40C66FF867C}">
                  <a14:compatExt spid="_x0000_s252980"/>
                </a:ext>
                <a:ext uri="{FF2B5EF4-FFF2-40B4-BE49-F238E27FC236}">
                  <a16:creationId xmlns:a16="http://schemas.microsoft.com/office/drawing/2014/main" id="{00000000-0008-0000-0400-000034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2981" name="Button 53" hidden="1">
              <a:extLst>
                <a:ext uri="{63B3BB69-23CF-44E3-9099-C40C66FF867C}">
                  <a14:compatExt spid="_x0000_s252981"/>
                </a:ext>
                <a:ext uri="{FF2B5EF4-FFF2-40B4-BE49-F238E27FC236}">
                  <a16:creationId xmlns:a16="http://schemas.microsoft.com/office/drawing/2014/main" id="{00000000-0008-0000-0400-000035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2982" name="Button 54" hidden="1">
              <a:extLst>
                <a:ext uri="{63B3BB69-23CF-44E3-9099-C40C66FF867C}">
                  <a14:compatExt spid="_x0000_s252982"/>
                </a:ext>
                <a:ext uri="{FF2B5EF4-FFF2-40B4-BE49-F238E27FC236}">
                  <a16:creationId xmlns:a16="http://schemas.microsoft.com/office/drawing/2014/main" id="{00000000-0008-0000-0400-000036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2983" name="Button 55" hidden="1">
              <a:extLst>
                <a:ext uri="{63B3BB69-23CF-44E3-9099-C40C66FF867C}">
                  <a14:compatExt spid="_x0000_s252983"/>
                </a:ext>
                <a:ext uri="{FF2B5EF4-FFF2-40B4-BE49-F238E27FC236}">
                  <a16:creationId xmlns:a16="http://schemas.microsoft.com/office/drawing/2014/main" id="{00000000-0008-0000-0400-000037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2984" name="Button 56" hidden="1">
              <a:extLst>
                <a:ext uri="{63B3BB69-23CF-44E3-9099-C40C66FF867C}">
                  <a14:compatExt spid="_x0000_s252984"/>
                </a:ext>
                <a:ext uri="{FF2B5EF4-FFF2-40B4-BE49-F238E27FC236}">
                  <a16:creationId xmlns:a16="http://schemas.microsoft.com/office/drawing/2014/main" id="{00000000-0008-0000-0400-000038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2985" name="Button 57" hidden="1">
              <a:extLst>
                <a:ext uri="{63B3BB69-23CF-44E3-9099-C40C66FF867C}">
                  <a14:compatExt spid="_x0000_s252985"/>
                </a:ext>
                <a:ext uri="{FF2B5EF4-FFF2-40B4-BE49-F238E27FC236}">
                  <a16:creationId xmlns:a16="http://schemas.microsoft.com/office/drawing/2014/main" id="{00000000-0008-0000-0400-000039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2986" name="Button 58" descr="   Go to MHH  " hidden="1">
              <a:extLst>
                <a:ext uri="{63B3BB69-23CF-44E3-9099-C40C66FF867C}">
                  <a14:compatExt spid="_x0000_s252986"/>
                </a:ext>
                <a:ext uri="{FF2B5EF4-FFF2-40B4-BE49-F238E27FC236}">
                  <a16:creationId xmlns:a16="http://schemas.microsoft.com/office/drawing/2014/main" id="{00000000-0008-0000-0400-00003A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2987" name="Button 59" hidden="1">
              <a:extLst>
                <a:ext uri="{63B3BB69-23CF-44E3-9099-C40C66FF867C}">
                  <a14:compatExt spid="_x0000_s252987"/>
                </a:ext>
                <a:ext uri="{FF2B5EF4-FFF2-40B4-BE49-F238E27FC236}">
                  <a16:creationId xmlns:a16="http://schemas.microsoft.com/office/drawing/2014/main" id="{00000000-0008-0000-0400-00003B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2988" name="Button 60" hidden="1">
              <a:extLst>
                <a:ext uri="{63B3BB69-23CF-44E3-9099-C40C66FF867C}">
                  <a14:compatExt spid="_x0000_s252988"/>
                </a:ext>
                <a:ext uri="{FF2B5EF4-FFF2-40B4-BE49-F238E27FC236}">
                  <a16:creationId xmlns:a16="http://schemas.microsoft.com/office/drawing/2014/main" id="{00000000-0008-0000-0400-00003C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2989" name="Button 61" hidden="1">
              <a:extLst>
                <a:ext uri="{63B3BB69-23CF-44E3-9099-C40C66FF867C}">
                  <a14:compatExt spid="_x0000_s252989"/>
                </a:ext>
                <a:ext uri="{FF2B5EF4-FFF2-40B4-BE49-F238E27FC236}">
                  <a16:creationId xmlns:a16="http://schemas.microsoft.com/office/drawing/2014/main" id="{00000000-0008-0000-0400-00003D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2990" name="Button 62" hidden="1">
              <a:extLst>
                <a:ext uri="{63B3BB69-23CF-44E3-9099-C40C66FF867C}">
                  <a14:compatExt spid="_x0000_s252990"/>
                </a:ext>
                <a:ext uri="{FF2B5EF4-FFF2-40B4-BE49-F238E27FC236}">
                  <a16:creationId xmlns:a16="http://schemas.microsoft.com/office/drawing/2014/main" id="{00000000-0008-0000-0400-00003E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2991" name="Button 63" hidden="1">
              <a:extLst>
                <a:ext uri="{63B3BB69-23CF-44E3-9099-C40C66FF867C}">
                  <a14:compatExt spid="_x0000_s252991"/>
                </a:ext>
                <a:ext uri="{FF2B5EF4-FFF2-40B4-BE49-F238E27FC236}">
                  <a16:creationId xmlns:a16="http://schemas.microsoft.com/office/drawing/2014/main" id="{00000000-0008-0000-0400-00003F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2992" name="Button 64" hidden="1">
              <a:extLst>
                <a:ext uri="{63B3BB69-23CF-44E3-9099-C40C66FF867C}">
                  <a14:compatExt spid="_x0000_s252992"/>
                </a:ext>
                <a:ext uri="{FF2B5EF4-FFF2-40B4-BE49-F238E27FC236}">
                  <a16:creationId xmlns:a16="http://schemas.microsoft.com/office/drawing/2014/main" id="{00000000-0008-0000-0400-000040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2993" name="Button 65" hidden="1">
              <a:extLst>
                <a:ext uri="{63B3BB69-23CF-44E3-9099-C40C66FF867C}">
                  <a14:compatExt spid="_x0000_s252993"/>
                </a:ext>
                <a:ext uri="{FF2B5EF4-FFF2-40B4-BE49-F238E27FC236}">
                  <a16:creationId xmlns:a16="http://schemas.microsoft.com/office/drawing/2014/main" id="{00000000-0008-0000-0400-000041DC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2994" name="Button 66" hidden="1">
              <a:extLst>
                <a:ext uri="{63B3BB69-23CF-44E3-9099-C40C66FF867C}">
                  <a14:compatExt spid="_x0000_s252994"/>
                </a:ext>
                <a:ext uri="{FF2B5EF4-FFF2-40B4-BE49-F238E27FC236}">
                  <a16:creationId xmlns:a16="http://schemas.microsoft.com/office/drawing/2014/main" id="{00000000-0008-0000-0400-000042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2995" name="Button 67" hidden="1">
              <a:extLst>
                <a:ext uri="{63B3BB69-23CF-44E3-9099-C40C66FF867C}">
                  <a14:compatExt spid="_x0000_s252995"/>
                </a:ext>
                <a:ext uri="{FF2B5EF4-FFF2-40B4-BE49-F238E27FC236}">
                  <a16:creationId xmlns:a16="http://schemas.microsoft.com/office/drawing/2014/main" id="{00000000-0008-0000-0400-000043DC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4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4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4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4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4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4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4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4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4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4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4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4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4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4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4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4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4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4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4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4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6.xml><?xml version="1.0" encoding="utf-8"?>
<xdr:wsDr xmlns:a="http://schemas.openxmlformats.org/drawingml/2006/main" xmlns:xdr="http://schemas.openxmlformats.org/drawingml/2006/spreadsheetDrawing" xmlns:r="http://schemas.openxmlformats.org/officeDocument/2006/relationships">
  <xdr:oneCellAnchor>
    <xdr:from>
      <xdr:col>8</xdr:col>
      <xdr:colOff>361950</xdr:colOff>
      <xdr:row>106</xdr:row>
      <xdr:rowOff>0</xdr:rowOff>
    </xdr:from>
    <xdr:ext cx="1609725" cy="209550"/>
    <xdr:sp macro="" textlink="">
      <xdr:nvSpPr>
        <xdr:cNvPr id="2" name="Button 1" hidden="true">
          <a:extLst>
            <a:ext xmlns:a14="http://schemas.microsoft.com/office/drawing/2010/main" uri="{63B3BB69-23CF-44E3-9099-C40C66FF867C}">
              <a14:compatExt xmlns:a14="http://schemas.microsoft.com/office/drawing/2010/main" spid="_x0000_s5121"/>
            </a:ext>
            <a:ext xmlns:a16="http://schemas.microsoft.com/office/drawing/2014/main" uri="{FF2B5EF4-FFF2-40B4-BE49-F238E27FC236}">
              <a16:creationId xmlns:a16="http://schemas.microsoft.com/office/drawing/2014/main" id="{00000000-0008-0000-0500-000002000000}"/>
            </a:ext>
          </a:extLst>
        </xdr:cNvPr>
        <xdr:cNvSpPr/>
      </xdr:nvSpPr>
      <xdr:spPr>
        <a:xfrm>
          <a:off x="9496425" y="22188488"/>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true">
          <a:extLst>
            <a:ext xmlns:a14="http://schemas.microsoft.com/office/drawing/2010/main" uri="{63B3BB69-23CF-44E3-9099-C40C66FF867C}">
              <a14:compatExt xmlns:a14="http://schemas.microsoft.com/office/drawing/2010/main" spid="_x0000_s5122"/>
            </a:ext>
            <a:ext xmlns:a16="http://schemas.microsoft.com/office/drawing/2014/main" uri="{FF2B5EF4-FFF2-40B4-BE49-F238E27FC236}">
              <a16:creationId xmlns:a16="http://schemas.microsoft.com/office/drawing/2014/main" id="{00000000-0008-0000-0500-000003000000}"/>
            </a:ext>
          </a:extLst>
        </xdr:cNvPr>
        <xdr:cNvSpPr/>
      </xdr:nvSpPr>
      <xdr:spPr>
        <a:xfrm>
          <a:off x="9505950" y="0"/>
          <a:ext cx="16097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xmlns:a16="http://schemas.microsoft.com/office/drawing/2014/main"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28574</xdr:colOff>
      <xdr:row>1</xdr:row>
      <xdr:rowOff>0</xdr:rowOff>
    </xdr:from>
    <xdr:to>
      <xdr:col>25</xdr:col>
      <xdr:colOff>28574</xdr:colOff>
      <xdr:row>13</xdr:row>
      <xdr:rowOff>0</xdr:rowOff>
    </xdr:to>
    <xdr:graphicFrame macro="">
      <xdr:nvGraphicFramePr>
        <xdr:cNvPr id="5" name="Graphique W4">
          <a:extLst>
            <a:ext xmlns:a16="http://schemas.microsoft.com/office/drawing/2014/main"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6" name="Graphique W1">
          <a:extLst>
            <a:ext xmlns:a16="http://schemas.microsoft.com/office/drawing/2014/main" uri="{FF2B5EF4-FFF2-40B4-BE49-F238E27FC236}">
              <a16:creationId xmlns:a16="http://schemas.microsoft.com/office/drawing/2014/main" id="{00000000-0008-0000-05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19050</xdr:colOff>
      <xdr:row>107</xdr:row>
      <xdr:rowOff>3301</xdr:rowOff>
    </xdr:from>
    <xdr:to>
      <xdr:col>25</xdr:col>
      <xdr:colOff>19050</xdr:colOff>
      <xdr:row>118</xdr:row>
      <xdr:rowOff>187200</xdr:rowOff>
    </xdr:to>
    <xdr:graphicFrame macro="">
      <xdr:nvGraphicFramePr>
        <xdr:cNvPr id="8" name="Graphique S4">
          <a:extLst>
            <a:ext xmlns:a16="http://schemas.microsoft.com/office/drawing/2014/main"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10" name="Graphique H3">
          <a:extLst>
            <a:ext xmlns:a16="http://schemas.microsoft.com/office/drawing/2014/main" uri="{FF2B5EF4-FFF2-40B4-BE49-F238E27FC236}">
              <a16:creationId xmlns:a16="http://schemas.microsoft.com/office/drawing/2014/main" id="{00000000-0008-0000-05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28574</xdr:colOff>
      <xdr:row>207</xdr:row>
      <xdr:rowOff>0</xdr:rowOff>
    </xdr:from>
    <xdr:to>
      <xdr:col>25</xdr:col>
      <xdr:colOff>28574</xdr:colOff>
      <xdr:row>219</xdr:row>
      <xdr:rowOff>0</xdr:rowOff>
    </xdr:to>
    <xdr:graphicFrame macro="">
      <xdr:nvGraphicFramePr>
        <xdr:cNvPr id="11" name="Graphique H4">
          <a:extLst>
            <a:ext xmlns:a16="http://schemas.microsoft.com/office/drawing/2014/main" uri="{FF2B5EF4-FFF2-40B4-BE49-F238E27FC236}">
              <a16:creationId xmlns:a16="http://schemas.microsoft.com/office/drawing/2014/main" id="{00000000-0008-0000-05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12" name="Graphique H1">
          <a:extLst>
            <a:ext xmlns:a16="http://schemas.microsoft.com/office/drawing/2014/main"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xdr:col>
      <xdr:colOff>819150</xdr:colOff>
      <xdr:row>3</xdr:row>
      <xdr:rowOff>38100</xdr:rowOff>
    </xdr:from>
    <xdr:ext cx="184731" cy="264560"/>
    <xdr:sp macro="" textlink="">
      <xdr:nvSpPr>
        <xdr:cNvPr id="13" name="ZoneTexte 12">
          <a:extLst>
            <a:ext xmlns:a16="http://schemas.microsoft.com/office/drawing/2014/main" uri="{FF2B5EF4-FFF2-40B4-BE49-F238E27FC236}">
              <a16:creationId xmlns:a16="http://schemas.microsoft.com/office/drawing/2014/main" id="{00000000-0008-0000-0500-00000D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4" name="ZoneTexte 13">
          <a:extLst>
            <a:ext xmlns:a16="http://schemas.microsoft.com/office/drawing/2014/main" uri="{FF2B5EF4-FFF2-40B4-BE49-F238E27FC236}">
              <a16:creationId xmlns:a16="http://schemas.microsoft.com/office/drawing/2014/main" id="{00000000-0008-0000-0500-00000E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5" name="ZoneTexte 14">
          <a:extLst>
            <a:ext xmlns:a16="http://schemas.microsoft.com/office/drawing/2014/main" uri="{FF2B5EF4-FFF2-40B4-BE49-F238E27FC236}">
              <a16:creationId xmlns:a16="http://schemas.microsoft.com/office/drawing/2014/main" id="{00000000-0008-0000-0500-00000F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6" name="ZoneTexte 15">
          <a:extLst>
            <a:ext xmlns:a16="http://schemas.microsoft.com/office/drawing/2014/main" uri="{FF2B5EF4-FFF2-40B4-BE49-F238E27FC236}">
              <a16:creationId xmlns:a16="http://schemas.microsoft.com/office/drawing/2014/main" id="{00000000-0008-0000-0500-000010000000}"/>
            </a:ext>
          </a:extLst>
        </xdr:cNvPr>
        <xdr:cNvSpPr txBox="true"/>
      </xdr:nvSpPr>
      <xdr:spPr>
        <a:xfrm>
          <a:off x="3014663"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7" name="Button 3" hidden="true">
          <a:extLst>
            <a:ext xmlns:a14="http://schemas.microsoft.com/office/drawing/2010/main" uri="{63B3BB69-23CF-44E3-9099-C40C66FF867C}">
              <a14:compatExt xmlns:a14="http://schemas.microsoft.com/office/drawing/2010/main" spid="_x0000_s5123"/>
            </a:ext>
            <a:ext xmlns:a16="http://schemas.microsoft.com/office/drawing/2014/main" uri="{FF2B5EF4-FFF2-40B4-BE49-F238E27FC236}">
              <a16:creationId xmlns:a16="http://schemas.microsoft.com/office/drawing/2014/main" id="{00000000-0008-0000-0500-000011000000}"/>
            </a:ext>
          </a:extLst>
        </xdr:cNvPr>
        <xdr:cNvSpPr/>
      </xdr:nvSpPr>
      <xdr:spPr>
        <a:xfrm>
          <a:off x="752475" y="0"/>
          <a:ext cx="11430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19050</xdr:colOff>
      <xdr:row>0</xdr:row>
      <xdr:rowOff>0</xdr:rowOff>
    </xdr:from>
    <xdr:ext cx="1057275" cy="209550"/>
    <xdr:sp macro="" textlink="">
      <xdr:nvSpPr>
        <xdr:cNvPr id="18" name="Button 4" hidden="true">
          <a:extLst>
            <a:ext xmlns:a14="http://schemas.microsoft.com/office/drawing/2010/main" uri="{63B3BB69-23CF-44E3-9099-C40C66FF867C}">
              <a14:compatExt xmlns:a14="http://schemas.microsoft.com/office/drawing/2010/main" spid="_x0000_s5124"/>
            </a:ext>
            <a:ext xmlns:a16="http://schemas.microsoft.com/office/drawing/2014/main" uri="{FF2B5EF4-FFF2-40B4-BE49-F238E27FC236}">
              <a16:creationId xmlns:a16="http://schemas.microsoft.com/office/drawing/2014/main" id="{00000000-0008-0000-0500-000012000000}"/>
            </a:ext>
          </a:extLst>
        </xdr:cNvPr>
        <xdr:cNvSpPr/>
      </xdr:nvSpPr>
      <xdr:spPr>
        <a:xfrm>
          <a:off x="2214563" y="0"/>
          <a:ext cx="10572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0</xdr:col>
      <xdr:colOff>876300</xdr:colOff>
      <xdr:row>106</xdr:row>
      <xdr:rowOff>0</xdr:rowOff>
    </xdr:from>
    <xdr:ext cx="1019175" cy="209550"/>
    <xdr:sp macro="" textlink="">
      <xdr:nvSpPr>
        <xdr:cNvPr id="19" name="Button 5" hidden="true">
          <a:extLst>
            <a:ext xmlns:a14="http://schemas.microsoft.com/office/drawing/2010/main" uri="{63B3BB69-23CF-44E3-9099-C40C66FF867C}">
              <a14:compatExt xmlns:a14="http://schemas.microsoft.com/office/drawing/2010/main" spid="_x0000_s5125"/>
            </a:ext>
            <a:ext xmlns:a16="http://schemas.microsoft.com/office/drawing/2014/main" uri="{FF2B5EF4-FFF2-40B4-BE49-F238E27FC236}">
              <a16:creationId xmlns:a16="http://schemas.microsoft.com/office/drawing/2014/main" id="{00000000-0008-0000-0500-000013000000}"/>
            </a:ext>
          </a:extLst>
        </xdr:cNvPr>
        <xdr:cNvSpPr/>
      </xdr:nvSpPr>
      <xdr:spPr>
        <a:xfrm>
          <a:off x="876300" y="22188488"/>
          <a:ext cx="10191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HYGIENE    </a:t>
          </a:r>
        </a:p>
      </xdr:txBody>
    </xdr:sp>
    <xdr:clientData fPrintsWithSheet="false"/>
  </xdr:oneCellAnchor>
  <xdr:oneCellAnchor>
    <xdr:from>
      <xdr:col>1</xdr:col>
      <xdr:colOff>9525</xdr:colOff>
      <xdr:row>106</xdr:row>
      <xdr:rowOff>0</xdr:rowOff>
    </xdr:from>
    <xdr:ext cx="952500" cy="209550"/>
    <xdr:sp macro="" textlink="">
      <xdr:nvSpPr>
        <xdr:cNvPr id="20" name="Button 6" hidden="true">
          <a:extLst>
            <a:ext xmlns:a14="http://schemas.microsoft.com/office/drawing/2010/main" uri="{63B3BB69-23CF-44E3-9099-C40C66FF867C}">
              <a14:compatExt xmlns:a14="http://schemas.microsoft.com/office/drawing/2010/main" spid="_x0000_s5126"/>
            </a:ext>
            <a:ext xmlns:a16="http://schemas.microsoft.com/office/drawing/2014/main" uri="{FF2B5EF4-FFF2-40B4-BE49-F238E27FC236}">
              <a16:creationId xmlns:a16="http://schemas.microsoft.com/office/drawing/2014/main" id="{00000000-0008-0000-0500-000014000000}"/>
            </a:ext>
          </a:extLst>
        </xdr:cNvPr>
        <xdr:cNvSpPr/>
      </xdr:nvSpPr>
      <xdr:spPr>
        <a:xfrm>
          <a:off x="2205038" y="22188488"/>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0</xdr:col>
      <xdr:colOff>942975</xdr:colOff>
      <xdr:row>206</xdr:row>
      <xdr:rowOff>0</xdr:rowOff>
    </xdr:from>
    <xdr:ext cx="952500" cy="209550"/>
    <xdr:sp macro="" textlink="">
      <xdr:nvSpPr>
        <xdr:cNvPr id="21" name="Button 7" hidden="true">
          <a:extLst>
            <a:ext xmlns:a14="http://schemas.microsoft.com/office/drawing/2010/main" uri="{63B3BB69-23CF-44E3-9099-C40C66FF867C}">
              <a14:compatExt xmlns:a14="http://schemas.microsoft.com/office/drawing/2010/main" spid="_x0000_s5127"/>
            </a:ext>
            <a:ext xmlns:a16="http://schemas.microsoft.com/office/drawing/2014/main" uri="{FF2B5EF4-FFF2-40B4-BE49-F238E27FC236}">
              <a16:creationId xmlns:a16="http://schemas.microsoft.com/office/drawing/2014/main" id="{00000000-0008-0000-0500-000015000000}"/>
            </a:ext>
          </a:extLst>
        </xdr:cNvPr>
        <xdr:cNvSpPr/>
      </xdr:nvSpPr>
      <xdr:spPr>
        <a:xfrm>
          <a:off x="942975" y="42924413"/>
          <a:ext cx="9525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WATER      </a:t>
          </a:r>
        </a:p>
      </xdr:txBody>
    </xdr:sp>
    <xdr:clientData fPrintsWithSheet="false"/>
  </xdr:oneCellAnchor>
  <xdr:oneCellAnchor>
    <xdr:from>
      <xdr:col>1</xdr:col>
      <xdr:colOff>9525</xdr:colOff>
      <xdr:row>206</xdr:row>
      <xdr:rowOff>0</xdr:rowOff>
    </xdr:from>
    <xdr:ext cx="1219200" cy="209550"/>
    <xdr:sp macro="" textlink="">
      <xdr:nvSpPr>
        <xdr:cNvPr id="22" name="Button 8" hidden="true">
          <a:extLst>
            <a:ext xmlns:a14="http://schemas.microsoft.com/office/drawing/2010/main" uri="{63B3BB69-23CF-44E3-9099-C40C66FF867C}">
              <a14:compatExt xmlns:a14="http://schemas.microsoft.com/office/drawing/2010/main" spid="_x0000_s5128"/>
            </a:ext>
            <a:ext xmlns:a16="http://schemas.microsoft.com/office/drawing/2014/main" uri="{FF2B5EF4-FFF2-40B4-BE49-F238E27FC236}">
              <a16:creationId xmlns:a16="http://schemas.microsoft.com/office/drawing/2014/main" id="{00000000-0008-0000-0500-000016000000}"/>
            </a:ext>
          </a:extLst>
        </xdr:cNvPr>
        <xdr:cNvSpPr/>
      </xdr:nvSpPr>
      <xdr:spPr>
        <a:xfrm>
          <a:off x="2205038" y="42924413"/>
          <a:ext cx="12192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SANITATION   </a:t>
          </a:r>
        </a:p>
      </xdr:txBody>
    </xdr:sp>
    <xdr:clientData fPrintsWithSheet="false"/>
  </xdr:oneCellAnchor>
  <xdr:oneCellAnchor>
    <xdr:from>
      <xdr:col>1</xdr:col>
      <xdr:colOff>819150</xdr:colOff>
      <xdr:row>109</xdr:row>
      <xdr:rowOff>38100</xdr:rowOff>
    </xdr:from>
    <xdr:ext cx="184731" cy="264560"/>
    <xdr:sp macro="" textlink="">
      <xdr:nvSpPr>
        <xdr:cNvPr id="23" name="ZoneTexte 22">
          <a:extLst>
            <a:ext xmlns:a16="http://schemas.microsoft.com/office/drawing/2014/main" uri="{FF2B5EF4-FFF2-40B4-BE49-F238E27FC236}">
              <a16:creationId xmlns:a16="http://schemas.microsoft.com/office/drawing/2014/main" id="{00000000-0008-0000-0500-000017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4" name="ZoneTexte 23">
          <a:extLst>
            <a:ext xmlns:a16="http://schemas.microsoft.com/office/drawing/2014/main" uri="{FF2B5EF4-FFF2-40B4-BE49-F238E27FC236}">
              <a16:creationId xmlns:a16="http://schemas.microsoft.com/office/drawing/2014/main" id="{00000000-0008-0000-0500-000018000000}"/>
            </a:ext>
          </a:extLst>
        </xdr:cNvPr>
        <xdr:cNvSpPr txBox="true"/>
      </xdr:nvSpPr>
      <xdr:spPr>
        <a:xfrm>
          <a:off x="3014663" y="230171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5" name="ZoneTexte 24">
          <a:extLst>
            <a:ext xmlns:a16="http://schemas.microsoft.com/office/drawing/2014/main" uri="{FF2B5EF4-FFF2-40B4-BE49-F238E27FC236}">
              <a16:creationId xmlns:a16="http://schemas.microsoft.com/office/drawing/2014/main" id="{00000000-0008-0000-0500-000019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6" name="ZoneTexte 25">
          <a:extLst>
            <a:ext xmlns:a16="http://schemas.microsoft.com/office/drawing/2014/main" uri="{FF2B5EF4-FFF2-40B4-BE49-F238E27FC236}">
              <a16:creationId xmlns:a16="http://schemas.microsoft.com/office/drawing/2014/main" id="{00000000-0008-0000-0500-00001A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7" name="ZoneTexte 26">
          <a:extLst>
            <a:ext xmlns:a16="http://schemas.microsoft.com/office/drawing/2014/main" uri="{FF2B5EF4-FFF2-40B4-BE49-F238E27FC236}">
              <a16:creationId xmlns:a16="http://schemas.microsoft.com/office/drawing/2014/main" id="{00000000-0008-0000-0500-00001B000000}"/>
            </a:ext>
          </a:extLst>
        </xdr:cNvPr>
        <xdr:cNvSpPr txBox="true"/>
      </xdr:nvSpPr>
      <xdr:spPr>
        <a:xfrm>
          <a:off x="3014663" y="437530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8" name="Button 9" hidden="true">
          <a:extLst>
            <a:ext xmlns:a14="http://schemas.microsoft.com/office/drawing/2010/main" uri="{63B3BB69-23CF-44E3-9099-C40C66FF867C}">
              <a14:compatExt xmlns:a14="http://schemas.microsoft.com/office/drawing/2010/main" spid="_x0000_s5129"/>
            </a:ext>
            <a:ext xmlns:a16="http://schemas.microsoft.com/office/drawing/2014/main" uri="{FF2B5EF4-FFF2-40B4-BE49-F238E27FC236}">
              <a16:creationId xmlns:a16="http://schemas.microsoft.com/office/drawing/2014/main" id="{00000000-0008-0000-0500-00001C000000}"/>
            </a:ext>
          </a:extLst>
        </xdr:cNvPr>
        <xdr:cNvSpPr/>
      </xdr:nvSpPr>
      <xdr:spPr>
        <a:xfrm>
          <a:off x="4533900" y="0"/>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0</xdr:colOff>
      <xdr:row>0</xdr:row>
      <xdr:rowOff>0</xdr:rowOff>
    </xdr:from>
    <xdr:ext cx="1685925" cy="209550"/>
    <xdr:sp macro="" textlink="">
      <xdr:nvSpPr>
        <xdr:cNvPr id="29" name="Button 10" hidden="true">
          <a:extLst>
            <a:ext xmlns:a14="http://schemas.microsoft.com/office/drawing/2010/main" uri="{63B3BB69-23CF-44E3-9099-C40C66FF867C}">
              <a14:compatExt xmlns:a14="http://schemas.microsoft.com/office/drawing/2010/main" spid="_x0000_s5130"/>
            </a:ext>
            <a:ext xmlns:a16="http://schemas.microsoft.com/office/drawing/2014/main" uri="{FF2B5EF4-FFF2-40B4-BE49-F238E27FC236}">
              <a16:creationId xmlns:a16="http://schemas.microsoft.com/office/drawing/2014/main" id="{00000000-0008-0000-0500-00001D000000}"/>
            </a:ext>
          </a:extLst>
        </xdr:cNvPr>
        <xdr:cNvSpPr/>
      </xdr:nvSpPr>
      <xdr:spPr>
        <a:xfrm>
          <a:off x="16035338" y="0"/>
          <a:ext cx="16859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0</xdr:col>
      <xdr:colOff>0</xdr:colOff>
      <xdr:row>0</xdr:row>
      <xdr:rowOff>0</xdr:rowOff>
    </xdr:from>
    <xdr:ext cx="533400" cy="209550"/>
    <xdr:sp macro="" textlink="">
      <xdr:nvSpPr>
        <xdr:cNvPr id="30" name="Button 11" hidden="true">
          <a:extLst>
            <a:ext xmlns:a14="http://schemas.microsoft.com/office/drawing/2010/main" uri="{63B3BB69-23CF-44E3-9099-C40C66FF867C}">
              <a14:compatExt xmlns:a14="http://schemas.microsoft.com/office/drawing/2010/main" spid="_x0000_s5131"/>
            </a:ext>
            <a:ext xmlns:a16="http://schemas.microsoft.com/office/drawing/2014/main" uri="{FF2B5EF4-FFF2-40B4-BE49-F238E27FC236}">
              <a16:creationId xmlns:a16="http://schemas.microsoft.com/office/drawing/2014/main" id="{00000000-0008-0000-0500-00001E000000}"/>
            </a:ext>
          </a:extLst>
        </xdr:cNvPr>
        <xdr:cNvSpPr/>
      </xdr:nvSpPr>
      <xdr:spPr>
        <a:xfrm>
          <a:off x="0" y="0"/>
          <a:ext cx="5334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LAYOUT</a:t>
          </a:r>
        </a:p>
      </xdr:txBody>
    </xdr:sp>
    <xdr:clientData fPrintsWithSheet="false"/>
  </xdr:oneCellAnchor>
  <xdr:twoCellAnchor editAs="oneCell">
    <xdr:from>
      <xdr:col>1</xdr:col>
      <xdr:colOff>161925</xdr:colOff>
      <xdr:row>398</xdr:row>
      <xdr:rowOff>133350</xdr:rowOff>
    </xdr:from>
    <xdr:to>
      <xdr:col>1</xdr:col>
      <xdr:colOff>1638300</xdr:colOff>
      <xdr:row>400</xdr:row>
      <xdr:rowOff>19050</xdr:rowOff>
    </xdr:to>
    <xdr:sp macro="" textlink="">
      <xdr:nvSpPr>
        <xdr:cNvPr id="31" name="Button 12" hidden="true">
          <a:extLst>
            <a:ext xmlns:a14="http://schemas.microsoft.com/office/drawing/2010/main" uri="{63B3BB69-23CF-44E3-9099-C40C66FF867C}">
              <a14:compatExt xmlns:a14="http://schemas.microsoft.com/office/drawing/2010/main" spid="_x0000_s5132"/>
            </a:ext>
            <a:ext xmlns:a16="http://schemas.microsoft.com/office/drawing/2014/main" uri="{FF2B5EF4-FFF2-40B4-BE49-F238E27FC236}">
              <a16:creationId xmlns:a16="http://schemas.microsoft.com/office/drawing/2014/main" id="{00000000-0008-0000-0500-00001F000000}"/>
            </a:ext>
          </a:extLst>
        </xdr:cNvPr>
        <xdr:cNvSpPr/>
      </xdr:nvSpPr>
      <xdr:spPr>
        <a:xfrm>
          <a:off x="2357438" y="80562450"/>
          <a:ext cx="1476375" cy="3810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xdr:twoCellAnchor>
    <xdr:from>
      <xdr:col>7</xdr:col>
      <xdr:colOff>0</xdr:colOff>
      <xdr:row>1</xdr:row>
      <xdr:rowOff>0</xdr:rowOff>
    </xdr:from>
    <xdr:to>
      <xdr:col>12</xdr:col>
      <xdr:colOff>0</xdr:colOff>
      <xdr:row>13</xdr:row>
      <xdr:rowOff>0</xdr:rowOff>
    </xdr:to>
    <xdr:graphicFrame macro="">
      <xdr:nvGraphicFramePr>
        <xdr:cNvPr id="32" name="Graphique W2">
          <a:extLst>
            <a:ext xmlns:a16="http://schemas.microsoft.com/office/drawing/2014/main" uri="{FF2B5EF4-FFF2-40B4-BE49-F238E27FC236}">
              <a16:creationId xmlns:a16="http://schemas.microsoft.com/office/drawing/2014/main" id="{00000000-0008-0000-05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107</xdr:row>
      <xdr:rowOff>0</xdr:rowOff>
    </xdr:from>
    <xdr:to>
      <xdr:col>12</xdr:col>
      <xdr:colOff>90488</xdr:colOff>
      <xdr:row>118</xdr:row>
      <xdr:rowOff>183899</xdr:rowOff>
    </xdr:to>
    <xdr:graphicFrame macro="">
      <xdr:nvGraphicFramePr>
        <xdr:cNvPr id="33" name="Graphique S2">
          <a:extLst>
            <a:ext xmlns:a16="http://schemas.microsoft.com/office/drawing/2014/main" uri="{FF2B5EF4-FFF2-40B4-BE49-F238E27FC236}">
              <a16:creationId xmlns:a16="http://schemas.microsoft.com/office/drawing/2014/main" id="{00000000-0008-0000-05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4" name="Graphique H2">
          <a:extLst>
            <a:ext xmlns:a16="http://schemas.microsoft.com/office/drawing/2014/main"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8</xdr:col>
      <xdr:colOff>295275</xdr:colOff>
      <xdr:row>206</xdr:row>
      <xdr:rowOff>0</xdr:rowOff>
    </xdr:from>
    <xdr:ext cx="1647825" cy="209550"/>
    <xdr:sp macro="" textlink="">
      <xdr:nvSpPr>
        <xdr:cNvPr id="35" name="Button 13" hidden="true">
          <a:extLst>
            <a:ext xmlns:a14="http://schemas.microsoft.com/office/drawing/2010/main" uri="{63B3BB69-23CF-44E3-9099-C40C66FF867C}">
              <a14:compatExt xmlns:a14="http://schemas.microsoft.com/office/drawing/2010/main" spid="_x0000_s5133"/>
            </a:ext>
            <a:ext xmlns:a16="http://schemas.microsoft.com/office/drawing/2014/main" uri="{FF2B5EF4-FFF2-40B4-BE49-F238E27FC236}">
              <a16:creationId xmlns:a16="http://schemas.microsoft.com/office/drawing/2014/main" id="{00000000-0008-0000-0500-000023000000}"/>
            </a:ext>
          </a:extLst>
        </xdr:cNvPr>
        <xdr:cNvSpPr/>
      </xdr:nvSpPr>
      <xdr:spPr>
        <a:xfrm>
          <a:off x="9429750" y="42924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6" name="Button 14" hidden="true">
          <a:extLst>
            <a:ext xmlns:a14="http://schemas.microsoft.com/office/drawing/2010/main" uri="{63B3BB69-23CF-44E3-9099-C40C66FF867C}">
              <a14:compatExt xmlns:a14="http://schemas.microsoft.com/office/drawing/2010/main" spid="_x0000_s5134"/>
            </a:ext>
            <a:ext xmlns:a16="http://schemas.microsoft.com/office/drawing/2014/main" uri="{FF2B5EF4-FFF2-40B4-BE49-F238E27FC236}">
              <a16:creationId xmlns:a16="http://schemas.microsoft.com/office/drawing/2014/main" id="{00000000-0008-0000-0500-000024000000}"/>
            </a:ext>
          </a:extLst>
        </xdr:cNvPr>
        <xdr:cNvSpPr/>
      </xdr:nvSpPr>
      <xdr:spPr>
        <a:xfrm>
          <a:off x="4533900" y="22188488"/>
          <a:ext cx="13239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2</xdr:col>
      <xdr:colOff>0</xdr:colOff>
      <xdr:row>206</xdr:row>
      <xdr:rowOff>0</xdr:rowOff>
    </xdr:from>
    <xdr:ext cx="1362075" cy="209550"/>
    <xdr:sp macro="" textlink="">
      <xdr:nvSpPr>
        <xdr:cNvPr id="37" name="Button 15" hidden="true">
          <a:extLst>
            <a:ext xmlns:a14="http://schemas.microsoft.com/office/drawing/2010/main" uri="{63B3BB69-23CF-44E3-9099-C40C66FF867C}">
              <a14:compatExt xmlns:a14="http://schemas.microsoft.com/office/drawing/2010/main" spid="_x0000_s5135"/>
            </a:ext>
            <a:ext xmlns:a16="http://schemas.microsoft.com/office/drawing/2014/main" uri="{FF2B5EF4-FFF2-40B4-BE49-F238E27FC236}">
              <a16:creationId xmlns:a16="http://schemas.microsoft.com/office/drawing/2014/main" id="{00000000-0008-0000-0500-000025000000}"/>
            </a:ext>
          </a:extLst>
        </xdr:cNvPr>
        <xdr:cNvSpPr/>
      </xdr:nvSpPr>
      <xdr:spPr>
        <a:xfrm>
          <a:off x="4533900" y="42924413"/>
          <a:ext cx="13620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SUBNATIONAL   </a:t>
          </a:r>
        </a:p>
      </xdr:txBody>
    </xdr:sp>
    <xdr:clientData fPrintsWithSheet="false"/>
  </xdr:oneCellAnchor>
  <xdr:oneCellAnchor>
    <xdr:from>
      <xdr:col>17</xdr:col>
      <xdr:colOff>38100</xdr:colOff>
      <xdr:row>106</xdr:row>
      <xdr:rowOff>0</xdr:rowOff>
    </xdr:from>
    <xdr:ext cx="1647825" cy="209550"/>
    <xdr:sp macro="" textlink="">
      <xdr:nvSpPr>
        <xdr:cNvPr id="38" name="Button 16" hidden="true">
          <a:extLst>
            <a:ext xmlns:a14="http://schemas.microsoft.com/office/drawing/2010/main" uri="{63B3BB69-23CF-44E3-9099-C40C66FF867C}">
              <a14:compatExt xmlns:a14="http://schemas.microsoft.com/office/drawing/2010/main" spid="_x0000_s5136"/>
            </a:ext>
            <a:ext xmlns:a16="http://schemas.microsoft.com/office/drawing/2014/main" uri="{FF2B5EF4-FFF2-40B4-BE49-F238E27FC236}">
              <a16:creationId xmlns:a16="http://schemas.microsoft.com/office/drawing/2014/main" id="{00000000-0008-0000-0500-000026000000}"/>
            </a:ext>
          </a:extLst>
        </xdr:cNvPr>
        <xdr:cNvSpPr/>
      </xdr:nvSpPr>
      <xdr:spPr>
        <a:xfrm>
          <a:off x="16073438" y="22188488"/>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17</xdr:col>
      <xdr:colOff>19050</xdr:colOff>
      <xdr:row>206</xdr:row>
      <xdr:rowOff>0</xdr:rowOff>
    </xdr:from>
    <xdr:ext cx="1647825" cy="209550"/>
    <xdr:sp macro="" textlink="">
      <xdr:nvSpPr>
        <xdr:cNvPr id="39" name="Button 17" hidden="true">
          <a:extLst>
            <a:ext xmlns:a14="http://schemas.microsoft.com/office/drawing/2010/main" uri="{63B3BB69-23CF-44E3-9099-C40C66FF867C}">
              <a14:compatExt xmlns:a14="http://schemas.microsoft.com/office/drawing/2010/main" spid="_x0000_s5137"/>
            </a:ext>
            <a:ext xmlns:a16="http://schemas.microsoft.com/office/drawing/2014/main" uri="{FF2B5EF4-FFF2-40B4-BE49-F238E27FC236}">
              <a16:creationId xmlns:a16="http://schemas.microsoft.com/office/drawing/2014/main" id="{00000000-0008-0000-0500-000027000000}"/>
            </a:ext>
          </a:extLst>
        </xdr:cNvPr>
        <xdr:cNvSpPr/>
      </xdr:nvSpPr>
      <xdr:spPr>
        <a:xfrm>
          <a:off x="16054388" y="42924413"/>
          <a:ext cx="164782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  Go to WEALTH QUINTILES  </a:t>
          </a:r>
        </a:p>
      </xdr:txBody>
    </xdr:sp>
    <xdr:clientData fPrintsWithSheet="false"/>
  </xdr:oneCellAnchor>
  <xdr:oneCellAnchor>
    <xdr:from>
      <xdr:col>1</xdr:col>
      <xdr:colOff>1276350</xdr:colOff>
      <xdr:row>0</xdr:row>
      <xdr:rowOff>0</xdr:rowOff>
    </xdr:from>
    <xdr:ext cx="495300" cy="209550"/>
    <xdr:sp macro="" textlink="">
      <xdr:nvSpPr>
        <xdr:cNvPr id="40" name="Button 18" hidden="true">
          <a:extLst>
            <a:ext xmlns:a14="http://schemas.microsoft.com/office/drawing/2010/main" uri="{63B3BB69-23CF-44E3-9099-C40C66FF867C}">
              <a14:compatExt xmlns:a14="http://schemas.microsoft.com/office/drawing/2010/main" spid="_x0000_s5138"/>
            </a:ext>
            <a:ext xmlns:a16="http://schemas.microsoft.com/office/drawing/2014/main" uri="{FF2B5EF4-FFF2-40B4-BE49-F238E27FC236}">
              <a16:creationId xmlns:a16="http://schemas.microsoft.com/office/drawing/2014/main" id="{00000000-0008-0000-0500-000028000000}"/>
            </a:ext>
          </a:extLst>
        </xdr:cNvPr>
        <xdr:cNvSpPr/>
      </xdr:nvSpPr>
      <xdr:spPr>
        <a:xfrm>
          <a:off x="3471863" y="0"/>
          <a:ext cx="495300"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Regions</a:t>
          </a:r>
        </a:p>
      </xdr:txBody>
    </xdr:sp>
    <xdr:clientData fPrintsWithSheet="false"/>
  </xdr:oneCellAnchor>
  <xdr:oneCellAnchor>
    <xdr:from>
      <xdr:col>1</xdr:col>
      <xdr:colOff>1276350</xdr:colOff>
      <xdr:row>1</xdr:row>
      <xdr:rowOff>28575</xdr:rowOff>
    </xdr:from>
    <xdr:ext cx="485775" cy="209550"/>
    <xdr:sp macro="" textlink="">
      <xdr:nvSpPr>
        <xdr:cNvPr id="41" name="Button 19" hidden="true">
          <a:extLst>
            <a:ext xmlns:a14="http://schemas.microsoft.com/office/drawing/2010/main" uri="{63B3BB69-23CF-44E3-9099-C40C66FF867C}">
              <a14:compatExt xmlns:a14="http://schemas.microsoft.com/office/drawing/2010/main" spid="_x0000_s5139"/>
            </a:ext>
            <a:ext xmlns:a16="http://schemas.microsoft.com/office/drawing/2014/main" uri="{FF2B5EF4-FFF2-40B4-BE49-F238E27FC236}">
              <a16:creationId xmlns:a16="http://schemas.microsoft.com/office/drawing/2014/main" id="{00000000-0008-0000-0500-000029000000}"/>
            </a:ext>
          </a:extLst>
        </xdr:cNvPr>
        <xdr:cNvSpPr/>
      </xdr:nvSpPr>
      <xdr:spPr>
        <a:xfrm>
          <a:off x="3471863" y="247650"/>
          <a:ext cx="485775" cy="209550"/>
        </a:xfrm>
        <a:prstGeom prst="rect">
          <a:avLst/>
        </a:prstGeom>
      </xdr:spPr>
      <xdr:txBody>
        <a:bodyPr wrap="none" lIns="18288" tIns="22860" rIns="18288" bIns="22860" anchor="ctr" upright="true">
          <a:spAutoFit/>
        </a:bodyPr>
        <a:lstStyle/>
        <a:p>
          <a:pPr algn="ctr" rtl="false">
            <a:defRPr sz="1000"/>
          </a:pPr>
          <a:r>
            <a:rPr lang="fr-CH" sz="1000" b="false" i="false" u="none" strike="noStrike" baseline="0">
              <a:solidFill>
                <a:srgbClr val="000000"/>
              </a:solidFill>
              <a:latin typeface="Arial"/>
              <a:cs typeface="Arial"/>
            </a:rPr>
            <a:t>Ladders</a:t>
          </a:r>
        </a:p>
      </xdr:txBody>
    </xdr:sp>
    <xdr:clientData fPrintsWithSheet="false"/>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8" name="Button 12" hidden="true">
          <a:extLst>
            <a:ext xmlns:a14="http://schemas.microsoft.com/office/drawing/2010/main" uri="{63B3BB69-23CF-44E3-9099-C40C66FF867C}">
              <a14:compatExt xmlns:a14="http://schemas.microsoft.com/office/drawing/2010/main" spid="_x0000_s204812"/>
            </a:ext>
            <a:ext xmlns:a16="http://schemas.microsoft.com/office/drawing/2014/main" uri="{FF2B5EF4-FFF2-40B4-BE49-F238E27FC236}">
              <a16:creationId xmlns:a16="http://schemas.microsoft.com/office/drawing/2014/main" id="{00000000-0008-0000-0500-00003A000000}"/>
            </a:ext>
          </a:extLst>
        </xdr:cNvPr>
        <xdr:cNvSpPr/>
      </xdr:nvSpPr>
      <xdr:spPr>
        <a:xfrm>
          <a:off x="2357438" y="80562450"/>
          <a:ext cx="1476375" cy="495300"/>
        </a:xfrm>
        <a:prstGeom prst="rect">
          <a:avLst/>
        </a:prstGeom>
      </xdr:spPr>
      <xdr:txBody>
        <a:bodyPr vertOverflow="clip" wrap="square" lIns="27432" tIns="22860" rIns="27432" bIns="22860" anchor="ctr" upright="true"/>
        <a:lstStyle/>
        <a:p>
          <a:pPr algn="ctr" rtl="false">
            <a:defRPr sz="1000"/>
          </a:pPr>
          <a:r>
            <a:rPr lang="fr-CH" sz="1000" b="false" i="false" u="none" strike="noStrike" baseline="0">
              <a:solidFill>
                <a:srgbClr val="000000"/>
              </a:solidFill>
              <a:latin typeface="Arial"/>
              <a:cs typeface="Arial"/>
            </a:rPr>
            <a:t>Go back to</a:t>
          </a:r>
        </a:p>
        <a:p>
          <a:pPr algn="ctr" rtl="false">
            <a:defRPr sz="1000"/>
          </a:pPr>
          <a:r>
            <a:rPr lang="fr-CH" sz="1000" b="false" i="false" u="none" strike="noStrike" baseline="0">
              <a:solidFill>
                <a:srgbClr val="000000"/>
              </a:solidFill>
              <a:latin typeface="Arial"/>
              <a:cs typeface="Arial"/>
            </a:rPr>
            <a:t> WEALTH QUINTILES</a:t>
          </a:r>
        </a:p>
      </xdr:txBody>
    </xdr:sp>
    <xdr:clientData fPrintsWithSheet="false"/>
  </xdr:twoCellAnchor>
  <mc:AlternateContent xmlns:mc="http://schemas.openxmlformats.org/markup-compatibility/2006">
    <mc:Choice xmlns:a14="http://schemas.microsoft.com/office/drawing/2010/main" Requires="a14">
      <xdr:twoCellAnchor editAs="oneCell">
        <xdr:from>
          <xdr:col>9</xdr:col>
          <xdr:colOff>0</xdr:colOff>
          <xdr:row>0</xdr:row>
          <xdr:rowOff>0</xdr:rowOff>
        </xdr:from>
        <xdr:to>
          <xdr:col>10</xdr:col>
          <xdr:colOff>676275</xdr:colOff>
          <xdr:row>0</xdr:row>
          <xdr:rowOff>180975</xdr:rowOff>
        </xdr:to>
        <xdr:sp macro="" textlink="">
          <xdr:nvSpPr>
            <xdr:cNvPr id="253969" name="B_Com1" hidden="1">
              <a:extLst>
                <a:ext uri="{63B3BB69-23CF-44E3-9099-C40C66FF867C}">
                  <a14:compatExt spid="_x0000_s253969"/>
                </a:ext>
                <a:ext uri="{FF2B5EF4-FFF2-40B4-BE49-F238E27FC236}">
                  <a16:creationId xmlns:a16="http://schemas.microsoft.com/office/drawing/2014/main" id="{00000000-0008-0000-0500-00001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0</xdr:row>
          <xdr:rowOff>0</xdr:rowOff>
        </xdr:from>
        <xdr:to>
          <xdr:col>0</xdr:col>
          <xdr:colOff>1714500</xdr:colOff>
          <xdr:row>0</xdr:row>
          <xdr:rowOff>180975</xdr:rowOff>
        </xdr:to>
        <xdr:sp macro="" textlink="">
          <xdr:nvSpPr>
            <xdr:cNvPr id="253970" name="B_San1" hidden="1">
              <a:extLst>
                <a:ext uri="{63B3BB69-23CF-44E3-9099-C40C66FF867C}">
                  <a14:compatExt spid="_x0000_s253970"/>
                </a:ext>
                <a:ext uri="{FF2B5EF4-FFF2-40B4-BE49-F238E27FC236}">
                  <a16:creationId xmlns:a16="http://schemas.microsoft.com/office/drawing/2014/main" id="{00000000-0008-0000-0500-00001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xdr:col>
          <xdr:colOff>904875</xdr:colOff>
          <xdr:row>0</xdr:row>
          <xdr:rowOff>180975</xdr:rowOff>
        </xdr:to>
        <xdr:sp macro="" textlink="">
          <xdr:nvSpPr>
            <xdr:cNvPr id="253971" name="B_Hyg1" hidden="1">
              <a:extLst>
                <a:ext uri="{63B3BB69-23CF-44E3-9099-C40C66FF867C}">
                  <a14:compatExt spid="_x0000_s253971"/>
                </a:ext>
                <a:ext uri="{FF2B5EF4-FFF2-40B4-BE49-F238E27FC236}">
                  <a16:creationId xmlns:a16="http://schemas.microsoft.com/office/drawing/2014/main" id="{00000000-0008-0000-0500-00001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0</xdr:row>
          <xdr:rowOff>0</xdr:rowOff>
        </xdr:from>
        <xdr:to>
          <xdr:col>3</xdr:col>
          <xdr:colOff>314325</xdr:colOff>
          <xdr:row>0</xdr:row>
          <xdr:rowOff>180975</xdr:rowOff>
        </xdr:to>
        <xdr:sp macro="" textlink="">
          <xdr:nvSpPr>
            <xdr:cNvPr id="253972" name="B_Sub1" hidden="1">
              <a:extLst>
                <a:ext uri="{63B3BB69-23CF-44E3-9099-C40C66FF867C}">
                  <a14:compatExt spid="_x0000_s253972"/>
                </a:ext>
                <a:ext uri="{FF2B5EF4-FFF2-40B4-BE49-F238E27FC236}">
                  <a16:creationId xmlns:a16="http://schemas.microsoft.com/office/drawing/2014/main" id="{00000000-0008-0000-0500-00001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0</xdr:row>
          <xdr:rowOff>0</xdr:rowOff>
        </xdr:from>
        <xdr:to>
          <xdr:col>18</xdr:col>
          <xdr:colOff>542925</xdr:colOff>
          <xdr:row>0</xdr:row>
          <xdr:rowOff>180975</xdr:rowOff>
        </xdr:to>
        <xdr:sp macro="" textlink="">
          <xdr:nvSpPr>
            <xdr:cNvPr id="253973" name="B_WQ1" hidden="1">
              <a:extLst>
                <a:ext uri="{63B3BB69-23CF-44E3-9099-C40C66FF867C}">
                  <a14:compatExt spid="_x0000_s253973"/>
                </a:ext>
                <a:ext uri="{FF2B5EF4-FFF2-40B4-BE49-F238E27FC236}">
                  <a16:creationId xmlns:a16="http://schemas.microsoft.com/office/drawing/2014/main" id="{00000000-0008-0000-0500-00001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106</xdr:row>
          <xdr:rowOff>0</xdr:rowOff>
        </xdr:from>
        <xdr:to>
          <xdr:col>10</xdr:col>
          <xdr:colOff>676275</xdr:colOff>
          <xdr:row>106</xdr:row>
          <xdr:rowOff>180975</xdr:rowOff>
        </xdr:to>
        <xdr:sp macro="" textlink="">
          <xdr:nvSpPr>
            <xdr:cNvPr id="253974" name="B_Com2" hidden="1">
              <a:extLst>
                <a:ext uri="{63B3BB69-23CF-44E3-9099-C40C66FF867C}">
                  <a14:compatExt spid="_x0000_s253974"/>
                </a:ext>
                <a:ext uri="{FF2B5EF4-FFF2-40B4-BE49-F238E27FC236}">
                  <a16:creationId xmlns:a16="http://schemas.microsoft.com/office/drawing/2014/main" id="{00000000-0008-0000-0500-00001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106</xdr:row>
          <xdr:rowOff>0</xdr:rowOff>
        </xdr:from>
        <xdr:to>
          <xdr:col>0</xdr:col>
          <xdr:colOff>1533525</xdr:colOff>
          <xdr:row>106</xdr:row>
          <xdr:rowOff>180975</xdr:rowOff>
        </xdr:to>
        <xdr:sp macro="" textlink="">
          <xdr:nvSpPr>
            <xdr:cNvPr id="253975" name="B_Hyg2" hidden="1">
              <a:extLst>
                <a:ext uri="{63B3BB69-23CF-44E3-9099-C40C66FF867C}">
                  <a14:compatExt spid="_x0000_s253975"/>
                </a:ext>
                <a:ext uri="{FF2B5EF4-FFF2-40B4-BE49-F238E27FC236}">
                  <a16:creationId xmlns:a16="http://schemas.microsoft.com/office/drawing/2014/main" id="{00000000-0008-0000-0500-00001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106</xdr:row>
          <xdr:rowOff>0</xdr:rowOff>
        </xdr:from>
        <xdr:to>
          <xdr:col>1</xdr:col>
          <xdr:colOff>904875</xdr:colOff>
          <xdr:row>106</xdr:row>
          <xdr:rowOff>180975</xdr:rowOff>
        </xdr:to>
        <xdr:sp macro="" textlink="">
          <xdr:nvSpPr>
            <xdr:cNvPr id="253976" name="B_Wat2" hidden="1">
              <a:extLst>
                <a:ext uri="{63B3BB69-23CF-44E3-9099-C40C66FF867C}">
                  <a14:compatExt spid="_x0000_s253976"/>
                </a:ext>
                <a:ext uri="{FF2B5EF4-FFF2-40B4-BE49-F238E27FC236}">
                  <a16:creationId xmlns:a16="http://schemas.microsoft.com/office/drawing/2014/main" id="{00000000-0008-0000-0500-00001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106</xdr:row>
          <xdr:rowOff>0</xdr:rowOff>
        </xdr:from>
        <xdr:to>
          <xdr:col>3</xdr:col>
          <xdr:colOff>314325</xdr:colOff>
          <xdr:row>106</xdr:row>
          <xdr:rowOff>180975</xdr:rowOff>
        </xdr:to>
        <xdr:sp macro="" textlink="">
          <xdr:nvSpPr>
            <xdr:cNvPr id="253977" name="B_Sub2" hidden="1">
              <a:extLst>
                <a:ext uri="{63B3BB69-23CF-44E3-9099-C40C66FF867C}">
                  <a14:compatExt spid="_x0000_s253977"/>
                </a:ext>
                <a:ext uri="{FF2B5EF4-FFF2-40B4-BE49-F238E27FC236}">
                  <a16:creationId xmlns:a16="http://schemas.microsoft.com/office/drawing/2014/main" id="{00000000-0008-0000-0500-00001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106</xdr:row>
          <xdr:rowOff>0</xdr:rowOff>
        </xdr:from>
        <xdr:to>
          <xdr:col>18</xdr:col>
          <xdr:colOff>542925</xdr:colOff>
          <xdr:row>106</xdr:row>
          <xdr:rowOff>180975</xdr:rowOff>
        </xdr:to>
        <xdr:sp macro="" textlink="">
          <xdr:nvSpPr>
            <xdr:cNvPr id="253978" name="B_WQ2" hidden="1">
              <a:extLst>
                <a:ext uri="{63B3BB69-23CF-44E3-9099-C40C66FF867C}">
                  <a14:compatExt spid="_x0000_s253978"/>
                </a:ext>
                <a:ext uri="{FF2B5EF4-FFF2-40B4-BE49-F238E27FC236}">
                  <a16:creationId xmlns:a16="http://schemas.microsoft.com/office/drawing/2014/main" id="{00000000-0008-0000-0500-00001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638175</xdr:colOff>
          <xdr:row>206</xdr:row>
          <xdr:rowOff>0</xdr:rowOff>
        </xdr:from>
        <xdr:to>
          <xdr:col>0</xdr:col>
          <xdr:colOff>1533525</xdr:colOff>
          <xdr:row>206</xdr:row>
          <xdr:rowOff>180975</xdr:rowOff>
        </xdr:to>
        <xdr:sp macro="" textlink="">
          <xdr:nvSpPr>
            <xdr:cNvPr id="253979" name="B_Wat3" hidden="1">
              <a:extLst>
                <a:ext uri="{63B3BB69-23CF-44E3-9099-C40C66FF867C}">
                  <a14:compatExt spid="_x0000_s253979"/>
                </a:ext>
                <a:ext uri="{FF2B5EF4-FFF2-40B4-BE49-F238E27FC236}">
                  <a16:creationId xmlns:a16="http://schemas.microsoft.com/office/drawing/2014/main" id="{00000000-0008-0000-0500-00001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WATER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206</xdr:row>
          <xdr:rowOff>0</xdr:rowOff>
        </xdr:from>
        <xdr:to>
          <xdr:col>1</xdr:col>
          <xdr:colOff>1085850</xdr:colOff>
          <xdr:row>206</xdr:row>
          <xdr:rowOff>180975</xdr:rowOff>
        </xdr:to>
        <xdr:sp macro="" textlink="">
          <xdr:nvSpPr>
            <xdr:cNvPr id="253980" name="B_San3" hidden="1">
              <a:extLst>
                <a:ext uri="{63B3BB69-23CF-44E3-9099-C40C66FF867C}">
                  <a14:compatExt spid="_x0000_s253980"/>
                </a:ext>
                <a:ext uri="{FF2B5EF4-FFF2-40B4-BE49-F238E27FC236}">
                  <a16:creationId xmlns:a16="http://schemas.microsoft.com/office/drawing/2014/main" id="{00000000-0008-0000-0500-00001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206</xdr:row>
          <xdr:rowOff>0</xdr:rowOff>
        </xdr:from>
        <xdr:to>
          <xdr:col>10</xdr:col>
          <xdr:colOff>676275</xdr:colOff>
          <xdr:row>206</xdr:row>
          <xdr:rowOff>180975</xdr:rowOff>
        </xdr:to>
        <xdr:sp macro="" textlink="">
          <xdr:nvSpPr>
            <xdr:cNvPr id="253981" name="B_Com3" hidden="1">
              <a:extLst>
                <a:ext uri="{63B3BB69-23CF-44E3-9099-C40C66FF867C}">
                  <a14:compatExt spid="_x0000_s253981"/>
                </a:ext>
                <a:ext uri="{FF2B5EF4-FFF2-40B4-BE49-F238E27FC236}">
                  <a16:creationId xmlns:a16="http://schemas.microsoft.com/office/drawing/2014/main" id="{00000000-0008-0000-0500-00001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Component MATRIX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206</xdr:row>
          <xdr:rowOff>0</xdr:rowOff>
        </xdr:from>
        <xdr:to>
          <xdr:col>3</xdr:col>
          <xdr:colOff>314325</xdr:colOff>
          <xdr:row>206</xdr:row>
          <xdr:rowOff>180975</xdr:rowOff>
        </xdr:to>
        <xdr:sp macro="" textlink="">
          <xdr:nvSpPr>
            <xdr:cNvPr id="253982" name="B_Sub3" hidden="1">
              <a:extLst>
                <a:ext uri="{63B3BB69-23CF-44E3-9099-C40C66FF867C}">
                  <a14:compatExt spid="_x0000_s253982"/>
                </a:ext>
                <a:ext uri="{FF2B5EF4-FFF2-40B4-BE49-F238E27FC236}">
                  <a16:creationId xmlns:a16="http://schemas.microsoft.com/office/drawing/2014/main" id="{00000000-0008-0000-0500-00001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206</xdr:row>
          <xdr:rowOff>0</xdr:rowOff>
        </xdr:from>
        <xdr:to>
          <xdr:col>18</xdr:col>
          <xdr:colOff>542925</xdr:colOff>
          <xdr:row>206</xdr:row>
          <xdr:rowOff>180975</xdr:rowOff>
        </xdr:to>
        <xdr:sp macro="" textlink="">
          <xdr:nvSpPr>
            <xdr:cNvPr id="253983" name="B_WQ3" hidden="1">
              <a:extLst>
                <a:ext uri="{63B3BB69-23CF-44E3-9099-C40C66FF867C}">
                  <a14:compatExt spid="_x0000_s253983"/>
                </a:ext>
                <a:ext uri="{FF2B5EF4-FFF2-40B4-BE49-F238E27FC236}">
                  <a16:creationId xmlns:a16="http://schemas.microsoft.com/office/drawing/2014/main" id="{00000000-0008-0000-0500-00001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WEALTH QUINTILES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398</xdr:row>
          <xdr:rowOff>171450</xdr:rowOff>
        </xdr:from>
        <xdr:to>
          <xdr:col>1</xdr:col>
          <xdr:colOff>1704975</xdr:colOff>
          <xdr:row>400</xdr:row>
          <xdr:rowOff>57150</xdr:rowOff>
        </xdr:to>
        <xdr:sp macro="" textlink="">
          <xdr:nvSpPr>
            <xdr:cNvPr id="253984" name="B_Matrix" hidden="1">
              <a:extLst>
                <a:ext uri="{63B3BB69-23CF-44E3-9099-C40C66FF867C}">
                  <a14:compatExt spid="_x0000_s253984"/>
                </a:ext>
                <a:ext uri="{FF2B5EF4-FFF2-40B4-BE49-F238E27FC236}">
                  <a16:creationId xmlns:a16="http://schemas.microsoft.com/office/drawing/2014/main" id="{00000000-0008-0000-0500-00002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52</xdr:col>
          <xdr:colOff>333375</xdr:colOff>
          <xdr:row>11</xdr:row>
          <xdr:rowOff>142875</xdr:rowOff>
        </xdr:from>
        <xdr:ext cx="1104900" cy="209550"/>
        <xdr:sp macro="" textlink="">
          <xdr:nvSpPr>
            <xdr:cNvPr id="253985" name="Button 33" hidden="1">
              <a:extLst>
                <a:ext uri="{63B3BB69-23CF-44E3-9099-C40C66FF867C}">
                  <a14:compatExt spid="_x0000_s253985"/>
                </a:ext>
                <a:ext uri="{FF2B5EF4-FFF2-40B4-BE49-F238E27FC236}">
                  <a16:creationId xmlns:a16="http://schemas.microsoft.com/office/drawing/2014/main" id="{00000000-0008-0000-0500-00002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CCFF"/>
                  </a:solidFill>
                  <a:latin typeface="Arial"/>
                  <a:cs typeface="Arial"/>
                </a:rPr>
                <a:t>   Go to % WATER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xdr:row>
          <xdr:rowOff>28575</xdr:rowOff>
        </xdr:from>
        <xdr:to>
          <xdr:col>56</xdr:col>
          <xdr:colOff>200025</xdr:colOff>
          <xdr:row>11</xdr:row>
          <xdr:rowOff>219075</xdr:rowOff>
        </xdr:to>
        <xdr:sp macro="" textlink="">
          <xdr:nvSpPr>
            <xdr:cNvPr id="253986" name="Button 34" hidden="1">
              <a:extLst>
                <a:ext uri="{63B3BB69-23CF-44E3-9099-C40C66FF867C}">
                  <a14:compatExt spid="_x0000_s253986"/>
                </a:ext>
                <a:ext uri="{FF2B5EF4-FFF2-40B4-BE49-F238E27FC236}">
                  <a16:creationId xmlns:a16="http://schemas.microsoft.com/office/drawing/2014/main" id="{00000000-0008-0000-0500-00002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xdr:row>
          <xdr:rowOff>28575</xdr:rowOff>
        </xdr:from>
        <xdr:ext cx="1685925" cy="209550"/>
        <xdr:sp macro="" textlink="">
          <xdr:nvSpPr>
            <xdr:cNvPr id="253987" name="Button 35" hidden="1">
              <a:extLst>
                <a:ext uri="{63B3BB69-23CF-44E3-9099-C40C66FF867C}">
                  <a14:compatExt spid="_x0000_s253987"/>
                </a:ext>
                <a:ext uri="{FF2B5EF4-FFF2-40B4-BE49-F238E27FC236}">
                  <a16:creationId xmlns:a16="http://schemas.microsoft.com/office/drawing/2014/main" id="{00000000-0008-0000-0500-000023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117</xdr:row>
          <xdr:rowOff>28575</xdr:rowOff>
        </xdr:from>
        <xdr:to>
          <xdr:col>56</xdr:col>
          <xdr:colOff>190500</xdr:colOff>
          <xdr:row>117</xdr:row>
          <xdr:rowOff>219075</xdr:rowOff>
        </xdr:to>
        <xdr:sp macro="" textlink="">
          <xdr:nvSpPr>
            <xdr:cNvPr id="253988" name="Button 36" hidden="1">
              <a:extLst>
                <a:ext uri="{63B3BB69-23CF-44E3-9099-C40C66FF867C}">
                  <a14:compatExt spid="_x0000_s253988"/>
                </a:ext>
                <a:ext uri="{FF2B5EF4-FFF2-40B4-BE49-F238E27FC236}">
                  <a16:creationId xmlns:a16="http://schemas.microsoft.com/office/drawing/2014/main" id="{00000000-0008-0000-0500-00002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xdr:row>
          <xdr:rowOff>19050</xdr:rowOff>
        </xdr:from>
        <xdr:to>
          <xdr:col>53</xdr:col>
          <xdr:colOff>1333500</xdr:colOff>
          <xdr:row>11</xdr:row>
          <xdr:rowOff>209550</xdr:rowOff>
        </xdr:to>
        <xdr:sp macro="" textlink="">
          <xdr:nvSpPr>
            <xdr:cNvPr id="253989" name="Button 37" hidden="1">
              <a:extLst>
                <a:ext uri="{63B3BB69-23CF-44E3-9099-C40C66FF867C}">
                  <a14:compatExt spid="_x0000_s253989"/>
                </a:ext>
                <a:ext uri="{FF2B5EF4-FFF2-40B4-BE49-F238E27FC236}">
                  <a16:creationId xmlns:a16="http://schemas.microsoft.com/office/drawing/2014/main" id="{00000000-0008-0000-0500-00002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47625</xdr:colOff>
          <xdr:row>117</xdr:row>
          <xdr:rowOff>28575</xdr:rowOff>
        </xdr:from>
        <xdr:ext cx="1685925" cy="209550"/>
        <xdr:sp macro="" textlink="">
          <xdr:nvSpPr>
            <xdr:cNvPr id="253990" name="Button 38" hidden="1">
              <a:extLst>
                <a:ext uri="{63B3BB69-23CF-44E3-9099-C40C66FF867C}">
                  <a14:compatExt spid="_x0000_s253990"/>
                </a:ext>
                <a:ext uri="{FF2B5EF4-FFF2-40B4-BE49-F238E27FC236}">
                  <a16:creationId xmlns:a16="http://schemas.microsoft.com/office/drawing/2014/main" id="{00000000-0008-0000-0500-000026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52</xdr:col>
          <xdr:colOff>219075</xdr:colOff>
          <xdr:row>117</xdr:row>
          <xdr:rowOff>133350</xdr:rowOff>
        </xdr:from>
        <xdr:to>
          <xdr:col>52</xdr:col>
          <xdr:colOff>1724025</xdr:colOff>
          <xdr:row>118</xdr:row>
          <xdr:rowOff>57150</xdr:rowOff>
        </xdr:to>
        <xdr:sp macro="" textlink="">
          <xdr:nvSpPr>
            <xdr:cNvPr id="253991" name="Button 39" hidden="1">
              <a:extLst>
                <a:ext uri="{63B3BB69-23CF-44E3-9099-C40C66FF867C}">
                  <a14:compatExt spid="_x0000_s253991"/>
                </a:ext>
                <a:ext uri="{FF2B5EF4-FFF2-40B4-BE49-F238E27FC236}">
                  <a16:creationId xmlns:a16="http://schemas.microsoft.com/office/drawing/2014/main" id="{00000000-0008-0000-0500-00002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 SANITATION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12</xdr:row>
          <xdr:rowOff>9525</xdr:rowOff>
        </xdr:from>
        <xdr:to>
          <xdr:col>53</xdr:col>
          <xdr:colOff>1333500</xdr:colOff>
          <xdr:row>12</xdr:row>
          <xdr:rowOff>200025</xdr:rowOff>
        </xdr:to>
        <xdr:sp macro="" textlink="">
          <xdr:nvSpPr>
            <xdr:cNvPr id="253992" name="Button 40" hidden="1">
              <a:extLst>
                <a:ext uri="{63B3BB69-23CF-44E3-9099-C40C66FF867C}">
                  <a14:compatExt spid="_x0000_s253992"/>
                </a:ext>
                <a:ext uri="{FF2B5EF4-FFF2-40B4-BE49-F238E27FC236}">
                  <a16:creationId xmlns:a16="http://schemas.microsoft.com/office/drawing/2014/main" id="{00000000-0008-0000-0500-00002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xdr:row>
          <xdr:rowOff>19050</xdr:rowOff>
        </xdr:from>
        <xdr:to>
          <xdr:col>53</xdr:col>
          <xdr:colOff>2971800</xdr:colOff>
          <xdr:row>11</xdr:row>
          <xdr:rowOff>209550</xdr:rowOff>
        </xdr:to>
        <xdr:sp macro="" textlink="">
          <xdr:nvSpPr>
            <xdr:cNvPr id="253993" name="Button 41" descr="   Go to MHH  " hidden="1">
              <a:extLst>
                <a:ext uri="{63B3BB69-23CF-44E3-9099-C40C66FF867C}">
                  <a14:compatExt spid="_x0000_s253993"/>
                </a:ext>
                <a:ext uri="{FF2B5EF4-FFF2-40B4-BE49-F238E27FC236}">
                  <a16:creationId xmlns:a16="http://schemas.microsoft.com/office/drawing/2014/main" id="{00000000-0008-0000-0500-00002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12</xdr:row>
          <xdr:rowOff>9525</xdr:rowOff>
        </xdr:from>
        <xdr:to>
          <xdr:col>53</xdr:col>
          <xdr:colOff>2971800</xdr:colOff>
          <xdr:row>12</xdr:row>
          <xdr:rowOff>200025</xdr:rowOff>
        </xdr:to>
        <xdr:sp macro="" textlink="">
          <xdr:nvSpPr>
            <xdr:cNvPr id="253994" name="Button 42" hidden="1">
              <a:extLst>
                <a:ext uri="{63B3BB69-23CF-44E3-9099-C40C66FF867C}">
                  <a14:compatExt spid="_x0000_s253994"/>
                </a:ext>
                <a:ext uri="{FF2B5EF4-FFF2-40B4-BE49-F238E27FC236}">
                  <a16:creationId xmlns:a16="http://schemas.microsoft.com/office/drawing/2014/main" id="{00000000-0008-0000-0500-00002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190500</xdr:colOff>
          <xdr:row>217</xdr:row>
          <xdr:rowOff>142875</xdr:rowOff>
        </xdr:from>
        <xdr:to>
          <xdr:col>52</xdr:col>
          <xdr:colOff>1809750</xdr:colOff>
          <xdr:row>218</xdr:row>
          <xdr:rowOff>104775</xdr:rowOff>
        </xdr:to>
        <xdr:sp macro="" textlink="">
          <xdr:nvSpPr>
            <xdr:cNvPr id="253995" name="Button 43" hidden="1">
              <a:extLst>
                <a:ext uri="{63B3BB69-23CF-44E3-9099-C40C66FF867C}">
                  <a14:compatExt spid="_x0000_s253995"/>
                </a:ext>
                <a:ext uri="{FF2B5EF4-FFF2-40B4-BE49-F238E27FC236}">
                  <a16:creationId xmlns:a16="http://schemas.microsoft.com/office/drawing/2014/main" id="{00000000-0008-0000-0500-00002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 HYGIENE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323850</xdr:colOff>
          <xdr:row>256</xdr:row>
          <xdr:rowOff>114300</xdr:rowOff>
        </xdr:from>
        <xdr:to>
          <xdr:col>52</xdr:col>
          <xdr:colOff>1762125</xdr:colOff>
          <xdr:row>257</xdr:row>
          <xdr:rowOff>76200</xdr:rowOff>
        </xdr:to>
        <xdr:sp macro="" textlink="">
          <xdr:nvSpPr>
            <xdr:cNvPr id="253996" name="Button 44" descr="   Go to MHH  " hidden="1">
              <a:extLst>
                <a:ext uri="{63B3BB69-23CF-44E3-9099-C40C66FF867C}">
                  <a14:compatExt spid="_x0000_s253996"/>
                </a:ext>
                <a:ext uri="{FF2B5EF4-FFF2-40B4-BE49-F238E27FC236}">
                  <a16:creationId xmlns:a16="http://schemas.microsoft.com/office/drawing/2014/main" id="{00000000-0008-0000-0500-00002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 MHH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428625</xdr:colOff>
          <xdr:row>336</xdr:row>
          <xdr:rowOff>152400</xdr:rowOff>
        </xdr:from>
        <xdr:to>
          <xdr:col>52</xdr:col>
          <xdr:colOff>1514475</xdr:colOff>
          <xdr:row>337</xdr:row>
          <xdr:rowOff>114300</xdr:rowOff>
        </xdr:to>
        <xdr:sp macro="" textlink="">
          <xdr:nvSpPr>
            <xdr:cNvPr id="253997" name="Button 45" hidden="1">
              <a:extLst>
                <a:ext uri="{63B3BB69-23CF-44E3-9099-C40C66FF867C}">
                  <a14:compatExt spid="_x0000_s253997"/>
                </a:ext>
                <a:ext uri="{FF2B5EF4-FFF2-40B4-BE49-F238E27FC236}">
                  <a16:creationId xmlns:a16="http://schemas.microsoft.com/office/drawing/2014/main" id="{00000000-0008-0000-0500-00002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 BASIC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1343025</xdr:colOff>
          <xdr:row>117</xdr:row>
          <xdr:rowOff>238125</xdr:rowOff>
        </xdr:from>
        <xdr:to>
          <xdr:col>53</xdr:col>
          <xdr:colOff>2962275</xdr:colOff>
          <xdr:row>118</xdr:row>
          <xdr:rowOff>161925</xdr:rowOff>
        </xdr:to>
        <xdr:sp macro="" textlink="">
          <xdr:nvSpPr>
            <xdr:cNvPr id="253998" name="Button 46" hidden="1">
              <a:extLst>
                <a:ext uri="{63B3BB69-23CF-44E3-9099-C40C66FF867C}">
                  <a14:compatExt spid="_x0000_s253998"/>
                </a:ext>
                <a:ext uri="{FF2B5EF4-FFF2-40B4-BE49-F238E27FC236}">
                  <a16:creationId xmlns:a16="http://schemas.microsoft.com/office/drawing/2014/main" id="{00000000-0008-0000-0500-00002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19050</xdr:rowOff>
        </xdr:from>
        <xdr:to>
          <xdr:col>53</xdr:col>
          <xdr:colOff>1333500</xdr:colOff>
          <xdr:row>117</xdr:row>
          <xdr:rowOff>209550</xdr:rowOff>
        </xdr:to>
        <xdr:sp macro="" textlink="">
          <xdr:nvSpPr>
            <xdr:cNvPr id="253999" name="Button 47" hidden="1">
              <a:extLst>
                <a:ext uri="{63B3BB69-23CF-44E3-9099-C40C66FF867C}">
                  <a14:compatExt spid="_x0000_s253999"/>
                </a:ext>
                <a:ext uri="{FF2B5EF4-FFF2-40B4-BE49-F238E27FC236}">
                  <a16:creationId xmlns:a16="http://schemas.microsoft.com/office/drawing/2014/main" id="{00000000-0008-0000-0500-00002F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117</xdr:row>
          <xdr:rowOff>238125</xdr:rowOff>
        </xdr:from>
        <xdr:to>
          <xdr:col>53</xdr:col>
          <xdr:colOff>1333500</xdr:colOff>
          <xdr:row>118</xdr:row>
          <xdr:rowOff>161925</xdr:rowOff>
        </xdr:to>
        <xdr:sp macro="" textlink="">
          <xdr:nvSpPr>
            <xdr:cNvPr id="254000" name="Button 48" descr="   Go to MHH  " hidden="1">
              <a:extLst>
                <a:ext uri="{63B3BB69-23CF-44E3-9099-C40C66FF867C}">
                  <a14:compatExt spid="_x0000_s254000"/>
                </a:ext>
                <a:ext uri="{FF2B5EF4-FFF2-40B4-BE49-F238E27FC236}">
                  <a16:creationId xmlns:a16="http://schemas.microsoft.com/office/drawing/2014/main" id="{00000000-0008-0000-0500-000030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117</xdr:row>
          <xdr:rowOff>19050</xdr:rowOff>
        </xdr:from>
        <xdr:to>
          <xdr:col>53</xdr:col>
          <xdr:colOff>2971800</xdr:colOff>
          <xdr:row>117</xdr:row>
          <xdr:rowOff>209550</xdr:rowOff>
        </xdr:to>
        <xdr:sp macro="" textlink="">
          <xdr:nvSpPr>
            <xdr:cNvPr id="254001" name="Button 49" hidden="1">
              <a:extLst>
                <a:ext uri="{63B3BB69-23CF-44E3-9099-C40C66FF867C}">
                  <a14:compatExt spid="_x0000_s254001"/>
                </a:ext>
                <a:ext uri="{FF2B5EF4-FFF2-40B4-BE49-F238E27FC236}">
                  <a16:creationId xmlns:a16="http://schemas.microsoft.com/office/drawing/2014/main" id="{00000000-0008-0000-0500-000031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218</xdr:row>
          <xdr:rowOff>19050</xdr:rowOff>
        </xdr:from>
        <xdr:to>
          <xdr:col>53</xdr:col>
          <xdr:colOff>2971800</xdr:colOff>
          <xdr:row>218</xdr:row>
          <xdr:rowOff>209550</xdr:rowOff>
        </xdr:to>
        <xdr:sp macro="" textlink="">
          <xdr:nvSpPr>
            <xdr:cNvPr id="254002" name="Button 50" hidden="1">
              <a:extLst>
                <a:ext uri="{63B3BB69-23CF-44E3-9099-C40C66FF867C}">
                  <a14:compatExt spid="_x0000_s254002"/>
                </a:ext>
                <a:ext uri="{FF2B5EF4-FFF2-40B4-BE49-F238E27FC236}">
                  <a16:creationId xmlns:a16="http://schemas.microsoft.com/office/drawing/2014/main" id="{00000000-0008-0000-0500-00003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217</xdr:row>
          <xdr:rowOff>28575</xdr:rowOff>
        </xdr:from>
        <xdr:to>
          <xdr:col>53</xdr:col>
          <xdr:colOff>1333500</xdr:colOff>
          <xdr:row>217</xdr:row>
          <xdr:rowOff>219075</xdr:rowOff>
        </xdr:to>
        <xdr:sp macro="" textlink="">
          <xdr:nvSpPr>
            <xdr:cNvPr id="254003" name="Button 51" descr="   Go to MHH  " hidden="1">
              <a:extLst>
                <a:ext uri="{63B3BB69-23CF-44E3-9099-C40C66FF867C}">
                  <a14:compatExt spid="_x0000_s254003"/>
                </a:ext>
                <a:ext uri="{FF2B5EF4-FFF2-40B4-BE49-F238E27FC236}">
                  <a16:creationId xmlns:a16="http://schemas.microsoft.com/office/drawing/2014/main" id="{00000000-0008-0000-0500-00003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218</xdr:row>
          <xdr:rowOff>19050</xdr:rowOff>
        </xdr:from>
        <xdr:to>
          <xdr:col>53</xdr:col>
          <xdr:colOff>1333500</xdr:colOff>
          <xdr:row>218</xdr:row>
          <xdr:rowOff>209550</xdr:rowOff>
        </xdr:to>
        <xdr:sp macro="" textlink="">
          <xdr:nvSpPr>
            <xdr:cNvPr id="254004" name="Button 52" hidden="1">
              <a:extLst>
                <a:ext uri="{63B3BB69-23CF-44E3-9099-C40C66FF867C}">
                  <a14:compatExt spid="_x0000_s254004"/>
                </a:ext>
                <a:ext uri="{FF2B5EF4-FFF2-40B4-BE49-F238E27FC236}">
                  <a16:creationId xmlns:a16="http://schemas.microsoft.com/office/drawing/2014/main" id="{00000000-0008-0000-0500-000034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256</xdr:row>
          <xdr:rowOff>28575</xdr:rowOff>
        </xdr:from>
        <xdr:to>
          <xdr:col>54</xdr:col>
          <xdr:colOff>0</xdr:colOff>
          <xdr:row>256</xdr:row>
          <xdr:rowOff>219075</xdr:rowOff>
        </xdr:to>
        <xdr:sp macro="" textlink="">
          <xdr:nvSpPr>
            <xdr:cNvPr id="254005" name="Button 53" hidden="1">
              <a:extLst>
                <a:ext uri="{63B3BB69-23CF-44E3-9099-C40C66FF867C}">
                  <a14:compatExt spid="_x0000_s254005"/>
                </a:ext>
                <a:ext uri="{FF2B5EF4-FFF2-40B4-BE49-F238E27FC236}">
                  <a16:creationId xmlns:a16="http://schemas.microsoft.com/office/drawing/2014/main" id="{00000000-0008-0000-0500-000035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257</xdr:row>
          <xdr:rowOff>19050</xdr:rowOff>
        </xdr:from>
        <xdr:to>
          <xdr:col>54</xdr:col>
          <xdr:colOff>0</xdr:colOff>
          <xdr:row>257</xdr:row>
          <xdr:rowOff>209550</xdr:rowOff>
        </xdr:to>
        <xdr:sp macro="" textlink="">
          <xdr:nvSpPr>
            <xdr:cNvPr id="254006" name="Button 54" hidden="1">
              <a:extLst>
                <a:ext uri="{63B3BB69-23CF-44E3-9099-C40C66FF867C}">
                  <a14:compatExt spid="_x0000_s254006"/>
                </a:ext>
                <a:ext uri="{FF2B5EF4-FFF2-40B4-BE49-F238E27FC236}">
                  <a16:creationId xmlns:a16="http://schemas.microsoft.com/office/drawing/2014/main" id="{00000000-0008-0000-0500-000036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256</xdr:row>
          <xdr:rowOff>28575</xdr:rowOff>
        </xdr:from>
        <xdr:to>
          <xdr:col>53</xdr:col>
          <xdr:colOff>1333500</xdr:colOff>
          <xdr:row>256</xdr:row>
          <xdr:rowOff>219075</xdr:rowOff>
        </xdr:to>
        <xdr:sp macro="" textlink="">
          <xdr:nvSpPr>
            <xdr:cNvPr id="254007" name="Button 55" hidden="1">
              <a:extLst>
                <a:ext uri="{63B3BB69-23CF-44E3-9099-C40C66FF867C}">
                  <a14:compatExt spid="_x0000_s254007"/>
                </a:ext>
                <a:ext uri="{FF2B5EF4-FFF2-40B4-BE49-F238E27FC236}">
                  <a16:creationId xmlns:a16="http://schemas.microsoft.com/office/drawing/2014/main" id="{00000000-0008-0000-0500-000037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8080"/>
                  </a:solidFill>
                  <a:latin typeface="Arial"/>
                  <a:cs typeface="Arial"/>
                </a:rPr>
                <a:t>Go to BASIC (Raw)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337</xdr:row>
          <xdr:rowOff>28575</xdr:rowOff>
        </xdr:from>
        <xdr:to>
          <xdr:col>53</xdr:col>
          <xdr:colOff>1333500</xdr:colOff>
          <xdr:row>337</xdr:row>
          <xdr:rowOff>219075</xdr:rowOff>
        </xdr:to>
        <xdr:sp macro="" textlink="">
          <xdr:nvSpPr>
            <xdr:cNvPr id="254008" name="Button 56" hidden="1">
              <a:extLst>
                <a:ext uri="{63B3BB69-23CF-44E3-9099-C40C66FF867C}">
                  <a14:compatExt spid="_x0000_s254008"/>
                </a:ext>
                <a:ext uri="{FF2B5EF4-FFF2-40B4-BE49-F238E27FC236}">
                  <a16:creationId xmlns:a16="http://schemas.microsoft.com/office/drawing/2014/main" id="{00000000-0008-0000-0500-000038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00"/>
                  </a:solidFill>
                  <a:latin typeface="Arial"/>
                  <a:cs typeface="Arial"/>
                </a:rPr>
                <a:t> Go to SANITATION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336</xdr:row>
          <xdr:rowOff>38100</xdr:rowOff>
        </xdr:from>
        <xdr:to>
          <xdr:col>54</xdr:col>
          <xdr:colOff>0</xdr:colOff>
          <xdr:row>336</xdr:row>
          <xdr:rowOff>228600</xdr:rowOff>
        </xdr:to>
        <xdr:sp macro="" textlink="">
          <xdr:nvSpPr>
            <xdr:cNvPr id="254009" name="Button 57" hidden="1">
              <a:extLst>
                <a:ext uri="{63B3BB69-23CF-44E3-9099-C40C66FF867C}">
                  <a14:compatExt spid="_x0000_s254009"/>
                </a:ext>
                <a:ext uri="{FF2B5EF4-FFF2-40B4-BE49-F238E27FC236}">
                  <a16:creationId xmlns:a16="http://schemas.microsoft.com/office/drawing/2014/main" id="{00000000-0008-0000-0500-000039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800080"/>
                  </a:solidFill>
                  <a:latin typeface="Arial"/>
                  <a:cs typeface="Arial"/>
                </a:rPr>
                <a:t>   Go to HYGIENE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337</xdr:row>
          <xdr:rowOff>28575</xdr:rowOff>
        </xdr:from>
        <xdr:to>
          <xdr:col>53</xdr:col>
          <xdr:colOff>2971800</xdr:colOff>
          <xdr:row>337</xdr:row>
          <xdr:rowOff>219075</xdr:rowOff>
        </xdr:to>
        <xdr:sp macro="" textlink="">
          <xdr:nvSpPr>
            <xdr:cNvPr id="254010" name="Button 58" descr="   Go to MHH  " hidden="1">
              <a:extLst>
                <a:ext uri="{63B3BB69-23CF-44E3-9099-C40C66FF867C}">
                  <a14:compatExt spid="_x0000_s254010"/>
                </a:ext>
                <a:ext uri="{FF2B5EF4-FFF2-40B4-BE49-F238E27FC236}">
                  <a16:creationId xmlns:a16="http://schemas.microsoft.com/office/drawing/2014/main" id="{00000000-0008-0000-0500-00003A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8080"/>
                  </a:solidFill>
                  <a:latin typeface="Arial"/>
                  <a:cs typeface="Arial"/>
                </a:rPr>
                <a:t>   Go to MHH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53</xdr:col>
          <xdr:colOff>1352550</xdr:colOff>
          <xdr:row>217</xdr:row>
          <xdr:rowOff>28575</xdr:rowOff>
        </xdr:from>
        <xdr:to>
          <xdr:col>53</xdr:col>
          <xdr:colOff>2971800</xdr:colOff>
          <xdr:row>217</xdr:row>
          <xdr:rowOff>219075</xdr:rowOff>
        </xdr:to>
        <xdr:sp macro="" textlink="">
          <xdr:nvSpPr>
            <xdr:cNvPr id="254011" name="Button 59" hidden="1">
              <a:extLst>
                <a:ext uri="{63B3BB69-23CF-44E3-9099-C40C66FF867C}">
                  <a14:compatExt spid="_x0000_s254011"/>
                </a:ext>
                <a:ext uri="{FF2B5EF4-FFF2-40B4-BE49-F238E27FC236}">
                  <a16:creationId xmlns:a16="http://schemas.microsoft.com/office/drawing/2014/main" id="{00000000-0008-0000-0500-00003B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257</xdr:row>
          <xdr:rowOff>19050</xdr:rowOff>
        </xdr:from>
        <xdr:to>
          <xdr:col>53</xdr:col>
          <xdr:colOff>1333500</xdr:colOff>
          <xdr:row>257</xdr:row>
          <xdr:rowOff>209550</xdr:rowOff>
        </xdr:to>
        <xdr:sp macro="" textlink="">
          <xdr:nvSpPr>
            <xdr:cNvPr id="254012" name="Button 60" hidden="1">
              <a:extLst>
                <a:ext uri="{63B3BB69-23CF-44E3-9099-C40C66FF867C}">
                  <a14:compatExt spid="_x0000_s254012"/>
                </a:ext>
                <a:ext uri="{FF2B5EF4-FFF2-40B4-BE49-F238E27FC236}">
                  <a16:creationId xmlns:a16="http://schemas.microsoft.com/office/drawing/2014/main" id="{00000000-0008-0000-0500-00003C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1971675</xdr:colOff>
          <xdr:row>336</xdr:row>
          <xdr:rowOff>38100</xdr:rowOff>
        </xdr:from>
        <xdr:to>
          <xdr:col>53</xdr:col>
          <xdr:colOff>1333500</xdr:colOff>
          <xdr:row>336</xdr:row>
          <xdr:rowOff>228600</xdr:rowOff>
        </xdr:to>
        <xdr:sp macro="" textlink="">
          <xdr:nvSpPr>
            <xdr:cNvPr id="254013" name="Button 61" hidden="1">
              <a:extLst>
                <a:ext uri="{63B3BB69-23CF-44E3-9099-C40C66FF867C}">
                  <a14:compatExt spid="_x0000_s254013"/>
                </a:ext>
                <a:ext uri="{FF2B5EF4-FFF2-40B4-BE49-F238E27FC236}">
                  <a16:creationId xmlns:a16="http://schemas.microsoft.com/office/drawing/2014/main" id="{00000000-0008-0000-0500-00003D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CCFF"/>
                  </a:solidFill>
                  <a:latin typeface="Arial"/>
                  <a:cs typeface="Arial"/>
                </a:rPr>
                <a:t> Go to WATER (Raw)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217</xdr:row>
          <xdr:rowOff>28575</xdr:rowOff>
        </xdr:from>
        <xdr:to>
          <xdr:col>56</xdr:col>
          <xdr:colOff>190500</xdr:colOff>
          <xdr:row>217</xdr:row>
          <xdr:rowOff>219075</xdr:rowOff>
        </xdr:to>
        <xdr:sp macro="" textlink="">
          <xdr:nvSpPr>
            <xdr:cNvPr id="254014" name="Button 62" hidden="1">
              <a:extLst>
                <a:ext uri="{63B3BB69-23CF-44E3-9099-C40C66FF867C}">
                  <a14:compatExt spid="_x0000_s254014"/>
                </a:ext>
                <a:ext uri="{FF2B5EF4-FFF2-40B4-BE49-F238E27FC236}">
                  <a16:creationId xmlns:a16="http://schemas.microsoft.com/office/drawing/2014/main" id="{00000000-0008-0000-0500-00003E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69</xdr:col>
          <xdr:colOff>57150</xdr:colOff>
          <xdr:row>217</xdr:row>
          <xdr:rowOff>28575</xdr:rowOff>
        </xdr:from>
        <xdr:ext cx="1685925" cy="209550"/>
        <xdr:sp macro="" textlink="">
          <xdr:nvSpPr>
            <xdr:cNvPr id="254015" name="Button 63" hidden="1">
              <a:extLst>
                <a:ext uri="{63B3BB69-23CF-44E3-9099-C40C66FF867C}">
                  <a14:compatExt spid="_x0000_s254015"/>
                </a:ext>
                <a:ext uri="{FF2B5EF4-FFF2-40B4-BE49-F238E27FC236}">
                  <a16:creationId xmlns:a16="http://schemas.microsoft.com/office/drawing/2014/main" id="{00000000-0008-0000-0500-00003F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57150</xdr:colOff>
          <xdr:row>256</xdr:row>
          <xdr:rowOff>28575</xdr:rowOff>
        </xdr:from>
        <xdr:ext cx="1685925" cy="209550"/>
        <xdr:sp macro="" textlink="">
          <xdr:nvSpPr>
            <xdr:cNvPr id="254016" name="Button 64" hidden="1">
              <a:extLst>
                <a:ext uri="{63B3BB69-23CF-44E3-9099-C40C66FF867C}">
                  <a14:compatExt spid="_x0000_s254016"/>
                </a:ext>
                <a:ext uri="{FF2B5EF4-FFF2-40B4-BE49-F238E27FC236}">
                  <a16:creationId xmlns:a16="http://schemas.microsoft.com/office/drawing/2014/main" id="{00000000-0008-0000-0500-000040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69</xdr:col>
          <xdr:colOff>47625</xdr:colOff>
          <xdr:row>336</xdr:row>
          <xdr:rowOff>38100</xdr:rowOff>
        </xdr:from>
        <xdr:ext cx="1685925" cy="209550"/>
        <xdr:sp macro="" textlink="">
          <xdr:nvSpPr>
            <xdr:cNvPr id="254017" name="Button 65" hidden="1">
              <a:extLst>
                <a:ext uri="{63B3BB69-23CF-44E3-9099-C40C66FF867C}">
                  <a14:compatExt spid="_x0000_s254017"/>
                </a:ext>
                <a:ext uri="{FF2B5EF4-FFF2-40B4-BE49-F238E27FC236}">
                  <a16:creationId xmlns:a16="http://schemas.microsoft.com/office/drawing/2014/main" id="{00000000-0008-0000-0500-000041E0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xdr:from>
          <xdr:col>54</xdr:col>
          <xdr:colOff>28575</xdr:colOff>
          <xdr:row>256</xdr:row>
          <xdr:rowOff>28575</xdr:rowOff>
        </xdr:from>
        <xdr:to>
          <xdr:col>56</xdr:col>
          <xdr:colOff>190500</xdr:colOff>
          <xdr:row>256</xdr:row>
          <xdr:rowOff>219075</xdr:rowOff>
        </xdr:to>
        <xdr:sp macro="" textlink="">
          <xdr:nvSpPr>
            <xdr:cNvPr id="254018" name="Button 66" hidden="1">
              <a:extLst>
                <a:ext uri="{63B3BB69-23CF-44E3-9099-C40C66FF867C}">
                  <a14:compatExt spid="_x0000_s254018"/>
                </a:ext>
                <a:ext uri="{FF2B5EF4-FFF2-40B4-BE49-F238E27FC236}">
                  <a16:creationId xmlns:a16="http://schemas.microsoft.com/office/drawing/2014/main" id="{00000000-0008-0000-0500-000042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28575</xdr:colOff>
          <xdr:row>336</xdr:row>
          <xdr:rowOff>38100</xdr:rowOff>
        </xdr:from>
        <xdr:to>
          <xdr:col>56</xdr:col>
          <xdr:colOff>190500</xdr:colOff>
          <xdr:row>336</xdr:row>
          <xdr:rowOff>228600</xdr:rowOff>
        </xdr:to>
        <xdr:sp macro="" textlink="">
          <xdr:nvSpPr>
            <xdr:cNvPr id="254019" name="Button 67" hidden="1">
              <a:extLst>
                <a:ext uri="{63B3BB69-23CF-44E3-9099-C40C66FF867C}">
                  <a14:compatExt spid="_x0000_s254019"/>
                </a:ext>
                <a:ext uri="{FF2B5EF4-FFF2-40B4-BE49-F238E27FC236}">
                  <a16:creationId xmlns:a16="http://schemas.microsoft.com/office/drawing/2014/main" id="{00000000-0008-0000-0500-000043E0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   Go to SUBNATIONAL   </a:t>
              </a:r>
            </a:p>
          </xdr:txBody>
        </xdr:sp>
        <xdr:clientData fPrintsWithSheet="0"/>
      </xdr:twoCellAnchor>
    </mc:Choice>
    <mc:Fallback/>
  </mc:AlternateContent>
  <xdr:oneCellAnchor>
    <xdr:from>
      <xdr:col>1</xdr:col>
      <xdr:colOff>819150</xdr:colOff>
      <xdr:row>3</xdr:row>
      <xdr:rowOff>38100</xdr:rowOff>
    </xdr:from>
    <xdr:ext cx="184731" cy="264560"/>
    <xdr:sp macro="" textlink="">
      <xdr:nvSpPr>
        <xdr:cNvPr id="110" name="ZoneTexte 109">
          <a:extLst>
            <a:ext xmlns:a16="http://schemas.microsoft.com/office/drawing/2014/main" uri="{FF2B5EF4-FFF2-40B4-BE49-F238E27FC236}">
              <a16:creationId xmlns:a16="http://schemas.microsoft.com/office/drawing/2014/main" id="{00000000-0008-0000-0500-00006E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1" name="ZoneTexte 110">
          <a:extLst>
            <a:ext xmlns:a16="http://schemas.microsoft.com/office/drawing/2014/main" uri="{FF2B5EF4-FFF2-40B4-BE49-F238E27FC236}">
              <a16:creationId xmlns:a16="http://schemas.microsoft.com/office/drawing/2014/main" id="{00000000-0008-0000-0500-00006F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2" name="ZoneTexte 111">
          <a:extLst>
            <a:ext xmlns:a16="http://schemas.microsoft.com/office/drawing/2014/main" uri="{FF2B5EF4-FFF2-40B4-BE49-F238E27FC236}">
              <a16:creationId xmlns:a16="http://schemas.microsoft.com/office/drawing/2014/main" id="{00000000-0008-0000-0500-000070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3" name="ZoneTexte 112">
          <a:extLst>
            <a:ext xmlns:a16="http://schemas.microsoft.com/office/drawing/2014/main" uri="{FF2B5EF4-FFF2-40B4-BE49-F238E27FC236}">
              <a16:creationId xmlns:a16="http://schemas.microsoft.com/office/drawing/2014/main" id="{00000000-0008-0000-0500-000071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4" name="ZoneTexte 113">
          <a:extLst>
            <a:ext xmlns:a16="http://schemas.microsoft.com/office/drawing/2014/main" uri="{FF2B5EF4-FFF2-40B4-BE49-F238E27FC236}">
              <a16:creationId xmlns:a16="http://schemas.microsoft.com/office/drawing/2014/main" id="{00000000-0008-0000-0500-000072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5" name="ZoneTexte 114">
          <a:extLst>
            <a:ext xmlns:a16="http://schemas.microsoft.com/office/drawing/2014/main" uri="{FF2B5EF4-FFF2-40B4-BE49-F238E27FC236}">
              <a16:creationId xmlns:a16="http://schemas.microsoft.com/office/drawing/2014/main" id="{00000000-0008-0000-0500-000073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16" name="ZoneTexte 115">
          <a:extLst>
            <a:ext xmlns:a16="http://schemas.microsoft.com/office/drawing/2014/main" uri="{FF2B5EF4-FFF2-40B4-BE49-F238E27FC236}">
              <a16:creationId xmlns:a16="http://schemas.microsoft.com/office/drawing/2014/main" id="{00000000-0008-0000-0500-000074000000}"/>
            </a:ext>
          </a:extLst>
        </xdr:cNvPr>
        <xdr:cNvSpPr txBox="true"/>
      </xdr:nvSpPr>
      <xdr:spPr>
        <a:xfrm>
          <a:off x="3076575" y="838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7" name="ZoneTexte 116">
          <a:extLst>
            <a:ext xmlns:a16="http://schemas.microsoft.com/office/drawing/2014/main" uri="{FF2B5EF4-FFF2-40B4-BE49-F238E27FC236}">
              <a16:creationId xmlns:a16="http://schemas.microsoft.com/office/drawing/2014/main" id="{00000000-0008-0000-0500-000075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8" name="ZoneTexte 117">
          <a:extLst>
            <a:ext xmlns:a16="http://schemas.microsoft.com/office/drawing/2014/main" uri="{FF2B5EF4-FFF2-40B4-BE49-F238E27FC236}">
              <a16:creationId xmlns:a16="http://schemas.microsoft.com/office/drawing/2014/main" id="{00000000-0008-0000-0500-000076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9" name="ZoneTexte 118">
          <a:extLst>
            <a:ext xmlns:a16="http://schemas.microsoft.com/office/drawing/2014/main" uri="{FF2B5EF4-FFF2-40B4-BE49-F238E27FC236}">
              <a16:creationId xmlns:a16="http://schemas.microsoft.com/office/drawing/2014/main" id="{00000000-0008-0000-0500-000077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0" name="ZoneTexte 119">
          <a:extLst>
            <a:ext xmlns:a16="http://schemas.microsoft.com/office/drawing/2014/main" uri="{FF2B5EF4-FFF2-40B4-BE49-F238E27FC236}">
              <a16:creationId xmlns:a16="http://schemas.microsoft.com/office/drawing/2014/main" id="{00000000-0008-0000-0500-000078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1" name="ZoneTexte 120">
          <a:extLst>
            <a:ext xmlns:a16="http://schemas.microsoft.com/office/drawing/2014/main" uri="{FF2B5EF4-FFF2-40B4-BE49-F238E27FC236}">
              <a16:creationId xmlns:a16="http://schemas.microsoft.com/office/drawing/2014/main" id="{00000000-0008-0000-0500-000079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2" name="ZoneTexte 121">
          <a:extLst>
            <a:ext xmlns:a16="http://schemas.microsoft.com/office/drawing/2014/main" uri="{FF2B5EF4-FFF2-40B4-BE49-F238E27FC236}">
              <a16:creationId xmlns:a16="http://schemas.microsoft.com/office/drawing/2014/main" id="{00000000-0008-0000-0500-00007A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3" name="ZoneTexte 122">
          <a:extLst>
            <a:ext xmlns:a16="http://schemas.microsoft.com/office/drawing/2014/main" uri="{FF2B5EF4-FFF2-40B4-BE49-F238E27FC236}">
              <a16:creationId xmlns:a16="http://schemas.microsoft.com/office/drawing/2014/main" id="{00000000-0008-0000-0500-00007B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4" name="ZoneTexte 123">
          <a:extLst>
            <a:ext xmlns:a16="http://schemas.microsoft.com/office/drawing/2014/main" uri="{FF2B5EF4-FFF2-40B4-BE49-F238E27FC236}">
              <a16:creationId xmlns:a16="http://schemas.microsoft.com/office/drawing/2014/main" id="{00000000-0008-0000-0500-00007C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25" name="ZoneTexte 124">
          <a:extLst>
            <a:ext xmlns:a16="http://schemas.microsoft.com/office/drawing/2014/main" uri="{FF2B5EF4-FFF2-40B4-BE49-F238E27FC236}">
              <a16:creationId xmlns:a16="http://schemas.microsoft.com/office/drawing/2014/main" id="{00000000-0008-0000-0500-00007D000000}"/>
            </a:ext>
          </a:extLst>
        </xdr:cNvPr>
        <xdr:cNvSpPr txBox="true"/>
      </xdr:nvSpPr>
      <xdr:spPr>
        <a:xfrm>
          <a:off x="3076575" y="2438876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6" name="ZoneTexte 125">
          <a:extLst>
            <a:ext xmlns:a16="http://schemas.microsoft.com/office/drawing/2014/main" uri="{FF2B5EF4-FFF2-40B4-BE49-F238E27FC236}">
              <a16:creationId xmlns:a16="http://schemas.microsoft.com/office/drawing/2014/main" id="{00000000-0008-0000-0500-00007E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7" name="ZoneTexte 126">
          <a:extLst>
            <a:ext xmlns:a16="http://schemas.microsoft.com/office/drawing/2014/main" uri="{FF2B5EF4-FFF2-40B4-BE49-F238E27FC236}">
              <a16:creationId xmlns:a16="http://schemas.microsoft.com/office/drawing/2014/main" id="{00000000-0008-0000-0500-00007F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8" name="ZoneTexte 127">
          <a:extLst>
            <a:ext xmlns:a16="http://schemas.microsoft.com/office/drawing/2014/main" uri="{FF2B5EF4-FFF2-40B4-BE49-F238E27FC236}">
              <a16:creationId xmlns:a16="http://schemas.microsoft.com/office/drawing/2014/main" id="{00000000-0008-0000-0500-000080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9" name="ZoneTexte 128">
          <a:extLst>
            <a:ext xmlns:a16="http://schemas.microsoft.com/office/drawing/2014/main" uri="{FF2B5EF4-FFF2-40B4-BE49-F238E27FC236}">
              <a16:creationId xmlns:a16="http://schemas.microsoft.com/office/drawing/2014/main" id="{00000000-0008-0000-0500-000081000000}"/>
            </a:ext>
          </a:extLst>
        </xdr:cNvPr>
        <xdr:cNvSpPr txBox="true"/>
      </xdr:nvSpPr>
      <xdr:spPr>
        <a:xfrm>
          <a:off x="3076575" y="468391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false" anchor="t">
          <a:spAutoFit/>
        </a:bodyPr>
        <a:lstStyle/>
        <a:p>
          <a:endParaRPr lang="fr-CH"/>
        </a:p>
      </xdr:txBody>
    </xdr:sp>
    <xdr:clientData/>
  </xdr:oneCellAnchor>
  <xdr:twoCellAnchor>
    <xdr:from>
      <xdr:col>2</xdr:col>
      <xdr:colOff>0</xdr:colOff>
      <xdr:row>107</xdr:row>
      <xdr:rowOff>0</xdr:rowOff>
    </xdr:from>
    <xdr:to>
      <xdr:col>7</xdr:col>
      <xdr:colOff>0</xdr:colOff>
      <xdr:row>118</xdr:row>
      <xdr:rowOff>183899</xdr:rowOff>
    </xdr:to>
    <xdr:graphicFrame macro="">
      <xdr:nvGraphicFramePr>
        <xdr:cNvPr id="9" name="Graphique S1">
          <a:extLst>
            <a:ext xmlns:a16="http://schemas.microsoft.com/office/drawing/2014/main" uri="{FF2B5EF4-FFF2-40B4-BE49-F238E27FC236}">
              <a16:creationId xmlns:a16="http://schemas.microsoft.com/office/drawing/2014/main" id="{00000000-0008-0000-05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0</xdr:colOff>
      <xdr:row>107</xdr:row>
      <xdr:rowOff>0</xdr:rowOff>
    </xdr:from>
    <xdr:to>
      <xdr:col>17</xdr:col>
      <xdr:colOff>0</xdr:colOff>
      <xdr:row>118</xdr:row>
      <xdr:rowOff>183899</xdr:rowOff>
    </xdr:to>
    <xdr:graphicFrame macro="">
      <xdr:nvGraphicFramePr>
        <xdr:cNvPr id="7" name="Graphique S3">
          <a:extLst>
            <a:ext xmlns:a16="http://schemas.microsoft.com/office/drawing/2014/main"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Relationships xmlns="http://schemas.openxmlformats.org/package/2006/relationships"><Relationship Target="../drawings/drawing1.xml" Type="http://schemas.openxmlformats.org/officeDocument/2006/relationships/drawing" Id="rId1"/></Relationships>
</file>

<file path=xl/worksheets/_rels/sheet2.xml.rels><?xml version="1.0" encoding="UTF-8"?><Relationships xmlns="http://schemas.openxmlformats.org/package/2006/relationships"><Relationship Target="../media/image9.emf" Type="http://schemas.openxmlformats.org/officeDocument/2006/relationships/image" Id="rId13"/><Relationship Target="../activeX/activeX8.xml" Type="http://schemas.openxmlformats.org/officeDocument/2006/relationships/control" Id="rId18"/><Relationship Target="../activeX/activeX12.xml" Type="http://schemas.openxmlformats.org/officeDocument/2006/relationships/control" Id="rId26"/><Relationship Target="../media/image22.emf" Type="http://schemas.openxmlformats.org/officeDocument/2006/relationships/image" Id="rId39"/><Relationship Target="../media/image13.emf" Type="http://schemas.openxmlformats.org/officeDocument/2006/relationships/image" Id="rId21"/><Relationship Target="../activeX/activeX16.xml" Type="http://schemas.openxmlformats.org/officeDocument/2006/relationships/control" Id="rId34"/><Relationship Target="../activeX/activeX20.xml" Type="http://schemas.openxmlformats.org/officeDocument/2006/relationships/control" Id="rId42"/><Relationship Target="../media/image26.emf" Type="http://schemas.openxmlformats.org/officeDocument/2006/relationships/image" Id="rId47"/><Relationship Target="../activeX/activeX24.xml" Type="http://schemas.openxmlformats.org/officeDocument/2006/relationships/control" Id="rId50"/><Relationship Target="../media/image30.emf" Type="http://schemas.openxmlformats.org/officeDocument/2006/relationships/image" Id="rId55"/><Relationship Target="../media/image34.emf" Type="http://schemas.openxmlformats.org/officeDocument/2006/relationships/image" Id="rId63"/><Relationship Target="../activeX/activeX33.xml" Type="http://schemas.openxmlformats.org/officeDocument/2006/relationships/control" Id="rId68"/><Relationship Target="../ctrlProps/ctrlProp1.xml" Type="http://schemas.openxmlformats.org/officeDocument/2006/relationships/ctrlProp" Id="rId76"/><Relationship Target="../ctrlProps/ctrlProp9.xml" Type="http://schemas.openxmlformats.org/officeDocument/2006/relationships/ctrlProp" Id="rId84"/><Relationship Target="../ctrlProps/ctrlProp14.xml" Type="http://schemas.openxmlformats.org/officeDocument/2006/relationships/ctrlProp" Id="rId89"/><Relationship Target="../media/image6.emf" Type="http://schemas.openxmlformats.org/officeDocument/2006/relationships/image" Id="rId7"/><Relationship Target="../media/image38.emf" Type="http://schemas.openxmlformats.org/officeDocument/2006/relationships/image" Id="rId71"/><Relationship Target="../ctrlProps/ctrlProp17.xml" Type="http://schemas.openxmlformats.org/officeDocument/2006/relationships/ctrlProp" Id="rId92"/><Relationship Target="../drawings/drawing2.xml" Type="http://schemas.openxmlformats.org/officeDocument/2006/relationships/drawing" Id="rId2"/><Relationship Target="../activeX/activeX7.xml" Type="http://schemas.openxmlformats.org/officeDocument/2006/relationships/control" Id="rId16"/><Relationship Target="../media/image17.emf" Type="http://schemas.openxmlformats.org/officeDocument/2006/relationships/image" Id="rId29"/><Relationship Target="../media/image8.emf" Type="http://schemas.openxmlformats.org/officeDocument/2006/relationships/image" Id="rId11"/><Relationship Target="../activeX/activeX11.xml" Type="http://schemas.openxmlformats.org/officeDocument/2006/relationships/control" Id="rId24"/><Relationship Target="../activeX/activeX15.xml" Type="http://schemas.openxmlformats.org/officeDocument/2006/relationships/control" Id="rId32"/><Relationship Target="../media/image21.emf" Type="http://schemas.openxmlformats.org/officeDocument/2006/relationships/image" Id="rId37"/><Relationship Target="../activeX/activeX19.xml" Type="http://schemas.openxmlformats.org/officeDocument/2006/relationships/control" Id="rId40"/><Relationship Target="../media/image25.emf" Type="http://schemas.openxmlformats.org/officeDocument/2006/relationships/image" Id="rId45"/><Relationship Target="../media/image29.emf" Type="http://schemas.openxmlformats.org/officeDocument/2006/relationships/image" Id="rId53"/><Relationship Target="../activeX/activeX28.xml" Type="http://schemas.openxmlformats.org/officeDocument/2006/relationships/control" Id="rId58"/><Relationship Target="../activeX/activeX32.xml" Type="http://schemas.openxmlformats.org/officeDocument/2006/relationships/control" Id="rId66"/><Relationship Target="../activeX/activeX36.xml" Type="http://schemas.openxmlformats.org/officeDocument/2006/relationships/control" Id="rId74"/><Relationship Target="../ctrlProps/ctrlProp4.xml" Type="http://schemas.openxmlformats.org/officeDocument/2006/relationships/ctrlProp" Id="rId79"/><Relationship Target="../ctrlProps/ctrlProp12.xml" Type="http://schemas.openxmlformats.org/officeDocument/2006/relationships/ctrlProp" Id="rId87"/><Relationship Target="../media/image5.emf" Type="http://schemas.openxmlformats.org/officeDocument/2006/relationships/image" Id="rId5"/><Relationship Target="../media/image33.emf" Type="http://schemas.openxmlformats.org/officeDocument/2006/relationships/image" Id="rId61"/><Relationship Target="../ctrlProps/ctrlProp7.xml" Type="http://schemas.openxmlformats.org/officeDocument/2006/relationships/ctrlProp" Id="rId82"/><Relationship Target="../ctrlProps/ctrlProp15.xml" Type="http://schemas.openxmlformats.org/officeDocument/2006/relationships/ctrlProp" Id="rId90"/><Relationship Target="../media/image12.emf" Type="http://schemas.openxmlformats.org/officeDocument/2006/relationships/image" Id="rId19"/><Relationship Target="../activeX/activeX6.xml" Type="http://schemas.openxmlformats.org/officeDocument/2006/relationships/control" Id="rId14"/><Relationship Target="../activeX/activeX10.xml" Type="http://schemas.openxmlformats.org/officeDocument/2006/relationships/control" Id="rId22"/><Relationship Target="../media/image16.emf" Type="http://schemas.openxmlformats.org/officeDocument/2006/relationships/image" Id="rId27"/><Relationship Target="../activeX/activeX14.xml" Type="http://schemas.openxmlformats.org/officeDocument/2006/relationships/control" Id="rId30"/><Relationship Target="../media/image20.emf" Type="http://schemas.openxmlformats.org/officeDocument/2006/relationships/image" Id="rId35"/><Relationship Target="../media/image24.emf" Type="http://schemas.openxmlformats.org/officeDocument/2006/relationships/image" Id="rId43"/><Relationship Target="../activeX/activeX23.xml" Type="http://schemas.openxmlformats.org/officeDocument/2006/relationships/control" Id="rId48"/><Relationship Target="../activeX/activeX27.xml" Type="http://schemas.openxmlformats.org/officeDocument/2006/relationships/control" Id="rId56"/><Relationship Target="../activeX/activeX31.xml" Type="http://schemas.openxmlformats.org/officeDocument/2006/relationships/control" Id="rId64"/><Relationship Target="../media/image37.emf" Type="http://schemas.openxmlformats.org/officeDocument/2006/relationships/image" Id="rId69"/><Relationship Target="../ctrlProps/ctrlProp2.xml" Type="http://schemas.openxmlformats.org/officeDocument/2006/relationships/ctrlProp" Id="rId77"/><Relationship Target="../activeX/activeX3.xml" Type="http://schemas.openxmlformats.org/officeDocument/2006/relationships/control" Id="rId8"/><Relationship Target="../media/image28.emf" Type="http://schemas.openxmlformats.org/officeDocument/2006/relationships/image" Id="rId51"/><Relationship Target="../activeX/activeX35.xml" Type="http://schemas.openxmlformats.org/officeDocument/2006/relationships/control" Id="rId72"/><Relationship Target="../ctrlProps/ctrlProp5.xml" Type="http://schemas.openxmlformats.org/officeDocument/2006/relationships/ctrlProp" Id="rId80"/><Relationship Target="../ctrlProps/ctrlProp10.xml" Type="http://schemas.openxmlformats.org/officeDocument/2006/relationships/ctrlProp" Id="rId85"/><Relationship Target="../ctrlProps/ctrlProp18.xml" Type="http://schemas.openxmlformats.org/officeDocument/2006/relationships/ctrlProp" Id="rId93"/><Relationship Target="../drawings/vmlDrawing1.vml" Type="http://schemas.openxmlformats.org/officeDocument/2006/relationships/vmlDrawing" Id="rId3"/><Relationship Target="../activeX/activeX5.xml" Type="http://schemas.openxmlformats.org/officeDocument/2006/relationships/control" Id="rId12"/><Relationship Target="../media/image11.emf" Type="http://schemas.openxmlformats.org/officeDocument/2006/relationships/image" Id="rId17"/><Relationship Target="../media/image15.emf" Type="http://schemas.openxmlformats.org/officeDocument/2006/relationships/image" Id="rId25"/><Relationship Target="../media/image19.emf" Type="http://schemas.openxmlformats.org/officeDocument/2006/relationships/image" Id="rId33"/><Relationship Target="../activeX/activeX18.xml" Type="http://schemas.openxmlformats.org/officeDocument/2006/relationships/control" Id="rId38"/><Relationship Target="../activeX/activeX22.xml" Type="http://schemas.openxmlformats.org/officeDocument/2006/relationships/control" Id="rId46"/><Relationship Target="../media/image32.emf" Type="http://schemas.openxmlformats.org/officeDocument/2006/relationships/image" Id="rId59"/><Relationship Target="../media/image36.emf" Type="http://schemas.openxmlformats.org/officeDocument/2006/relationships/image" Id="rId67"/><Relationship Target="../activeX/activeX9.xml" Type="http://schemas.openxmlformats.org/officeDocument/2006/relationships/control" Id="rId20"/><Relationship Target="../media/image23.emf" Type="http://schemas.openxmlformats.org/officeDocument/2006/relationships/image" Id="rId41"/><Relationship Target="../activeX/activeX26.xml" Type="http://schemas.openxmlformats.org/officeDocument/2006/relationships/control" Id="rId54"/><Relationship Target="../activeX/activeX30.xml" Type="http://schemas.openxmlformats.org/officeDocument/2006/relationships/control" Id="rId62"/><Relationship Target="../activeX/activeX34.xml" Type="http://schemas.openxmlformats.org/officeDocument/2006/relationships/control" Id="rId70"/><Relationship Target="../media/image40.emf" Type="http://schemas.openxmlformats.org/officeDocument/2006/relationships/image" Id="rId75"/><Relationship Target="../ctrlProps/ctrlProp8.xml" Type="http://schemas.openxmlformats.org/officeDocument/2006/relationships/ctrlProp" Id="rId83"/><Relationship Target="../ctrlProps/ctrlProp13.xml" Type="http://schemas.openxmlformats.org/officeDocument/2006/relationships/ctrlProp" Id="rId88"/><Relationship Target="../ctrlProps/ctrlProp16.xml" Type="http://schemas.openxmlformats.org/officeDocument/2006/relationships/ctrlProp" Id="rId91"/><Relationship Target="../printerSettings/printerSettings1.bin" Type="http://schemas.openxmlformats.org/officeDocument/2006/relationships/printerSettings" Id="rId1"/><Relationship Target="../activeX/activeX2.xml" Type="http://schemas.openxmlformats.org/officeDocument/2006/relationships/control" Id="rId6"/><Relationship Target="../media/image10.emf" Type="http://schemas.openxmlformats.org/officeDocument/2006/relationships/image" Id="rId15"/><Relationship Target="../media/image14.emf" Type="http://schemas.openxmlformats.org/officeDocument/2006/relationships/image" Id="rId23"/><Relationship Target="../activeX/activeX13.xml" Type="http://schemas.openxmlformats.org/officeDocument/2006/relationships/control" Id="rId28"/><Relationship Target="../activeX/activeX17.xml" Type="http://schemas.openxmlformats.org/officeDocument/2006/relationships/control" Id="rId36"/><Relationship Target="../media/image27.emf" Type="http://schemas.openxmlformats.org/officeDocument/2006/relationships/image" Id="rId49"/><Relationship Target="../media/image31.emf" Type="http://schemas.openxmlformats.org/officeDocument/2006/relationships/image" Id="rId57"/><Relationship Target="../activeX/activeX4.xml" Type="http://schemas.openxmlformats.org/officeDocument/2006/relationships/control" Id="rId10"/><Relationship Target="../media/image18.emf" Type="http://schemas.openxmlformats.org/officeDocument/2006/relationships/image" Id="rId31"/><Relationship Target="../activeX/activeX21.xml" Type="http://schemas.openxmlformats.org/officeDocument/2006/relationships/control" Id="rId44"/><Relationship Target="../activeX/activeX25.xml" Type="http://schemas.openxmlformats.org/officeDocument/2006/relationships/control" Id="rId52"/><Relationship Target="../activeX/activeX29.xml" Type="http://schemas.openxmlformats.org/officeDocument/2006/relationships/control" Id="rId60"/><Relationship Target="../media/image35.emf" Type="http://schemas.openxmlformats.org/officeDocument/2006/relationships/image" Id="rId65"/><Relationship Target="../media/image39.emf" Type="http://schemas.openxmlformats.org/officeDocument/2006/relationships/image" Id="rId73"/><Relationship Target="../ctrlProps/ctrlProp3.xml" Type="http://schemas.openxmlformats.org/officeDocument/2006/relationships/ctrlProp" Id="rId78"/><Relationship Target="../ctrlProps/ctrlProp6.xml" Type="http://schemas.openxmlformats.org/officeDocument/2006/relationships/ctrlProp" Id="rId81"/><Relationship Target="../ctrlProps/ctrlProp11.xml" Type="http://schemas.openxmlformats.org/officeDocument/2006/relationships/ctrlProp" Id="rId86"/><Relationship Target="../activeX/activeX1.xml" Type="http://schemas.openxmlformats.org/officeDocument/2006/relationships/control" Id="rId4"/><Relationship Target="../media/image7.emf" Type="http://schemas.openxmlformats.org/officeDocument/2006/relationships/image" Id="rId9"/></Relationships>
</file>

<file path=xl/worksheets/_rels/sheet3.xml.rels><?xml version="1.0" encoding="UTF-8"?><Relationships xmlns="http://schemas.openxmlformats.org/package/2006/relationships"><Relationship Target="../media/image45.emf" Type="http://schemas.openxmlformats.org/officeDocument/2006/relationships/image" Id="rId13"/><Relationship Target="../activeX/activeX44.xml" Type="http://schemas.openxmlformats.org/officeDocument/2006/relationships/control" Id="rId18"/><Relationship Target="../activeX/activeX48.xml" Type="http://schemas.openxmlformats.org/officeDocument/2006/relationships/control" Id="rId26"/><Relationship Target="../media/image58.emf" Type="http://schemas.openxmlformats.org/officeDocument/2006/relationships/image" Id="rId39"/><Relationship Target="../media/image49.emf" Type="http://schemas.openxmlformats.org/officeDocument/2006/relationships/image" Id="rId21"/><Relationship Target="../activeX/activeX52.xml" Type="http://schemas.openxmlformats.org/officeDocument/2006/relationships/control" Id="rId34"/><Relationship Target="../activeX/activeX56.xml" Type="http://schemas.openxmlformats.org/officeDocument/2006/relationships/control" Id="rId42"/><Relationship Target="../media/image62.emf" Type="http://schemas.openxmlformats.org/officeDocument/2006/relationships/image" Id="rId47"/><Relationship Target="../activeX/activeX60.xml" Type="http://schemas.openxmlformats.org/officeDocument/2006/relationships/control" Id="rId50"/><Relationship Target="../media/image66.emf" Type="http://schemas.openxmlformats.org/officeDocument/2006/relationships/image" Id="rId55"/><Relationship Target="../media/image70.emf" Type="http://schemas.openxmlformats.org/officeDocument/2006/relationships/image" Id="rId63"/><Relationship Target="../activeX/activeX69.xml" Type="http://schemas.openxmlformats.org/officeDocument/2006/relationships/control" Id="rId68"/><Relationship Target="../ctrlProps/ctrlProp19.xml" Type="http://schemas.openxmlformats.org/officeDocument/2006/relationships/ctrlProp" Id="rId76"/><Relationship Target="../ctrlProps/ctrlProp27.xml" Type="http://schemas.openxmlformats.org/officeDocument/2006/relationships/ctrlProp" Id="rId84"/><Relationship Target="../ctrlProps/ctrlProp32.xml" Type="http://schemas.openxmlformats.org/officeDocument/2006/relationships/ctrlProp" Id="rId89"/><Relationship Target="../media/image42.emf" Type="http://schemas.openxmlformats.org/officeDocument/2006/relationships/image" Id="rId7"/><Relationship Target="../media/image74.emf" Type="http://schemas.openxmlformats.org/officeDocument/2006/relationships/image" Id="rId71"/><Relationship Target="../ctrlProps/ctrlProp35.xml" Type="http://schemas.openxmlformats.org/officeDocument/2006/relationships/ctrlProp" Id="rId92"/><Relationship Target="../drawings/drawing3.xml" Type="http://schemas.openxmlformats.org/officeDocument/2006/relationships/drawing" Id="rId2"/><Relationship Target="../activeX/activeX43.xml" Type="http://schemas.openxmlformats.org/officeDocument/2006/relationships/control" Id="rId16"/><Relationship Target="../media/image53.emf" Type="http://schemas.openxmlformats.org/officeDocument/2006/relationships/image" Id="rId29"/><Relationship Target="../media/image44.emf" Type="http://schemas.openxmlformats.org/officeDocument/2006/relationships/image" Id="rId11"/><Relationship Target="../activeX/activeX47.xml" Type="http://schemas.openxmlformats.org/officeDocument/2006/relationships/control" Id="rId24"/><Relationship Target="../activeX/activeX51.xml" Type="http://schemas.openxmlformats.org/officeDocument/2006/relationships/control" Id="rId32"/><Relationship Target="../media/image57.emf" Type="http://schemas.openxmlformats.org/officeDocument/2006/relationships/image" Id="rId37"/><Relationship Target="../activeX/activeX55.xml" Type="http://schemas.openxmlformats.org/officeDocument/2006/relationships/control" Id="rId40"/><Relationship Target="../media/image61.emf" Type="http://schemas.openxmlformats.org/officeDocument/2006/relationships/image" Id="rId45"/><Relationship Target="../media/image65.emf" Type="http://schemas.openxmlformats.org/officeDocument/2006/relationships/image" Id="rId53"/><Relationship Target="../activeX/activeX64.xml" Type="http://schemas.openxmlformats.org/officeDocument/2006/relationships/control" Id="rId58"/><Relationship Target="../activeX/activeX68.xml" Type="http://schemas.openxmlformats.org/officeDocument/2006/relationships/control" Id="rId66"/><Relationship Target="../activeX/activeX72.xml" Type="http://schemas.openxmlformats.org/officeDocument/2006/relationships/control" Id="rId74"/><Relationship Target="../ctrlProps/ctrlProp22.xml" Type="http://schemas.openxmlformats.org/officeDocument/2006/relationships/ctrlProp" Id="rId79"/><Relationship Target="../ctrlProps/ctrlProp30.xml" Type="http://schemas.openxmlformats.org/officeDocument/2006/relationships/ctrlProp" Id="rId87"/><Relationship Target="../media/image41.emf" Type="http://schemas.openxmlformats.org/officeDocument/2006/relationships/image" Id="rId5"/><Relationship Target="../media/image69.emf" Type="http://schemas.openxmlformats.org/officeDocument/2006/relationships/image" Id="rId61"/><Relationship Target="../ctrlProps/ctrlProp25.xml" Type="http://schemas.openxmlformats.org/officeDocument/2006/relationships/ctrlProp" Id="rId82"/><Relationship Target="../ctrlProps/ctrlProp33.xml" Type="http://schemas.openxmlformats.org/officeDocument/2006/relationships/ctrlProp" Id="rId90"/><Relationship Target="../media/image48.emf" Type="http://schemas.openxmlformats.org/officeDocument/2006/relationships/image" Id="rId19"/><Relationship Target="../activeX/activeX42.xml" Type="http://schemas.openxmlformats.org/officeDocument/2006/relationships/control" Id="rId14"/><Relationship Target="../activeX/activeX46.xml" Type="http://schemas.openxmlformats.org/officeDocument/2006/relationships/control" Id="rId22"/><Relationship Target="../media/image52.emf" Type="http://schemas.openxmlformats.org/officeDocument/2006/relationships/image" Id="rId27"/><Relationship Target="../activeX/activeX50.xml" Type="http://schemas.openxmlformats.org/officeDocument/2006/relationships/control" Id="rId30"/><Relationship Target="../media/image56.emf" Type="http://schemas.openxmlformats.org/officeDocument/2006/relationships/image" Id="rId35"/><Relationship Target="../media/image60.emf" Type="http://schemas.openxmlformats.org/officeDocument/2006/relationships/image" Id="rId43"/><Relationship Target="../activeX/activeX59.xml" Type="http://schemas.openxmlformats.org/officeDocument/2006/relationships/control" Id="rId48"/><Relationship Target="../activeX/activeX63.xml" Type="http://schemas.openxmlformats.org/officeDocument/2006/relationships/control" Id="rId56"/><Relationship Target="../activeX/activeX67.xml" Type="http://schemas.openxmlformats.org/officeDocument/2006/relationships/control" Id="rId64"/><Relationship Target="../media/image73.emf" Type="http://schemas.openxmlformats.org/officeDocument/2006/relationships/image" Id="rId69"/><Relationship Target="../ctrlProps/ctrlProp20.xml" Type="http://schemas.openxmlformats.org/officeDocument/2006/relationships/ctrlProp" Id="rId77"/><Relationship Target="../activeX/activeX39.xml" Type="http://schemas.openxmlformats.org/officeDocument/2006/relationships/control" Id="rId8"/><Relationship Target="../media/image64.emf" Type="http://schemas.openxmlformats.org/officeDocument/2006/relationships/image" Id="rId51"/><Relationship Target="../activeX/activeX71.xml" Type="http://schemas.openxmlformats.org/officeDocument/2006/relationships/control" Id="rId72"/><Relationship Target="../ctrlProps/ctrlProp23.xml" Type="http://schemas.openxmlformats.org/officeDocument/2006/relationships/ctrlProp" Id="rId80"/><Relationship Target="../ctrlProps/ctrlProp28.xml" Type="http://schemas.openxmlformats.org/officeDocument/2006/relationships/ctrlProp" Id="rId85"/><Relationship Target="../ctrlProps/ctrlProp36.xml" Type="http://schemas.openxmlformats.org/officeDocument/2006/relationships/ctrlProp" Id="rId93"/><Relationship Target="../drawings/vmlDrawing2.vml" Type="http://schemas.openxmlformats.org/officeDocument/2006/relationships/vmlDrawing" Id="rId3"/><Relationship Target="../activeX/activeX41.xml" Type="http://schemas.openxmlformats.org/officeDocument/2006/relationships/control" Id="rId12"/><Relationship Target="../media/image47.emf" Type="http://schemas.openxmlformats.org/officeDocument/2006/relationships/image" Id="rId17"/><Relationship Target="../media/image51.emf" Type="http://schemas.openxmlformats.org/officeDocument/2006/relationships/image" Id="rId25"/><Relationship Target="../media/image55.emf" Type="http://schemas.openxmlformats.org/officeDocument/2006/relationships/image" Id="rId33"/><Relationship Target="../activeX/activeX54.xml" Type="http://schemas.openxmlformats.org/officeDocument/2006/relationships/control" Id="rId38"/><Relationship Target="../activeX/activeX58.xml" Type="http://schemas.openxmlformats.org/officeDocument/2006/relationships/control" Id="rId46"/><Relationship Target="../media/image68.emf" Type="http://schemas.openxmlformats.org/officeDocument/2006/relationships/image" Id="rId59"/><Relationship Target="../media/image72.emf" Type="http://schemas.openxmlformats.org/officeDocument/2006/relationships/image" Id="rId67"/><Relationship Target="../activeX/activeX45.xml" Type="http://schemas.openxmlformats.org/officeDocument/2006/relationships/control" Id="rId20"/><Relationship Target="../media/image59.emf" Type="http://schemas.openxmlformats.org/officeDocument/2006/relationships/image" Id="rId41"/><Relationship Target="../activeX/activeX62.xml" Type="http://schemas.openxmlformats.org/officeDocument/2006/relationships/control" Id="rId54"/><Relationship Target="../activeX/activeX66.xml" Type="http://schemas.openxmlformats.org/officeDocument/2006/relationships/control" Id="rId62"/><Relationship Target="../activeX/activeX70.xml" Type="http://schemas.openxmlformats.org/officeDocument/2006/relationships/control" Id="rId70"/><Relationship Target="../media/image76.emf" Type="http://schemas.openxmlformats.org/officeDocument/2006/relationships/image" Id="rId75"/><Relationship Target="../ctrlProps/ctrlProp26.xml" Type="http://schemas.openxmlformats.org/officeDocument/2006/relationships/ctrlProp" Id="rId83"/><Relationship Target="../ctrlProps/ctrlProp31.xml" Type="http://schemas.openxmlformats.org/officeDocument/2006/relationships/ctrlProp" Id="rId88"/><Relationship Target="../ctrlProps/ctrlProp34.xml" Type="http://schemas.openxmlformats.org/officeDocument/2006/relationships/ctrlProp" Id="rId91"/><Relationship Target="../printerSettings/printerSettings2.bin" Type="http://schemas.openxmlformats.org/officeDocument/2006/relationships/printerSettings" Id="rId1"/><Relationship Target="../activeX/activeX38.xml" Type="http://schemas.openxmlformats.org/officeDocument/2006/relationships/control" Id="rId6"/><Relationship Target="../media/image46.emf" Type="http://schemas.openxmlformats.org/officeDocument/2006/relationships/image" Id="rId15"/><Relationship Target="../media/image50.emf" Type="http://schemas.openxmlformats.org/officeDocument/2006/relationships/image" Id="rId23"/><Relationship Target="../activeX/activeX49.xml" Type="http://schemas.openxmlformats.org/officeDocument/2006/relationships/control" Id="rId28"/><Relationship Target="../activeX/activeX53.xml" Type="http://schemas.openxmlformats.org/officeDocument/2006/relationships/control" Id="rId36"/><Relationship Target="../media/image63.emf" Type="http://schemas.openxmlformats.org/officeDocument/2006/relationships/image" Id="rId49"/><Relationship Target="../media/image67.emf" Type="http://schemas.openxmlformats.org/officeDocument/2006/relationships/image" Id="rId57"/><Relationship Target="../activeX/activeX40.xml" Type="http://schemas.openxmlformats.org/officeDocument/2006/relationships/control" Id="rId10"/><Relationship Target="../media/image54.emf" Type="http://schemas.openxmlformats.org/officeDocument/2006/relationships/image" Id="rId31"/><Relationship Target="../activeX/activeX57.xml" Type="http://schemas.openxmlformats.org/officeDocument/2006/relationships/control" Id="rId44"/><Relationship Target="../activeX/activeX61.xml" Type="http://schemas.openxmlformats.org/officeDocument/2006/relationships/control" Id="rId52"/><Relationship Target="../activeX/activeX65.xml" Type="http://schemas.openxmlformats.org/officeDocument/2006/relationships/control" Id="rId60"/><Relationship Target="../media/image71.emf" Type="http://schemas.openxmlformats.org/officeDocument/2006/relationships/image" Id="rId65"/><Relationship Target="../media/image75.emf" Type="http://schemas.openxmlformats.org/officeDocument/2006/relationships/image" Id="rId73"/><Relationship Target="../ctrlProps/ctrlProp21.xml" Type="http://schemas.openxmlformats.org/officeDocument/2006/relationships/ctrlProp" Id="rId78"/><Relationship Target="../ctrlProps/ctrlProp24.xml" Type="http://schemas.openxmlformats.org/officeDocument/2006/relationships/ctrlProp" Id="rId81"/><Relationship Target="../ctrlProps/ctrlProp29.xml" Type="http://schemas.openxmlformats.org/officeDocument/2006/relationships/ctrlProp" Id="rId86"/><Relationship Target="../activeX/activeX37.xml" Type="http://schemas.openxmlformats.org/officeDocument/2006/relationships/control" Id="rId4"/><Relationship Target="../media/image43.emf" Type="http://schemas.openxmlformats.org/officeDocument/2006/relationships/image" Id="rId9"/></Relationships>
</file>

<file path=xl/worksheets/_rels/sheet4.xml.rels><?xml version="1.0" encoding="UTF-8"?><Relationships xmlns="http://schemas.openxmlformats.org/package/2006/relationships"><Relationship Target="../drawings/vmlDrawing3.vml" Type="http://schemas.openxmlformats.org/officeDocument/2006/relationships/vmlDrawing" Id="rId3"/><Relationship Target="../drawings/drawing4.xml" Type="http://schemas.openxmlformats.org/officeDocument/2006/relationships/drawing" Id="rId2"/><Relationship Target="../printerSettings/printerSettings3.bin" Type="http://schemas.openxmlformats.org/officeDocument/2006/relationships/printerSettings" Id="rId1"/><Relationship Target="../ctrlProps/ctrlProp38.xml" Type="http://schemas.openxmlformats.org/officeDocument/2006/relationships/ctrlProp" Id="rId5"/><Relationship Target="../ctrlProps/ctrlProp37.xml" Type="http://schemas.openxmlformats.org/officeDocument/2006/relationships/ctrlProp" Id="rId4"/></Relationships>
</file>

<file path=xl/worksheets/_rels/sheet5.xml.rels><?xml version="1.0" encoding="UTF-8"?><Relationships xmlns="http://schemas.openxmlformats.org/package/2006/relationships"><Relationship Target="../ctrlProps/ctrlProp48.xml" Type="http://schemas.openxmlformats.org/officeDocument/2006/relationships/ctrlProp" Id="rId13"/><Relationship Target="../ctrlProps/ctrlProp53.xml" Type="http://schemas.openxmlformats.org/officeDocument/2006/relationships/ctrlProp" Id="rId18"/><Relationship Target="../ctrlProps/ctrlProp61.xml" Type="http://schemas.openxmlformats.org/officeDocument/2006/relationships/ctrlProp" Id="rId26"/><Relationship Target="../ctrlProps/ctrlProp74.xml" Type="http://schemas.openxmlformats.org/officeDocument/2006/relationships/ctrlProp" Id="rId39"/><Relationship Target="../drawings/vmlDrawing4.vml" Type="http://schemas.openxmlformats.org/officeDocument/2006/relationships/vmlDrawing" Id="rId3"/><Relationship Target="../ctrlProps/ctrlProp56.xml" Type="http://schemas.openxmlformats.org/officeDocument/2006/relationships/ctrlProp" Id="rId21"/><Relationship Target="../ctrlProps/ctrlProp69.xml" Type="http://schemas.openxmlformats.org/officeDocument/2006/relationships/ctrlProp" Id="rId34"/><Relationship Target="../ctrlProps/ctrlProp77.xml" Type="http://schemas.openxmlformats.org/officeDocument/2006/relationships/ctrlProp" Id="rId42"/><Relationship Target="../ctrlProps/ctrlProp82.xml" Type="http://schemas.openxmlformats.org/officeDocument/2006/relationships/ctrlProp" Id="rId47"/><Relationship Target="../ctrlProps/ctrlProp85.xml" Type="http://schemas.openxmlformats.org/officeDocument/2006/relationships/ctrlProp" Id="rId50"/><Relationship Target="../ctrlProps/ctrlProp42.xml" Type="http://schemas.openxmlformats.org/officeDocument/2006/relationships/ctrlProp" Id="rId7"/><Relationship Target="../ctrlProps/ctrlProp47.xml" Type="http://schemas.openxmlformats.org/officeDocument/2006/relationships/ctrlProp" Id="rId12"/><Relationship Target="../ctrlProps/ctrlProp52.xml" Type="http://schemas.openxmlformats.org/officeDocument/2006/relationships/ctrlProp" Id="rId17"/><Relationship Target="../ctrlProps/ctrlProp60.xml" Type="http://schemas.openxmlformats.org/officeDocument/2006/relationships/ctrlProp" Id="rId25"/><Relationship Target="../ctrlProps/ctrlProp68.xml" Type="http://schemas.openxmlformats.org/officeDocument/2006/relationships/ctrlProp" Id="rId33"/><Relationship Target="../ctrlProps/ctrlProp73.xml" Type="http://schemas.openxmlformats.org/officeDocument/2006/relationships/ctrlProp" Id="rId38"/><Relationship Target="../ctrlProps/ctrlProp81.xml" Type="http://schemas.openxmlformats.org/officeDocument/2006/relationships/ctrlProp" Id="rId46"/><Relationship Target="../drawings/drawing5.xml" Type="http://schemas.openxmlformats.org/officeDocument/2006/relationships/drawing" Id="rId2"/><Relationship Target="../ctrlProps/ctrlProp51.xml" Type="http://schemas.openxmlformats.org/officeDocument/2006/relationships/ctrlProp" Id="rId16"/><Relationship Target="../ctrlProps/ctrlProp55.xml" Type="http://schemas.openxmlformats.org/officeDocument/2006/relationships/ctrlProp" Id="rId20"/><Relationship Target="../ctrlProps/ctrlProp64.xml" Type="http://schemas.openxmlformats.org/officeDocument/2006/relationships/ctrlProp" Id="rId29"/><Relationship Target="../ctrlProps/ctrlProp76.xml" Type="http://schemas.openxmlformats.org/officeDocument/2006/relationships/ctrlProp" Id="rId41"/><Relationship Target="../ctrlProps/ctrlProp89.xml" Type="http://schemas.openxmlformats.org/officeDocument/2006/relationships/ctrlProp" Id="rId54"/><Relationship Target="../printerSettings/printerSettings4.bin" Type="http://schemas.openxmlformats.org/officeDocument/2006/relationships/printerSettings" Id="rId1"/><Relationship Target="../ctrlProps/ctrlProp41.xml" Type="http://schemas.openxmlformats.org/officeDocument/2006/relationships/ctrlProp" Id="rId6"/><Relationship Target="../ctrlProps/ctrlProp46.xml" Type="http://schemas.openxmlformats.org/officeDocument/2006/relationships/ctrlProp" Id="rId11"/><Relationship Target="../ctrlProps/ctrlProp59.xml" Type="http://schemas.openxmlformats.org/officeDocument/2006/relationships/ctrlProp" Id="rId24"/><Relationship Target="../ctrlProps/ctrlProp67.xml" Type="http://schemas.openxmlformats.org/officeDocument/2006/relationships/ctrlProp" Id="rId32"/><Relationship Target="../ctrlProps/ctrlProp72.xml" Type="http://schemas.openxmlformats.org/officeDocument/2006/relationships/ctrlProp" Id="rId37"/><Relationship Target="../ctrlProps/ctrlProp75.xml" Type="http://schemas.openxmlformats.org/officeDocument/2006/relationships/ctrlProp" Id="rId40"/><Relationship Target="../ctrlProps/ctrlProp80.xml" Type="http://schemas.openxmlformats.org/officeDocument/2006/relationships/ctrlProp" Id="rId45"/><Relationship Target="../ctrlProps/ctrlProp88.xml" Type="http://schemas.openxmlformats.org/officeDocument/2006/relationships/ctrlProp" Id="rId53"/><Relationship Target="../ctrlProps/ctrlProp40.xml" Type="http://schemas.openxmlformats.org/officeDocument/2006/relationships/ctrlProp" Id="rId5"/><Relationship Target="../ctrlProps/ctrlProp50.xml" Type="http://schemas.openxmlformats.org/officeDocument/2006/relationships/ctrlProp" Id="rId15"/><Relationship Target="../ctrlProps/ctrlProp58.xml" Type="http://schemas.openxmlformats.org/officeDocument/2006/relationships/ctrlProp" Id="rId23"/><Relationship Target="../ctrlProps/ctrlProp63.xml" Type="http://schemas.openxmlformats.org/officeDocument/2006/relationships/ctrlProp" Id="rId28"/><Relationship Target="../ctrlProps/ctrlProp71.xml" Type="http://schemas.openxmlformats.org/officeDocument/2006/relationships/ctrlProp" Id="rId36"/><Relationship Target="../ctrlProps/ctrlProp84.xml" Type="http://schemas.openxmlformats.org/officeDocument/2006/relationships/ctrlProp" Id="rId49"/><Relationship Target="../ctrlProps/ctrlProp45.xml" Type="http://schemas.openxmlformats.org/officeDocument/2006/relationships/ctrlProp" Id="rId10"/><Relationship Target="../ctrlProps/ctrlProp54.xml" Type="http://schemas.openxmlformats.org/officeDocument/2006/relationships/ctrlProp" Id="rId19"/><Relationship Target="../ctrlProps/ctrlProp66.xml" Type="http://schemas.openxmlformats.org/officeDocument/2006/relationships/ctrlProp" Id="rId31"/><Relationship Target="../ctrlProps/ctrlProp79.xml" Type="http://schemas.openxmlformats.org/officeDocument/2006/relationships/ctrlProp" Id="rId44"/><Relationship Target="../ctrlProps/ctrlProp87.xml" Type="http://schemas.openxmlformats.org/officeDocument/2006/relationships/ctrlProp" Id="rId52"/><Relationship Target="../ctrlProps/ctrlProp39.xml" Type="http://schemas.openxmlformats.org/officeDocument/2006/relationships/ctrlProp" Id="rId4"/><Relationship Target="../ctrlProps/ctrlProp44.xml" Type="http://schemas.openxmlformats.org/officeDocument/2006/relationships/ctrlProp" Id="rId9"/><Relationship Target="../ctrlProps/ctrlProp49.xml" Type="http://schemas.openxmlformats.org/officeDocument/2006/relationships/ctrlProp" Id="rId14"/><Relationship Target="../ctrlProps/ctrlProp57.xml" Type="http://schemas.openxmlformats.org/officeDocument/2006/relationships/ctrlProp" Id="rId22"/><Relationship Target="../ctrlProps/ctrlProp62.xml" Type="http://schemas.openxmlformats.org/officeDocument/2006/relationships/ctrlProp" Id="rId27"/><Relationship Target="../ctrlProps/ctrlProp65.xml" Type="http://schemas.openxmlformats.org/officeDocument/2006/relationships/ctrlProp" Id="rId30"/><Relationship Target="../ctrlProps/ctrlProp70.xml" Type="http://schemas.openxmlformats.org/officeDocument/2006/relationships/ctrlProp" Id="rId35"/><Relationship Target="../ctrlProps/ctrlProp78.xml" Type="http://schemas.openxmlformats.org/officeDocument/2006/relationships/ctrlProp" Id="rId43"/><Relationship Target="../ctrlProps/ctrlProp83.xml" Type="http://schemas.openxmlformats.org/officeDocument/2006/relationships/ctrlProp" Id="rId48"/><Relationship Target="../ctrlProps/ctrlProp43.xml" Type="http://schemas.openxmlformats.org/officeDocument/2006/relationships/ctrlProp" Id="rId8"/><Relationship Target="../ctrlProps/ctrlProp86.xml" Type="http://schemas.openxmlformats.org/officeDocument/2006/relationships/ctrlProp" Id="rId51"/></Relationships>
</file>

<file path=xl/worksheets/_rels/sheet6.xml.rels><?xml version="1.0" encoding="UTF-8"?><Relationships xmlns="http://schemas.openxmlformats.org/package/2006/relationships"><Relationship Target="../ctrlProps/ctrlProp99.xml" Type="http://schemas.openxmlformats.org/officeDocument/2006/relationships/ctrlProp" Id="rId13"/><Relationship Target="../ctrlProps/ctrlProp104.xml" Type="http://schemas.openxmlformats.org/officeDocument/2006/relationships/ctrlProp" Id="rId18"/><Relationship Target="../ctrlProps/ctrlProp112.xml" Type="http://schemas.openxmlformats.org/officeDocument/2006/relationships/ctrlProp" Id="rId26"/><Relationship Target="../ctrlProps/ctrlProp125.xml" Type="http://schemas.openxmlformats.org/officeDocument/2006/relationships/ctrlProp" Id="rId39"/><Relationship Target="../drawings/vmlDrawing5.vml" Type="http://schemas.openxmlformats.org/officeDocument/2006/relationships/vmlDrawing" Id="rId3"/><Relationship Target="../ctrlProps/ctrlProp107.xml" Type="http://schemas.openxmlformats.org/officeDocument/2006/relationships/ctrlProp" Id="rId21"/><Relationship Target="../ctrlProps/ctrlProp120.xml" Type="http://schemas.openxmlformats.org/officeDocument/2006/relationships/ctrlProp" Id="rId34"/><Relationship Target="../ctrlProps/ctrlProp128.xml" Type="http://schemas.openxmlformats.org/officeDocument/2006/relationships/ctrlProp" Id="rId42"/><Relationship Target="../ctrlProps/ctrlProp133.xml" Type="http://schemas.openxmlformats.org/officeDocument/2006/relationships/ctrlProp" Id="rId47"/><Relationship Target="../ctrlProps/ctrlProp136.xml" Type="http://schemas.openxmlformats.org/officeDocument/2006/relationships/ctrlProp" Id="rId50"/><Relationship Target="../ctrlProps/ctrlProp93.xml" Type="http://schemas.openxmlformats.org/officeDocument/2006/relationships/ctrlProp" Id="rId7"/><Relationship Target="../ctrlProps/ctrlProp98.xml" Type="http://schemas.openxmlformats.org/officeDocument/2006/relationships/ctrlProp" Id="rId12"/><Relationship Target="../ctrlProps/ctrlProp103.xml" Type="http://schemas.openxmlformats.org/officeDocument/2006/relationships/ctrlProp" Id="rId17"/><Relationship Target="../ctrlProps/ctrlProp111.xml" Type="http://schemas.openxmlformats.org/officeDocument/2006/relationships/ctrlProp" Id="rId25"/><Relationship Target="../ctrlProps/ctrlProp119.xml" Type="http://schemas.openxmlformats.org/officeDocument/2006/relationships/ctrlProp" Id="rId33"/><Relationship Target="../ctrlProps/ctrlProp124.xml" Type="http://schemas.openxmlformats.org/officeDocument/2006/relationships/ctrlProp" Id="rId38"/><Relationship Target="../ctrlProps/ctrlProp132.xml" Type="http://schemas.openxmlformats.org/officeDocument/2006/relationships/ctrlProp" Id="rId46"/><Relationship Target="../drawings/drawing6.xml" Type="http://schemas.openxmlformats.org/officeDocument/2006/relationships/drawing" Id="rId2"/><Relationship Target="../ctrlProps/ctrlProp102.xml" Type="http://schemas.openxmlformats.org/officeDocument/2006/relationships/ctrlProp" Id="rId16"/><Relationship Target="../ctrlProps/ctrlProp106.xml" Type="http://schemas.openxmlformats.org/officeDocument/2006/relationships/ctrlProp" Id="rId20"/><Relationship Target="../ctrlProps/ctrlProp115.xml" Type="http://schemas.openxmlformats.org/officeDocument/2006/relationships/ctrlProp" Id="rId29"/><Relationship Target="../ctrlProps/ctrlProp127.xml" Type="http://schemas.openxmlformats.org/officeDocument/2006/relationships/ctrlProp" Id="rId41"/><Relationship Target="../ctrlProps/ctrlProp140.xml" Type="http://schemas.openxmlformats.org/officeDocument/2006/relationships/ctrlProp" Id="rId54"/><Relationship Target="../printerSettings/printerSettings5.bin" Type="http://schemas.openxmlformats.org/officeDocument/2006/relationships/printerSettings" Id="rId1"/><Relationship Target="../ctrlProps/ctrlProp92.xml" Type="http://schemas.openxmlformats.org/officeDocument/2006/relationships/ctrlProp" Id="rId6"/><Relationship Target="../ctrlProps/ctrlProp97.xml" Type="http://schemas.openxmlformats.org/officeDocument/2006/relationships/ctrlProp" Id="rId11"/><Relationship Target="../ctrlProps/ctrlProp110.xml" Type="http://schemas.openxmlformats.org/officeDocument/2006/relationships/ctrlProp" Id="rId24"/><Relationship Target="../ctrlProps/ctrlProp118.xml" Type="http://schemas.openxmlformats.org/officeDocument/2006/relationships/ctrlProp" Id="rId32"/><Relationship Target="../ctrlProps/ctrlProp123.xml" Type="http://schemas.openxmlformats.org/officeDocument/2006/relationships/ctrlProp" Id="rId37"/><Relationship Target="../ctrlProps/ctrlProp126.xml" Type="http://schemas.openxmlformats.org/officeDocument/2006/relationships/ctrlProp" Id="rId40"/><Relationship Target="../ctrlProps/ctrlProp131.xml" Type="http://schemas.openxmlformats.org/officeDocument/2006/relationships/ctrlProp" Id="rId45"/><Relationship Target="../ctrlProps/ctrlProp139.xml" Type="http://schemas.openxmlformats.org/officeDocument/2006/relationships/ctrlProp" Id="rId53"/><Relationship Target="../ctrlProps/ctrlProp91.xml" Type="http://schemas.openxmlformats.org/officeDocument/2006/relationships/ctrlProp" Id="rId5"/><Relationship Target="../ctrlProps/ctrlProp101.xml" Type="http://schemas.openxmlformats.org/officeDocument/2006/relationships/ctrlProp" Id="rId15"/><Relationship Target="../ctrlProps/ctrlProp109.xml" Type="http://schemas.openxmlformats.org/officeDocument/2006/relationships/ctrlProp" Id="rId23"/><Relationship Target="../ctrlProps/ctrlProp114.xml" Type="http://schemas.openxmlformats.org/officeDocument/2006/relationships/ctrlProp" Id="rId28"/><Relationship Target="../ctrlProps/ctrlProp122.xml" Type="http://schemas.openxmlformats.org/officeDocument/2006/relationships/ctrlProp" Id="rId36"/><Relationship Target="../ctrlProps/ctrlProp135.xml" Type="http://schemas.openxmlformats.org/officeDocument/2006/relationships/ctrlProp" Id="rId49"/><Relationship Target="../ctrlProps/ctrlProp96.xml" Type="http://schemas.openxmlformats.org/officeDocument/2006/relationships/ctrlProp" Id="rId10"/><Relationship Target="../ctrlProps/ctrlProp105.xml" Type="http://schemas.openxmlformats.org/officeDocument/2006/relationships/ctrlProp" Id="rId19"/><Relationship Target="../ctrlProps/ctrlProp117.xml" Type="http://schemas.openxmlformats.org/officeDocument/2006/relationships/ctrlProp" Id="rId31"/><Relationship Target="../ctrlProps/ctrlProp130.xml" Type="http://schemas.openxmlformats.org/officeDocument/2006/relationships/ctrlProp" Id="rId44"/><Relationship Target="../ctrlProps/ctrlProp138.xml" Type="http://schemas.openxmlformats.org/officeDocument/2006/relationships/ctrlProp" Id="rId52"/><Relationship Target="../ctrlProps/ctrlProp90.xml" Type="http://schemas.openxmlformats.org/officeDocument/2006/relationships/ctrlProp" Id="rId4"/><Relationship Target="../ctrlProps/ctrlProp95.xml" Type="http://schemas.openxmlformats.org/officeDocument/2006/relationships/ctrlProp" Id="rId9"/><Relationship Target="../ctrlProps/ctrlProp100.xml" Type="http://schemas.openxmlformats.org/officeDocument/2006/relationships/ctrlProp" Id="rId14"/><Relationship Target="../ctrlProps/ctrlProp108.xml" Type="http://schemas.openxmlformats.org/officeDocument/2006/relationships/ctrlProp" Id="rId22"/><Relationship Target="../ctrlProps/ctrlProp113.xml" Type="http://schemas.openxmlformats.org/officeDocument/2006/relationships/ctrlProp" Id="rId27"/><Relationship Target="../ctrlProps/ctrlProp116.xml" Type="http://schemas.openxmlformats.org/officeDocument/2006/relationships/ctrlProp" Id="rId30"/><Relationship Target="../ctrlProps/ctrlProp121.xml" Type="http://schemas.openxmlformats.org/officeDocument/2006/relationships/ctrlProp" Id="rId35"/><Relationship Target="../ctrlProps/ctrlProp129.xml" Type="http://schemas.openxmlformats.org/officeDocument/2006/relationships/ctrlProp" Id="rId43"/><Relationship Target="../ctrlProps/ctrlProp134.xml" Type="http://schemas.openxmlformats.org/officeDocument/2006/relationships/ctrlProp" Id="rId48"/><Relationship Target="../ctrlProps/ctrlProp94.xml" Type="http://schemas.openxmlformats.org/officeDocument/2006/relationships/ctrlProp" Id="rId8"/><Relationship Target="../ctrlProps/ctrlProp137.xml" Type="http://schemas.openxmlformats.org/officeDocument/2006/relationships/ctrlProp" Id="rId51"/></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U217"/>
  <sheetViews>
    <sheetView showGridLines="false" tabSelected="true" zoomScaleNormal="100" zoomScalePageLayoutView="123" workbookViewId="0"/>
  </sheetViews>
  <sheetFormatPr defaultColWidth="8.85546875" defaultRowHeight="12.75" x14ac:dyDescent="0.2"/>
  <cols>
    <col min="1" max="1" width="10.7109375" style="8" customWidth="true"/>
    <col min="2" max="2" width="2.7109375" style="8" customWidth="true"/>
    <col min="3" max="3" width="66.28515625" style="8" customWidth="true"/>
    <col min="4" max="4" width="8.85546875" style="8" customWidth="true"/>
    <col min="5" max="16384" width="8.85546875" style="8"/>
  </cols>
  <sheetData>
    <row r="1" ht="44.1" customHeight="true" x14ac:dyDescent="0.25">
      <c r="A1" s="5"/>
      <c r="B1" s="6"/>
      <c r="C1" s="6"/>
      <c r="D1" s="6"/>
      <c r="E1" s="7"/>
      <c r="F1" s="7"/>
      <c r="G1" s="7"/>
      <c r="H1" s="7"/>
      <c r="I1" s="7"/>
      <c r="J1" s="7"/>
      <c r="K1" s="7"/>
      <c r="L1" s="7"/>
      <c r="M1" s="7"/>
      <c r="N1" s="7"/>
      <c r="O1" s="7"/>
      <c r="P1" s="7"/>
      <c r="Q1" s="7"/>
      <c r="R1" s="7"/>
    </row>
    <row r="2" s="111" customFormat="true" ht="22.5" customHeight="true" x14ac:dyDescent="0.35">
      <c r="A2" s="1614"/>
      <c r="B2" s="1615"/>
    </row>
    <row r="3" s="111" customFormat="true" ht="22.5" customHeight="true" x14ac:dyDescent="0.35">
      <c r="A3" s="124"/>
      <c r="B3" s="125"/>
    </row>
    <row r="4" s="111" customFormat="true" ht="22.5" customHeight="true" x14ac:dyDescent="0.35">
      <c r="A4" s="120"/>
      <c r="B4" s="121"/>
      <c r="C4" s="387" t="s">
        <v>27</v>
      </c>
    </row>
    <row r="5" s="111" customFormat="true" ht="22.5" customHeight="true" x14ac:dyDescent="0.35">
      <c r="A5" s="1614"/>
      <c r="B5" s="1615"/>
      <c r="C5" s="387"/>
    </row>
    <row r="6" s="111" customFormat="true" ht="29.25" customHeight="true" x14ac:dyDescent="0.2">
      <c r="A6" s="1616"/>
      <c r="B6" s="1618"/>
      <c r="C6" s="387" t="s">
        <v>28</v>
      </c>
    </row>
    <row r="7" s="111" customFormat="true" ht="25.9" customHeight="true" x14ac:dyDescent="0.4">
      <c r="A7" s="1610"/>
      <c r="B7" s="1611"/>
      <c r="C7" s="389" t="str">
        <f ca="true">+Water!B5</f>
        <v>Niger</v>
      </c>
    </row>
    <row r="8" s="111" customFormat="true" ht="15" customHeight="true" x14ac:dyDescent="0.2">
      <c r="A8" s="1612"/>
      <c r="B8" s="1613"/>
      <c r="C8" s="387"/>
    </row>
    <row r="9" s="111" customFormat="true" ht="15" customHeight="true" x14ac:dyDescent="0.2">
      <c r="A9" s="125"/>
      <c r="B9" s="128"/>
      <c r="C9" s="388" t="s">
        <v>145</v>
      </c>
    </row>
    <row r="10" ht="8.25" customHeight="true" x14ac:dyDescent="0.2">
      <c r="A10" s="6"/>
      <c r="B10" s="6"/>
      <c r="C10" s="9"/>
      <c r="D10" s="7"/>
      <c r="E10" s="7"/>
      <c r="F10" s="7"/>
      <c r="G10" s="7"/>
      <c r="H10" s="7"/>
      <c r="I10" s="7"/>
      <c r="J10" s="7"/>
      <c r="K10" s="7"/>
      <c r="L10" s="7"/>
      <c r="M10" s="7"/>
      <c r="N10" s="7"/>
      <c r="O10" s="7"/>
      <c r="P10" s="7"/>
      <c r="Q10" s="7"/>
      <c r="R10" s="7"/>
    </row>
    <row r="11" ht="15.95" customHeight="true" x14ac:dyDescent="0.2">
      <c r="A11" s="6"/>
      <c r="C11" s="10" t="s">
        <v>29</v>
      </c>
      <c r="D11" s="7"/>
      <c r="E11" s="6"/>
      <c r="F11" s="7"/>
      <c r="G11" s="7"/>
      <c r="H11" s="7"/>
      <c r="I11" s="7"/>
      <c r="J11" s="7"/>
      <c r="K11" s="7"/>
      <c r="L11" s="7"/>
      <c r="M11" s="7"/>
      <c r="N11" s="7"/>
      <c r="O11" s="7"/>
      <c r="P11" s="7"/>
      <c r="Q11" s="7"/>
      <c r="R11" s="7"/>
    </row>
    <row r="12" ht="9" customHeight="true" x14ac:dyDescent="0.2">
      <c r="A12" s="6"/>
      <c r="B12" s="7"/>
      <c r="C12" s="11"/>
      <c r="D12" s="7"/>
      <c r="E12" s="6"/>
      <c r="F12" s="7"/>
      <c r="G12" s="7"/>
      <c r="H12" s="7"/>
      <c r="I12" s="7"/>
      <c r="J12" s="7"/>
      <c r="K12" s="7"/>
      <c r="L12" s="7"/>
      <c r="M12" s="7"/>
      <c r="N12" s="7"/>
      <c r="O12" s="7"/>
      <c r="P12" s="7"/>
      <c r="Q12" s="7"/>
      <c r="R12" s="7"/>
    </row>
    <row r="13" ht="33" customHeight="true" x14ac:dyDescent="0.25">
      <c r="A13" s="6"/>
      <c r="B13" s="7"/>
      <c r="C13" s="12" t="s">
        <v>30</v>
      </c>
      <c r="D13" s="7"/>
      <c r="E13" s="6"/>
      <c r="F13" s="7"/>
      <c r="G13" s="7"/>
      <c r="H13" s="7"/>
      <c r="I13" s="7"/>
      <c r="J13" s="7"/>
      <c r="K13" s="7"/>
      <c r="L13" s="7"/>
      <c r="M13" s="7"/>
      <c r="N13" s="7"/>
      <c r="O13" s="7"/>
      <c r="P13" s="7"/>
      <c r="Q13" s="7"/>
      <c r="R13" s="7"/>
    </row>
    <row r="14" ht="33" customHeight="true" x14ac:dyDescent="0.2">
      <c r="A14" s="6"/>
      <c r="B14" s="7"/>
      <c r="C14" s="13" t="s">
        <v>31</v>
      </c>
      <c r="D14" s="7"/>
      <c r="E14" s="6"/>
      <c r="F14" s="7"/>
      <c r="G14" s="7"/>
      <c r="H14" s="7"/>
      <c r="I14" s="7"/>
      <c r="J14" s="7"/>
      <c r="K14" s="7"/>
      <c r="L14" s="7"/>
      <c r="M14" s="7"/>
      <c r="N14" s="7"/>
      <c r="O14" s="7"/>
      <c r="P14" s="7"/>
      <c r="Q14" s="7"/>
      <c r="R14" s="7"/>
    </row>
    <row r="15" ht="21.95" customHeight="true" x14ac:dyDescent="0.2">
      <c r="A15" s="6"/>
      <c r="B15" s="14"/>
      <c r="C15" s="15" t="s">
        <v>13</v>
      </c>
      <c r="D15" s="7"/>
      <c r="E15" s="6"/>
      <c r="F15" s="7"/>
      <c r="G15" s="7"/>
      <c r="H15" s="7"/>
      <c r="I15" s="7"/>
      <c r="J15" s="7"/>
      <c r="K15" s="7"/>
      <c r="L15" s="7"/>
      <c r="M15" s="7"/>
      <c r="N15" s="7"/>
      <c r="O15" s="7"/>
      <c r="P15" s="7"/>
      <c r="Q15" s="7"/>
      <c r="R15" s="7"/>
    </row>
    <row r="16" ht="15" x14ac:dyDescent="0.2">
      <c r="A16" s="6"/>
      <c r="B16" s="14"/>
      <c r="C16" s="15" t="s">
        <v>18</v>
      </c>
      <c r="D16" s="7"/>
      <c r="E16" s="6"/>
      <c r="F16" s="7"/>
      <c r="G16" s="7"/>
      <c r="H16" s="7"/>
      <c r="I16" s="7"/>
      <c r="J16" s="7"/>
      <c r="K16" s="7"/>
      <c r="L16" s="7"/>
      <c r="M16" s="7"/>
      <c r="N16" s="7"/>
      <c r="O16" s="7"/>
      <c r="P16" s="7"/>
      <c r="Q16" s="7"/>
      <c r="R16" s="7"/>
    </row>
    <row r="17" ht="15" x14ac:dyDescent="0.2">
      <c r="A17" s="6"/>
      <c r="B17" s="14"/>
      <c r="C17" s="15" t="s">
        <v>32</v>
      </c>
      <c r="D17" s="7"/>
      <c r="E17" s="6"/>
      <c r="F17" s="7"/>
      <c r="G17" s="7"/>
      <c r="H17" s="7"/>
      <c r="I17" s="7"/>
      <c r="J17" s="7"/>
      <c r="K17" s="7"/>
      <c r="L17" s="7"/>
      <c r="M17" s="7"/>
      <c r="N17" s="7"/>
      <c r="O17" s="7"/>
      <c r="P17" s="7"/>
      <c r="Q17" s="7"/>
      <c r="R17" s="7"/>
    </row>
    <row r="18" ht="21" customHeight="true" x14ac:dyDescent="0.2">
      <c r="A18" s="6"/>
      <c r="B18" s="6"/>
      <c r="C18" s="16"/>
      <c r="D18" s="7"/>
      <c r="E18" s="14"/>
      <c r="F18" s="7"/>
      <c r="G18" s="7"/>
      <c r="H18" s="7"/>
      <c r="I18" s="7"/>
      <c r="J18" s="7"/>
      <c r="K18" s="7"/>
      <c r="L18" s="7"/>
      <c r="M18" s="7"/>
      <c r="N18" s="7"/>
      <c r="O18" s="7"/>
      <c r="P18" s="7"/>
      <c r="Q18" s="7"/>
      <c r="R18" s="7"/>
    </row>
    <row r="19" ht="15.75" x14ac:dyDescent="0.25">
      <c r="A19" s="6"/>
      <c r="B19" s="6"/>
      <c r="C19" s="17" t="s">
        <v>33</v>
      </c>
      <c r="D19" s="7"/>
      <c r="E19" s="18"/>
      <c r="F19" s="7"/>
      <c r="G19" s="7"/>
      <c r="H19" s="7"/>
      <c r="I19" s="7"/>
      <c r="J19" s="7"/>
      <c r="K19" s="7"/>
      <c r="L19" s="7"/>
      <c r="M19" s="7"/>
      <c r="N19" s="7"/>
      <c r="O19" s="7"/>
      <c r="P19" s="7"/>
      <c r="Q19" s="7"/>
      <c r="R19" s="7"/>
    </row>
    <row r="20" ht="15.75" x14ac:dyDescent="0.25">
      <c r="A20" s="6"/>
      <c r="B20" s="6"/>
      <c r="C20" s="19" t="s">
        <v>34</v>
      </c>
      <c r="D20" s="7"/>
      <c r="E20" s="18"/>
      <c r="F20" s="7"/>
      <c r="G20" s="7"/>
      <c r="H20" s="7"/>
      <c r="I20" s="7"/>
      <c r="J20" s="7"/>
      <c r="K20" s="7"/>
      <c r="L20" s="7"/>
      <c r="M20" s="7"/>
      <c r="N20" s="7"/>
      <c r="O20" s="7"/>
      <c r="P20" s="7"/>
      <c r="Q20" s="7"/>
      <c r="R20" s="7"/>
    </row>
    <row r="21" ht="15" x14ac:dyDescent="0.2">
      <c r="A21" s="20"/>
      <c r="B21" s="20"/>
      <c r="C21" s="21" t="str">
        <f ca="true">IF(INDIRECT(CONCATENATE("Water","!B105"))=0,"",INDIRECT(CONCATENATE("Water","!B105")))</f>
        <v>DHS06</v>
      </c>
      <c r="D21" s="7"/>
      <c r="E21" s="22"/>
      <c r="F21" s="7"/>
      <c r="G21" s="7"/>
      <c r="H21" s="7"/>
      <c r="I21" s="7"/>
      <c r="J21" s="7"/>
      <c r="K21" s="7"/>
      <c r="L21" s="7"/>
      <c r="M21" s="7"/>
      <c r="N21" s="7"/>
      <c r="O21" s="7"/>
      <c r="P21" s="7"/>
      <c r="Q21" s="7"/>
      <c r="R21" s="7"/>
    </row>
    <row r="22" ht="15" x14ac:dyDescent="0.2">
      <c r="A22" s="20"/>
      <c r="B22" s="20"/>
      <c r="C22" s="21" t="str">
        <f ca="true">IF(INDIRECT(CONCATENATE("Water","!B106"))=0,"",INDIRECT(CONCATENATE("Water","!B106")))</f>
        <v>DHS12</v>
      </c>
      <c r="D22" s="7"/>
      <c r="E22" s="23"/>
      <c r="F22" s="7"/>
      <c r="G22" s="7"/>
      <c r="H22" s="7"/>
      <c r="I22" s="7"/>
      <c r="J22" s="7"/>
      <c r="K22" s="7"/>
      <c r="L22" s="7"/>
      <c r="M22" s="7"/>
      <c r="N22" s="7"/>
      <c r="O22" s="7"/>
      <c r="P22" s="7"/>
      <c r="Q22" s="7"/>
      <c r="R22" s="7"/>
    </row>
    <row r="23" ht="15" x14ac:dyDescent="0.2">
      <c r="A23" s="20"/>
      <c r="B23" s="20"/>
      <c r="C23" s="21" t="str">
        <f ca="true">IF(INDIRECT(CONCATENATE("Water","!B107"))=0,"",INDIRECT(CONCATENATE("Water","!B107")))</f>
        <v/>
      </c>
      <c r="D23" s="7"/>
      <c r="E23" s="24"/>
      <c r="F23" s="7"/>
      <c r="G23" s="7"/>
      <c r="H23" s="7"/>
      <c r="I23" s="7"/>
      <c r="J23" s="7"/>
      <c r="K23" s="7"/>
      <c r="L23" s="7"/>
      <c r="M23" s="7"/>
      <c r="N23" s="7"/>
      <c r="O23" s="7"/>
      <c r="P23" s="7"/>
      <c r="Q23" s="7"/>
      <c r="R23" s="7"/>
    </row>
    <row r="24" x14ac:dyDescent="0.2">
      <c r="A24" s="20"/>
      <c r="B24" s="20"/>
      <c r="C24" s="21" t="str">
        <f ca="true">IF(INDIRECT(CONCATENATE("Water","!B108"))=0,"",INDIRECT(CONCATENATE("Water","!B108")))</f>
        <v/>
      </c>
      <c r="D24" s="7"/>
      <c r="E24" s="7"/>
      <c r="F24" s="7"/>
      <c r="G24" s="7"/>
      <c r="H24" s="7"/>
      <c r="I24" s="7"/>
      <c r="J24" s="7"/>
      <c r="K24" s="7"/>
      <c r="L24" s="7"/>
      <c r="M24" s="7"/>
      <c r="N24" s="7"/>
      <c r="O24" s="7"/>
      <c r="P24" s="7"/>
      <c r="Q24" s="7"/>
      <c r="R24" s="7"/>
    </row>
    <row r="25" x14ac:dyDescent="0.2">
      <c r="A25" s="20"/>
      <c r="B25" s="20"/>
      <c r="C25" s="21" t="str">
        <f ca="true">IF(INDIRECT(CONCATENATE("Water","!B109"))=0,"",INDIRECT(CONCATENATE("Water","!B109")))</f>
        <v/>
      </c>
      <c r="D25" s="7"/>
      <c r="E25" s="7"/>
      <c r="F25" s="7"/>
      <c r="G25" s="7"/>
      <c r="H25" s="7"/>
      <c r="I25" s="7"/>
      <c r="J25" s="7"/>
      <c r="K25" s="7"/>
      <c r="L25" s="7"/>
      <c r="M25" s="7"/>
      <c r="N25" s="7"/>
      <c r="O25" s="7"/>
      <c r="P25" s="7"/>
      <c r="Q25" s="7"/>
      <c r="R25" s="7"/>
    </row>
    <row r="26" x14ac:dyDescent="0.2">
      <c r="A26" s="20"/>
      <c r="B26" s="20"/>
      <c r="C26" s="21" t="str">
        <f ca="true">IF(INDIRECT(CONCATENATE("Water","!B110"))=0,"",INDIRECT(CONCATENATE("Water","!B110")))</f>
        <v/>
      </c>
      <c r="D26" s="7"/>
      <c r="E26" s="7"/>
      <c r="F26" s="7"/>
      <c r="G26" s="7"/>
      <c r="H26" s="7"/>
      <c r="I26" s="7"/>
      <c r="J26" s="7"/>
      <c r="K26" s="7"/>
      <c r="L26" s="7"/>
      <c r="M26" s="7"/>
      <c r="N26" s="7"/>
      <c r="O26" s="7"/>
      <c r="P26" s="7"/>
      <c r="Q26" s="7"/>
      <c r="R26" s="7"/>
    </row>
    <row r="27" x14ac:dyDescent="0.2">
      <c r="A27" s="20"/>
      <c r="B27" s="20"/>
      <c r="C27" s="21" t="str">
        <f ca="true">IF(INDIRECT(CONCATENATE("Water","!B111"))=0,"",INDIRECT(CONCATENATE("Water","!B111")))</f>
        <v/>
      </c>
      <c r="D27" s="7"/>
      <c r="E27" s="7"/>
      <c r="F27" s="7"/>
      <c r="G27" s="7"/>
      <c r="H27" s="7"/>
      <c r="I27" s="7"/>
      <c r="J27" s="7"/>
      <c r="K27" s="7"/>
      <c r="L27" s="7"/>
      <c r="M27" s="7"/>
      <c r="N27" s="7"/>
      <c r="O27" s="7"/>
      <c r="P27" s="7"/>
      <c r="Q27" s="7"/>
      <c r="R27" s="7"/>
    </row>
    <row r="28" x14ac:dyDescent="0.2">
      <c r="A28" s="20"/>
      <c r="B28" s="20"/>
      <c r="C28" s="21" t="str">
        <f ca="true">IF(INDIRECT(CONCATENATE("Water","!B112"))=0,"",INDIRECT(CONCATENATE("Water","!B112")))</f>
        <v/>
      </c>
      <c r="D28" s="7"/>
      <c r="E28" s="7"/>
      <c r="F28" s="7"/>
      <c r="G28" s="7"/>
      <c r="H28" s="7"/>
      <c r="I28" s="7"/>
      <c r="J28" s="7"/>
      <c r="K28" s="7"/>
      <c r="L28" s="7"/>
      <c r="M28" s="7"/>
      <c r="N28" s="7"/>
      <c r="O28" s="7"/>
      <c r="P28" s="7"/>
      <c r="Q28" s="7"/>
      <c r="R28" s="7"/>
    </row>
    <row r="29" x14ac:dyDescent="0.2">
      <c r="A29" s="20"/>
      <c r="B29" s="20"/>
      <c r="C29" s="21" t="str">
        <f ca="true">IF(INDIRECT(CONCATENATE("Water","!B113"))=0,"",INDIRECT(CONCATENATE("Water","!B113")))</f>
        <v/>
      </c>
      <c r="D29" s="7"/>
      <c r="E29" s="7"/>
      <c r="F29" s="7"/>
      <c r="G29" s="7"/>
      <c r="H29" s="7"/>
      <c r="I29" s="7"/>
      <c r="J29" s="7"/>
      <c r="K29" s="7"/>
      <c r="L29" s="7"/>
      <c r="M29" s="7"/>
      <c r="N29" s="7"/>
      <c r="O29" s="7"/>
      <c r="P29" s="7"/>
      <c r="Q29" s="7"/>
      <c r="R29" s="7"/>
    </row>
    <row r="30" x14ac:dyDescent="0.2">
      <c r="A30" s="20"/>
      <c r="B30" s="20"/>
      <c r="C30" s="21" t="str">
        <f ca="true">IF(INDIRECT(CONCATENATE("Water","!B114"))=0,"",INDIRECT(CONCATENATE("Water","!B114")))</f>
        <v/>
      </c>
      <c r="D30" s="7"/>
      <c r="E30" s="7"/>
      <c r="F30" s="7"/>
      <c r="G30" s="7"/>
      <c r="H30" s="7"/>
      <c r="I30" s="7"/>
      <c r="J30" s="7"/>
      <c r="K30" s="7"/>
      <c r="L30" s="7"/>
      <c r="M30" s="7"/>
      <c r="N30" s="7"/>
      <c r="O30" s="7"/>
      <c r="P30" s="7"/>
      <c r="Q30" s="7"/>
      <c r="R30" s="7"/>
    </row>
    <row r="31" x14ac:dyDescent="0.2">
      <c r="A31" s="20"/>
      <c r="B31" s="20"/>
      <c r="C31" s="21" t="str">
        <f ca="true">IF(INDIRECT(CONCATENATE("Water","!B115"))=0,"",INDIRECT(CONCATENATE("Water","!B115")))</f>
        <v/>
      </c>
      <c r="D31" s="7"/>
      <c r="E31" s="7"/>
      <c r="F31" s="7"/>
      <c r="G31" s="7"/>
      <c r="H31" s="7"/>
      <c r="I31" s="7"/>
      <c r="J31" s="7"/>
      <c r="K31" s="7"/>
      <c r="L31" s="7"/>
      <c r="M31" s="7"/>
      <c r="N31" s="7"/>
      <c r="O31" s="7"/>
      <c r="P31" s="7"/>
      <c r="Q31" s="7"/>
      <c r="R31" s="7"/>
    </row>
    <row r="32" x14ac:dyDescent="0.2">
      <c r="A32" s="20"/>
      <c r="B32" s="20"/>
      <c r="C32" s="21" t="str">
        <f ca="true">IF(INDIRECT(CONCATENATE("Water","!B116"))=0,"",INDIRECT(CONCATENATE("Water","!B116")))</f>
        <v/>
      </c>
      <c r="D32" s="7"/>
      <c r="E32" s="7"/>
      <c r="F32" s="7"/>
      <c r="G32" s="7"/>
      <c r="H32" s="7"/>
      <c r="I32" s="7"/>
      <c r="J32" s="7"/>
      <c r="K32" s="7"/>
      <c r="L32" s="7"/>
      <c r="M32" s="7"/>
      <c r="N32" s="7"/>
      <c r="O32" s="7"/>
      <c r="P32" s="7"/>
      <c r="Q32" s="7"/>
      <c r="R32" s="7"/>
    </row>
    <row r="33" ht="3" customHeight="true" x14ac:dyDescent="0.2">
      <c r="A33" s="6"/>
      <c r="B33" s="6"/>
      <c r="C33" s="21"/>
      <c r="D33" s="7"/>
      <c r="E33" s="7"/>
      <c r="F33" s="7"/>
      <c r="G33" s="7"/>
      <c r="H33" s="7"/>
      <c r="I33" s="7"/>
      <c r="J33" s="7"/>
      <c r="K33" s="7"/>
      <c r="L33" s="7"/>
      <c r="M33" s="7"/>
      <c r="N33" s="7"/>
      <c r="O33" s="7"/>
      <c r="P33" s="7"/>
      <c r="Q33" s="7"/>
      <c r="R33" s="7"/>
    </row>
    <row r="34" ht="15.95" customHeight="true" x14ac:dyDescent="0.2">
      <c r="A34" s="25"/>
      <c r="B34" s="25"/>
      <c r="C34" s="26"/>
      <c r="D34" s="6"/>
      <c r="E34" s="7"/>
      <c r="F34" s="7"/>
      <c r="G34" s="7"/>
      <c r="H34" s="7"/>
      <c r="I34" s="7"/>
      <c r="J34" s="7"/>
      <c r="K34" s="7"/>
      <c r="L34" s="7"/>
      <c r="M34" s="7"/>
      <c r="N34" s="7"/>
      <c r="O34" s="7"/>
      <c r="P34" s="7"/>
      <c r="Q34" s="7"/>
      <c r="R34" s="7"/>
    </row>
    <row r="35" ht="23.25" x14ac:dyDescent="0.2">
      <c r="A35" s="25"/>
      <c r="B35" s="25"/>
      <c r="C35" s="25"/>
      <c r="D35" s="6"/>
      <c r="E35" s="7"/>
      <c r="F35" s="7"/>
      <c r="G35" s="7"/>
      <c r="H35" s="7"/>
      <c r="I35" s="7"/>
      <c r="J35" s="7"/>
      <c r="K35" s="7"/>
      <c r="L35" s="7"/>
      <c r="M35" s="7"/>
      <c r="N35" s="7"/>
      <c r="O35" s="7"/>
      <c r="P35" s="7"/>
      <c r="Q35" s="7"/>
      <c r="R35" s="7"/>
    </row>
    <row r="36" ht="15" x14ac:dyDescent="0.2">
      <c r="A36" s="27"/>
      <c r="B36" s="28"/>
      <c r="C36" s="29"/>
      <c r="D36" s="6"/>
      <c r="E36" s="7"/>
      <c r="F36" s="7"/>
      <c r="G36" s="7"/>
      <c r="H36" s="7"/>
      <c r="I36" s="7"/>
      <c r="J36" s="7"/>
      <c r="K36" s="7"/>
      <c r="L36" s="7"/>
      <c r="M36" s="7"/>
      <c r="N36" s="7"/>
      <c r="O36" s="7"/>
      <c r="P36" s="7"/>
      <c r="Q36" s="7"/>
      <c r="R36" s="7"/>
    </row>
    <row r="37" ht="15" x14ac:dyDescent="0.2">
      <c r="A37" s="27"/>
      <c r="B37" s="28"/>
      <c r="C37" s="30"/>
      <c r="D37" s="6"/>
      <c r="E37" s="7"/>
      <c r="F37" s="7"/>
      <c r="G37" s="7"/>
      <c r="H37" s="7"/>
      <c r="I37" s="7"/>
      <c r="J37" s="7"/>
      <c r="K37" s="7"/>
      <c r="L37" s="7"/>
      <c r="M37" s="7"/>
      <c r="N37" s="7"/>
      <c r="O37" s="7"/>
      <c r="P37" s="7"/>
      <c r="Q37" s="7"/>
      <c r="R37" s="7"/>
    </row>
    <row r="38" ht="15" x14ac:dyDescent="0.2">
      <c r="A38" s="27"/>
      <c r="B38" s="28"/>
      <c r="C38" s="31"/>
      <c r="D38" s="6"/>
      <c r="E38" s="7"/>
      <c r="F38" s="7"/>
      <c r="G38" s="7"/>
      <c r="H38" s="7"/>
      <c r="I38" s="7"/>
      <c r="J38" s="7"/>
      <c r="K38" s="7"/>
      <c r="L38" s="7"/>
      <c r="M38" s="7"/>
      <c r="N38" s="7"/>
      <c r="O38" s="7"/>
      <c r="P38" s="7"/>
      <c r="Q38" s="7"/>
      <c r="R38" s="7"/>
    </row>
    <row r="39" ht="15" x14ac:dyDescent="0.2">
      <c r="A39" s="27"/>
      <c r="B39" s="28"/>
      <c r="C39" s="31"/>
      <c r="D39" s="6"/>
      <c r="E39" s="7"/>
      <c r="F39" s="7"/>
      <c r="G39" s="7"/>
      <c r="H39" s="7"/>
      <c r="I39" s="7"/>
      <c r="J39" s="7"/>
      <c r="K39" s="7"/>
      <c r="L39" s="7"/>
      <c r="M39" s="7"/>
      <c r="N39" s="7"/>
      <c r="O39" s="7"/>
      <c r="P39" s="7"/>
      <c r="Q39" s="7"/>
      <c r="R39" s="7"/>
    </row>
    <row r="40" ht="15" x14ac:dyDescent="0.2">
      <c r="A40" s="27"/>
      <c r="B40" s="28"/>
      <c r="C40" s="31"/>
      <c r="D40" s="6"/>
      <c r="E40" s="7"/>
      <c r="F40" s="7"/>
      <c r="G40" s="7"/>
      <c r="H40" s="7"/>
      <c r="I40" s="7"/>
      <c r="J40" s="7"/>
      <c r="K40" s="7"/>
      <c r="L40" s="7"/>
      <c r="M40" s="7"/>
      <c r="N40" s="7"/>
      <c r="O40" s="7"/>
      <c r="P40" s="7"/>
      <c r="Q40" s="7"/>
      <c r="R40" s="7"/>
    </row>
    <row r="41" ht="15" x14ac:dyDescent="0.2">
      <c r="A41" s="27"/>
      <c r="B41" s="28"/>
      <c r="C41" s="31"/>
      <c r="D41" s="6"/>
      <c r="E41" s="7"/>
      <c r="F41" s="7"/>
      <c r="G41" s="7"/>
      <c r="H41" s="7"/>
      <c r="I41" s="7"/>
      <c r="J41" s="7"/>
      <c r="K41" s="7"/>
      <c r="L41" s="7"/>
      <c r="M41" s="7"/>
      <c r="N41" s="7"/>
      <c r="O41" s="7"/>
      <c r="P41" s="7"/>
      <c r="Q41" s="7"/>
      <c r="R41" s="7"/>
    </row>
    <row r="42" ht="15" x14ac:dyDescent="0.2">
      <c r="A42" s="27"/>
      <c r="B42" s="28"/>
      <c r="C42" s="31"/>
      <c r="D42" s="6"/>
      <c r="E42" s="7"/>
      <c r="F42" s="7"/>
      <c r="G42" s="7"/>
      <c r="H42" s="7"/>
      <c r="I42" s="7"/>
      <c r="J42" s="7"/>
      <c r="K42" s="7"/>
      <c r="L42" s="7"/>
      <c r="M42" s="7"/>
      <c r="N42" s="7"/>
      <c r="O42" s="7"/>
      <c r="P42" s="7"/>
      <c r="Q42" s="7"/>
      <c r="R42" s="7"/>
    </row>
    <row r="43" ht="15" x14ac:dyDescent="0.2">
      <c r="A43" s="27"/>
      <c r="B43" s="28"/>
      <c r="D43" s="6"/>
      <c r="E43" s="7"/>
      <c r="F43" s="7"/>
      <c r="G43" s="7"/>
      <c r="H43" s="7"/>
      <c r="I43" s="7"/>
      <c r="J43" s="7"/>
      <c r="K43" s="7"/>
      <c r="L43" s="7"/>
      <c r="M43" s="7"/>
      <c r="N43" s="7"/>
      <c r="O43" s="7"/>
      <c r="P43" s="7"/>
      <c r="Q43" s="7"/>
      <c r="R43" s="7"/>
    </row>
    <row r="44" ht="15" x14ac:dyDescent="0.2">
      <c r="A44" s="6"/>
      <c r="B44" s="6"/>
      <c r="C44" s="6"/>
      <c r="D44" s="6"/>
      <c r="E44" s="7"/>
      <c r="F44" s="7"/>
      <c r="G44" s="7"/>
      <c r="H44" s="7"/>
      <c r="I44" s="7"/>
      <c r="J44" s="7"/>
      <c r="K44" s="7"/>
      <c r="L44" s="7"/>
      <c r="M44" s="7"/>
      <c r="N44" s="7"/>
      <c r="O44" s="7"/>
      <c r="P44" s="7"/>
      <c r="Q44" s="7"/>
      <c r="R44" s="7"/>
    </row>
    <row r="45" ht="15" x14ac:dyDescent="0.2">
      <c r="A45" s="6"/>
      <c r="B45" s="6"/>
      <c r="C45" s="6"/>
      <c r="D45" s="6"/>
      <c r="E45" s="7"/>
      <c r="F45" s="7"/>
      <c r="G45" s="7"/>
      <c r="H45" s="7"/>
      <c r="I45" s="7"/>
      <c r="J45" s="7"/>
      <c r="K45" s="7"/>
      <c r="L45" s="7"/>
      <c r="M45" s="7"/>
      <c r="N45" s="7"/>
      <c r="O45" s="7"/>
      <c r="P45" s="7"/>
      <c r="Q45" s="7"/>
      <c r="R45" s="7"/>
    </row>
    <row r="46" ht="15" x14ac:dyDescent="0.2">
      <c r="A46" s="6"/>
      <c r="B46" s="6"/>
      <c r="C46" s="6"/>
      <c r="D46" s="6"/>
    </row>
    <row r="47" ht="15" x14ac:dyDescent="0.2">
      <c r="A47" s="6"/>
      <c r="B47" s="6"/>
      <c r="C47" s="6"/>
      <c r="D47" s="6"/>
    </row>
    <row r="48" ht="15" x14ac:dyDescent="0.2">
      <c r="A48" s="6"/>
      <c r="B48" s="6"/>
      <c r="C48" s="6"/>
      <c r="D48" s="6"/>
    </row>
    <row r="49" ht="15" x14ac:dyDescent="0.2">
      <c r="A49" s="6"/>
      <c r="B49" s="6"/>
      <c r="C49" s="6"/>
      <c r="D49" s="6"/>
    </row>
    <row r="55" x14ac:dyDescent="0.2">
      <c r="L55" s="32" t="str">
        <f>+IF(ISNUMBER(M48), "", "Insufficient data to estimate safely managed sanitation services at national level")</f>
        <v>Insufficient data to estimate safely managed sanitation services at national level</v>
      </c>
    </row>
    <row r="107" s="122" customFormat="true" x14ac:dyDescent="0.2"/>
    <row r="108" s="123" customFormat="true" ht="22.5" customHeight="true" x14ac:dyDescent="0.35">
      <c r="A108" s="1614"/>
      <c r="B108" s="1615"/>
      <c r="C108" s="129"/>
      <c r="D108" s="129"/>
      <c r="E108" s="129"/>
      <c r="F108" s="129"/>
      <c r="G108" s="129"/>
      <c r="H108" s="129"/>
      <c r="I108" s="129"/>
      <c r="J108" s="129"/>
      <c r="K108" s="129"/>
      <c r="L108" s="129"/>
      <c r="M108" s="129"/>
      <c r="N108" s="129"/>
      <c r="O108" s="129"/>
      <c r="P108" s="129"/>
      <c r="Q108" s="129"/>
      <c r="R108" s="129"/>
      <c r="S108" s="129"/>
      <c r="T108" s="129"/>
      <c r="U108" s="129"/>
    </row>
    <row r="109" s="123" customFormat="true" ht="22.5" customHeight="true" x14ac:dyDescent="0.35">
      <c r="A109" s="124"/>
      <c r="B109" s="125"/>
      <c r="C109" s="129"/>
      <c r="D109" s="129"/>
      <c r="E109" s="129"/>
      <c r="F109" s="129"/>
      <c r="G109" s="129"/>
      <c r="H109" s="129"/>
      <c r="I109" s="129"/>
      <c r="J109" s="129"/>
      <c r="K109" s="129"/>
      <c r="L109" s="129"/>
      <c r="M109" s="129"/>
      <c r="N109" s="129"/>
      <c r="O109" s="129"/>
      <c r="P109" s="129"/>
      <c r="Q109" s="129"/>
      <c r="R109" s="129"/>
      <c r="S109" s="129"/>
      <c r="T109" s="129"/>
      <c r="U109" s="129"/>
    </row>
    <row r="110" s="123" customFormat="true" ht="23.85" customHeight="true" x14ac:dyDescent="0.35">
      <c r="A110" s="120"/>
      <c r="B110" s="126"/>
      <c r="C110" s="129"/>
      <c r="D110" s="129"/>
      <c r="E110" s="129"/>
      <c r="F110" s="129"/>
      <c r="G110" s="129"/>
      <c r="H110" s="129"/>
      <c r="I110" s="129"/>
      <c r="J110" s="129"/>
      <c r="K110" s="129"/>
      <c r="L110" s="129"/>
      <c r="M110" s="129"/>
      <c r="N110" s="129"/>
      <c r="O110" s="129"/>
      <c r="P110" s="129"/>
      <c r="Q110" s="129"/>
      <c r="R110" s="129"/>
      <c r="S110" s="129"/>
      <c r="T110" s="129"/>
      <c r="U110" s="129"/>
    </row>
    <row r="111" s="123" customFormat="true" ht="23.85" customHeight="true" x14ac:dyDescent="0.35">
      <c r="A111" s="119"/>
      <c r="B111" s="125"/>
      <c r="C111" s="129"/>
      <c r="D111" s="129"/>
      <c r="E111" s="129"/>
      <c r="F111" s="129"/>
      <c r="G111" s="129"/>
      <c r="H111" s="129"/>
      <c r="I111" s="129"/>
      <c r="J111" s="129"/>
      <c r="K111" s="129"/>
      <c r="L111" s="129"/>
      <c r="M111" s="129"/>
      <c r="N111" s="129"/>
      <c r="O111" s="129"/>
      <c r="P111" s="129"/>
      <c r="Q111" s="129"/>
      <c r="R111" s="129"/>
      <c r="S111" s="129"/>
      <c r="T111" s="129"/>
      <c r="U111" s="129"/>
    </row>
    <row r="112" s="123" customFormat="true" ht="15" customHeight="true" x14ac:dyDescent="0.2">
      <c r="A112" s="127"/>
      <c r="B112" s="125"/>
      <c r="C112" s="129"/>
      <c r="D112" s="129"/>
      <c r="E112" s="129"/>
      <c r="F112" s="129"/>
      <c r="G112" s="129"/>
      <c r="H112" s="129"/>
      <c r="I112" s="129"/>
      <c r="J112" s="129"/>
      <c r="K112" s="129"/>
      <c r="L112" s="129"/>
      <c r="M112" s="129"/>
      <c r="N112" s="129"/>
      <c r="O112" s="129"/>
      <c r="P112" s="129"/>
      <c r="Q112" s="129"/>
      <c r="R112" s="129"/>
      <c r="S112" s="129"/>
      <c r="T112" s="129"/>
      <c r="U112" s="129"/>
    </row>
    <row r="113" s="123" customFormat="true" ht="15" customHeight="true" x14ac:dyDescent="0.2">
      <c r="A113" s="1610"/>
      <c r="B113" s="1611"/>
      <c r="C113" s="129"/>
      <c r="D113" s="129"/>
      <c r="E113" s="129"/>
      <c r="F113" s="129"/>
      <c r="G113" s="129"/>
      <c r="H113" s="129"/>
      <c r="I113" s="129"/>
      <c r="J113" s="129"/>
      <c r="K113" s="129"/>
      <c r="L113" s="129"/>
      <c r="M113" s="129"/>
      <c r="N113" s="129"/>
      <c r="O113" s="129"/>
      <c r="P113" s="129"/>
      <c r="Q113" s="129"/>
      <c r="R113" s="129"/>
      <c r="S113" s="129"/>
      <c r="T113" s="129"/>
      <c r="U113" s="129"/>
    </row>
    <row r="114" s="123" customFormat="true" ht="15" customHeight="true" x14ac:dyDescent="0.2">
      <c r="A114" s="1612"/>
      <c r="B114" s="1613"/>
      <c r="C114" s="129"/>
      <c r="D114" s="129"/>
      <c r="E114" s="129"/>
      <c r="F114" s="129"/>
      <c r="G114" s="129"/>
      <c r="H114" s="129"/>
      <c r="I114" s="129"/>
      <c r="J114" s="129"/>
      <c r="K114" s="129"/>
      <c r="L114" s="129"/>
      <c r="M114" s="129"/>
      <c r="N114" s="129"/>
      <c r="O114" s="129"/>
      <c r="P114" s="129"/>
      <c r="Q114" s="129"/>
      <c r="R114" s="129"/>
      <c r="S114" s="129"/>
      <c r="T114" s="129"/>
      <c r="U114" s="129"/>
    </row>
    <row r="115" s="123" customFormat="true" ht="15" customHeight="true" x14ac:dyDescent="0.2">
      <c r="A115" s="125"/>
      <c r="B115" s="128"/>
      <c r="C115" s="129"/>
      <c r="D115" s="129"/>
      <c r="E115" s="129"/>
      <c r="F115" s="129"/>
      <c r="G115" s="129"/>
      <c r="H115" s="129"/>
      <c r="I115" s="129"/>
      <c r="J115" s="129"/>
      <c r="K115" s="129"/>
      <c r="L115" s="129"/>
      <c r="M115" s="129"/>
      <c r="N115" s="129"/>
      <c r="O115" s="129"/>
      <c r="P115" s="129"/>
      <c r="Q115" s="129"/>
      <c r="R115" s="129"/>
      <c r="S115" s="129"/>
      <c r="T115" s="129"/>
      <c r="U115" s="129"/>
    </row>
    <row r="116" s="122" customFormat="true" x14ac:dyDescent="0.2"/>
    <row r="117" s="122" customFormat="true" x14ac:dyDescent="0.2"/>
    <row r="207" s="122" customFormat="true" x14ac:dyDescent="0.2"/>
    <row r="208" s="123" customFormat="true" ht="22.5" customHeight="true" x14ac:dyDescent="0.35">
      <c r="A208" s="1614"/>
      <c r="B208" s="1615"/>
    </row>
    <row r="209" s="123" customFormat="true" ht="22.5" customHeight="true" x14ac:dyDescent="0.35">
      <c r="A209" s="124"/>
      <c r="B209" s="125"/>
    </row>
    <row r="210" s="123" customFormat="true" ht="22.5" customHeight="true" x14ac:dyDescent="0.35">
      <c r="A210" s="120"/>
      <c r="B210" s="126"/>
    </row>
    <row r="211" s="123" customFormat="true" ht="22.5" customHeight="true" x14ac:dyDescent="0.35">
      <c r="A211" s="119"/>
      <c r="B211" s="125"/>
    </row>
    <row r="212" s="123" customFormat="true" ht="15" customHeight="true" x14ac:dyDescent="0.2">
      <c r="A212" s="127"/>
      <c r="B212" s="125"/>
    </row>
    <row r="213" s="123" customFormat="true" ht="15" customHeight="true" x14ac:dyDescent="0.2">
      <c r="A213" s="1610"/>
      <c r="B213" s="1611"/>
    </row>
    <row r="214" s="123" customFormat="true" ht="15" customHeight="true" x14ac:dyDescent="0.2">
      <c r="A214" s="1616"/>
      <c r="B214" s="1617"/>
    </row>
    <row r="215" s="123" customFormat="true" ht="15" customHeight="true" x14ac:dyDescent="0.2">
      <c r="A215" s="125"/>
      <c r="B215" s="128"/>
    </row>
    <row r="216" s="122" customFormat="true" x14ac:dyDescent="0.2"/>
    <row r="217" s="122" customFormat="true" x14ac:dyDescent="0.2"/>
  </sheetData>
  <mergeCells count="11">
    <mergeCell ref="A108:B108"/>
    <mergeCell ref="A2:B2"/>
    <mergeCell ref="A5:B5"/>
    <mergeCell ref="A6:B6"/>
    <mergeCell ref="A7:B7"/>
    <mergeCell ref="A8:B8"/>
    <mergeCell ref="A113:B113"/>
    <mergeCell ref="A114:B114"/>
    <mergeCell ref="A208:B208"/>
    <mergeCell ref="A213:B213"/>
    <mergeCell ref="A214:B214"/>
  </mergeCells>
  <hyperlinks>
    <hyperlink ref="C17" location="Hygiene!A1" display="Hygiene"/>
    <hyperlink ref="C15" location="Water!A1" display="Water"/>
    <hyperlink ref="C16" location="Sanitation!A1" display="Sanitation"/>
    <hyperlink ref="C21" location="Water!A1" display="Hyper"/>
    <hyperlink ref="C22" location="Introduction!A1" display="Introduction!A1"/>
    <hyperlink ref="C23" location="Introduction!A1" display="Introduction!A1"/>
    <hyperlink ref="C24" location="Introduction!A1" display="Introduction!A1"/>
    <hyperlink ref="C25" location="Introduction!A1" display="Introduction!A1"/>
    <hyperlink ref="C26" location="Introduction!A1" display="Introduction!A1"/>
    <hyperlink ref="C27" location="Introduction!A1" display="Introduction!A1"/>
    <hyperlink ref="C28" location="Introduction!A1" display="Introduction!A1"/>
    <hyperlink ref="C29" location="Introduction!A1" display="Introduction!A1"/>
    <hyperlink ref="C30:C32" location="Introduction!A1" display="Introduction!A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false" zoomScaleNormal="100" workbookViewId="0">
      <selection activeCell="Y304" sqref="Y304"/>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1" x14ac:dyDescent="0.2">
      <c r="A1" s="4" t="s">
        <v>63</v>
      </c>
    </row>
    <row r="4" ht="29.1" customHeight="true" x14ac:dyDescent="0.4">
      <c r="A4" s="35"/>
      <c r="B4" s="1655" t="s">
        <v>123</v>
      </c>
      <c r="C4" s="1655"/>
      <c r="D4" s="1655"/>
      <c r="E4" s="1655"/>
      <c r="F4" s="1655"/>
      <c r="G4" s="1655"/>
      <c r="H4" s="1655"/>
      <c r="I4" s="1655"/>
      <c r="J4" s="1655"/>
      <c r="K4" s="1655"/>
      <c r="L4" s="1655"/>
      <c r="M4" s="1655"/>
      <c r="N4" s="1655"/>
      <c r="O4" s="1655"/>
      <c r="P4" s="1655"/>
      <c r="Q4" s="1655"/>
      <c r="R4" s="1655"/>
      <c r="S4" s="1655"/>
      <c r="T4" s="1655"/>
      <c r="U4" s="1655"/>
      <c r="V4" s="1655"/>
      <c r="W4" s="1655"/>
      <c r="X4" s="1655"/>
      <c r="Y4" s="1655"/>
    </row>
    <row r="5" ht="29.1" customHeight="true" x14ac:dyDescent="0.4">
      <c r="A5" s="35"/>
      <c r="B5" s="1622" t="str">
        <f ca="true">IF(ISERROR(INDIRECT(CONCATENATE($B105,"!A2"))),"",INDIRECT(CONCATENATE($B105,"!A2")))</f>
        <v>Niger</v>
      </c>
      <c r="C5" s="1622"/>
      <c r="D5" s="1622"/>
      <c r="E5" s="1622"/>
      <c r="F5" s="1622"/>
      <c r="G5" s="1622"/>
      <c r="H5" s="1622"/>
      <c r="I5" s="1622"/>
      <c r="J5" s="1622"/>
      <c r="K5" s="1622"/>
      <c r="L5" s="1622"/>
      <c r="M5" s="1622"/>
      <c r="N5" s="1622"/>
      <c r="O5" s="1622"/>
      <c r="P5" s="1622"/>
      <c r="Q5" s="1622"/>
      <c r="R5" s="1622"/>
      <c r="S5" s="1622"/>
      <c r="T5" s="1622"/>
      <c r="U5" s="1622"/>
      <c r="V5" s="1622"/>
      <c r="W5" s="1622"/>
      <c r="X5" s="1622"/>
      <c r="Y5" s="1622"/>
    </row>
    <row r="6" x14ac:dyDescent="0.2">
      <c r="F6" s="36"/>
      <c r="G6" s="36"/>
      <c r="J6" s="37"/>
      <c r="K6" s="37"/>
      <c r="L6" s="37"/>
      <c r="M6" s="37"/>
      <c r="N6" s="37"/>
      <c r="O6" s="37"/>
      <c r="P6" s="37"/>
    </row>
    <row r="7" s="38" customFormat="true" ht="18" x14ac:dyDescent="0.25">
      <c r="B7" s="1619" t="str">
        <f>B118</f>
        <v>National use of drinking water sources, 2000–2018</v>
      </c>
      <c r="C7" s="1619"/>
      <c r="D7" s="1619"/>
      <c r="E7" s="1619"/>
      <c r="F7" s="1619"/>
      <c r="G7" s="1619"/>
      <c r="H7" s="1619"/>
      <c r="I7" s="1619"/>
      <c r="J7" s="1619" t="str">
        <f>B218</f>
        <v>Urban use of drinking water sources,  2000–2018</v>
      </c>
      <c r="K7" s="1619"/>
      <c r="L7" s="1619"/>
      <c r="M7" s="1619"/>
      <c r="N7" s="1619"/>
      <c r="O7" s="1619"/>
      <c r="P7" s="1619"/>
      <c r="Q7" s="1619"/>
      <c r="R7" s="1619" t="str">
        <f>B318</f>
        <v>Rural use of drinking water sources, 2000–2018</v>
      </c>
      <c r="S7" s="1619"/>
      <c r="T7" s="1619"/>
      <c r="U7" s="1619"/>
      <c r="V7" s="1619"/>
      <c r="W7" s="1619"/>
      <c r="X7" s="1619"/>
      <c r="Y7" s="1619"/>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32" t="str">
        <f ca="true">IF(ISERROR(INDIRECT(CONCATENATE($B105,"!A2"))),"",INDIRECT(CONCATENATE($B105,"!A2")))</f>
        <v>Niger</v>
      </c>
      <c r="C31" s="1633"/>
      <c r="D31" s="1633"/>
      <c r="E31" s="1634"/>
      <c r="F31" s="1624" t="s">
        <v>0</v>
      </c>
      <c r="G31" s="1624"/>
      <c r="H31" s="1624"/>
      <c r="I31" s="1625"/>
      <c r="J31" s="1623" t="s">
        <v>1</v>
      </c>
      <c r="K31" s="1624"/>
      <c r="L31" s="1624"/>
      <c r="M31" s="1625"/>
      <c r="N31" s="1623" t="s">
        <v>2</v>
      </c>
      <c r="O31" s="1624"/>
      <c r="P31" s="1624"/>
      <c r="Q31" s="1625"/>
      <c r="R31" s="1623" t="s">
        <v>3</v>
      </c>
      <c r="S31" s="1624"/>
      <c r="T31" s="1624"/>
      <c r="U31" s="1625"/>
      <c r="V31" s="1623" t="s">
        <v>4</v>
      </c>
      <c r="W31" s="1624"/>
      <c r="X31" s="1624"/>
      <c r="Y31" s="1625"/>
    </row>
    <row r="32" s="44" customFormat="true" ht="22.5" customHeight="true" x14ac:dyDescent="0.2">
      <c r="B32" s="1635"/>
      <c r="C32" s="1636"/>
      <c r="D32" s="1636"/>
      <c r="E32" s="1637"/>
      <c r="F32" s="41" t="s">
        <v>15</v>
      </c>
      <c r="G32" s="42" t="s">
        <v>16</v>
      </c>
      <c r="H32" s="42" t="s">
        <v>22</v>
      </c>
      <c r="I32" s="43" t="s">
        <v>24</v>
      </c>
      <c r="J32" s="41" t="s">
        <v>15</v>
      </c>
      <c r="K32" s="42" t="s">
        <v>16</v>
      </c>
      <c r="L32" s="42" t="s">
        <v>22</v>
      </c>
      <c r="M32" s="43" t="s">
        <v>23</v>
      </c>
      <c r="N32" s="41" t="s">
        <v>15</v>
      </c>
      <c r="O32" s="42" t="s">
        <v>16</v>
      </c>
      <c r="P32" s="42" t="s">
        <v>22</v>
      </c>
      <c r="Q32" s="43" t="s">
        <v>23</v>
      </c>
      <c r="R32" s="41" t="s">
        <v>15</v>
      </c>
      <c r="S32" s="42" t="s">
        <v>16</v>
      </c>
      <c r="T32" s="42" t="s">
        <v>22</v>
      </c>
      <c r="U32" s="43" t="s">
        <v>23</v>
      </c>
      <c r="V32" s="41" t="s">
        <v>15</v>
      </c>
      <c r="W32" s="42" t="s">
        <v>16</v>
      </c>
      <c r="X32" s="42" t="s">
        <v>22</v>
      </c>
      <c r="Y32" s="43" t="s">
        <v>23</v>
      </c>
    </row>
    <row r="33" x14ac:dyDescent="0.2">
      <c r="B33" s="1626" t="s">
        <v>5</v>
      </c>
      <c r="C33" s="1627"/>
      <c r="D33" s="1630" t="s">
        <v>25</v>
      </c>
      <c r="E33" s="33">
        <f>C99</f>
        <v>2000</v>
      </c>
      <c r="F33" s="45">
        <f ca="true">E99</f>
        <v>27.821997047722615</v>
      </c>
      <c r="G33" s="46">
        <f t="shared" ref="G33:I34" ca="true" si="0">F99</f>
        <v>13.890142454110389</v>
      </c>
      <c r="H33" s="47">
        <f t="shared" ca="true" si="0"/>
        <v>56.921611751703097</v>
      </c>
      <c r="I33" s="48">
        <f t="shared" ca="true" si="0"/>
        <v>1.3662487464638957</v>
      </c>
      <c r="J33" s="45">
        <f ca="true">J99</f>
        <v>23.444627196324383</v>
      </c>
      <c r="K33" s="46">
        <f t="shared" ref="K33:M34" ca="true" si="1">K99</f>
        <v>13.016690371831736</v>
      </c>
      <c r="L33" s="47">
        <f t="shared" ca="true" si="1"/>
        <v>62.304312779010381</v>
      </c>
      <c r="M33" s="48">
        <f t="shared" ca="true" si="1"/>
        <v>1.2343696528335002</v>
      </c>
      <c r="N33" s="45">
        <f ca="true">O99</f>
        <v>26.417212413249398</v>
      </c>
      <c r="O33" s="46">
        <f t="shared" ref="O33:Q34" ca="true" si="2">P99</f>
        <v>14.224652837903523</v>
      </c>
      <c r="P33" s="47">
        <f t="shared" ca="true" si="2"/>
        <v>57.717910804635693</v>
      </c>
      <c r="Q33" s="48">
        <f t="shared" ca="true" si="2"/>
        <v>1.6402239442113853</v>
      </c>
      <c r="R33" s="45">
        <f ca="true">T99</f>
        <v>27.425836107003583</v>
      </c>
      <c r="S33" s="46">
        <f t="shared" ref="S33:U34" ca="true" si="3">U99</f>
        <v>11.698038510690546</v>
      </c>
      <c r="T33" s="47">
        <f t="shared" ca="true" si="3"/>
        <v>57.665539407817619</v>
      </c>
      <c r="U33" s="48">
        <f t="shared" ca="true" si="3"/>
        <v>3.2105859744882537</v>
      </c>
      <c r="V33" s="45">
        <f ca="true">Y99</f>
        <v>69.253623688156665</v>
      </c>
      <c r="W33" s="46">
        <f t="shared" ref="W33:Y34" ca="true" si="4">Z99</f>
        <v>12.413385378065819</v>
      </c>
      <c r="X33" s="47">
        <f t="shared" ca="true" si="4"/>
        <v>18.269825672404068</v>
      </c>
      <c r="Y33" s="48">
        <f t="shared" ca="true" si="4"/>
        <v>6.3165261373455905E-2</v>
      </c>
    </row>
    <row r="34" x14ac:dyDescent="0.2">
      <c r="B34" s="1628"/>
      <c r="C34" s="1629"/>
      <c r="D34" s="1631"/>
      <c r="E34" s="34">
        <f>C100</f>
        <v>2018</v>
      </c>
      <c r="F34" s="50">
        <f ca="true">E100</f>
        <v>45.07599050430813</v>
      </c>
      <c r="G34" s="51">
        <f t="shared" ca="true" si="0"/>
        <v>22.504205154324744</v>
      </c>
      <c r="H34" s="52">
        <f t="shared" ca="true" si="0"/>
        <v>31.444484592512694</v>
      </c>
      <c r="I34" s="53">
        <f t="shared" ca="true" si="0"/>
        <v>0.97531974885443162</v>
      </c>
      <c r="J34" s="50">
        <f ca="true">J100</f>
        <v>44.456234326309684</v>
      </c>
      <c r="K34" s="51">
        <f t="shared" ca="true" si="1"/>
        <v>24.682543786147061</v>
      </c>
      <c r="L34" s="52">
        <f t="shared" ca="true" si="1"/>
        <v>29.419425391045621</v>
      </c>
      <c r="M34" s="53">
        <f t="shared" ca="true" si="1"/>
        <v>1.4417964964976306</v>
      </c>
      <c r="N34" s="50">
        <f ca="true">O100</f>
        <v>43.184039537631364</v>
      </c>
      <c r="O34" s="51">
        <f t="shared" ca="true" si="2"/>
        <v>23.252944366416887</v>
      </c>
      <c r="P34" s="52">
        <f t="shared" ca="true" si="2"/>
        <v>32.533150742602572</v>
      </c>
      <c r="Q34" s="53">
        <f t="shared" ca="true" si="2"/>
        <v>1.0298653533491802</v>
      </c>
      <c r="R34" s="50">
        <f ca="true">T100</f>
        <v>46.984063784090587</v>
      </c>
      <c r="S34" s="51">
        <f t="shared" ca="true" si="3"/>
        <v>20.04027827595305</v>
      </c>
      <c r="T34" s="52">
        <f t="shared" ca="true" si="3"/>
        <v>32.43614824369547</v>
      </c>
      <c r="U34" s="53">
        <f t="shared" ca="true" si="3"/>
        <v>0.53950969626089318</v>
      </c>
      <c r="V34" s="50">
        <f ca="true">Y100</f>
        <v>73.052794812596375</v>
      </c>
      <c r="W34" s="51">
        <f t="shared" ca="true" si="4"/>
        <v>13.094368881503126</v>
      </c>
      <c r="X34" s="52">
        <f t="shared" ca="true" si="4"/>
        <v>12.572435542292169</v>
      </c>
      <c r="Y34" s="53">
        <f t="shared" ca="true" si="4"/>
        <v>1.280400763608327</v>
      </c>
    </row>
    <row r="35" x14ac:dyDescent="0.2">
      <c r="F35" s="36"/>
      <c r="H35" s="39"/>
    </row>
    <row r="36" x14ac:dyDescent="0.2">
      <c r="B36" s="1626" t="s">
        <v>6</v>
      </c>
      <c r="C36" s="1627"/>
      <c r="D36" s="1630" t="s">
        <v>25</v>
      </c>
      <c r="E36" s="33">
        <f>C199</f>
        <v>2000</v>
      </c>
      <c r="F36" s="45">
        <f ca="true">E199</f>
        <v>65.174778386834575</v>
      </c>
      <c r="G36" s="46">
        <f t="shared" ref="G36:I37" ca="true" si="5">F199</f>
        <v>16.497876233258879</v>
      </c>
      <c r="H36" s="47">
        <f t="shared" ca="true" si="5"/>
        <v>18.327345379906546</v>
      </c>
      <c r="I36" s="48">
        <f t="shared" ca="true" si="5"/>
        <v>0</v>
      </c>
      <c r="J36" s="45">
        <f ca="true">J199</f>
        <v>74.536687165748575</v>
      </c>
      <c r="K36" s="46">
        <f t="shared" ref="K36:M37" ca="true" si="6">K199</f>
        <v>14.197464222047348</v>
      </c>
      <c r="L36" s="47">
        <f t="shared" ca="true" si="6"/>
        <v>11.265848612204081</v>
      </c>
      <c r="M36" s="48">
        <f t="shared" ca="true" si="6"/>
        <v>0</v>
      </c>
      <c r="N36" s="45">
        <f ca="true">O199</f>
        <v>88.055071573610007</v>
      </c>
      <c r="O36" s="46">
        <f t="shared" ref="O36:Q37" ca="true" si="7">P199</f>
        <v>8.8151941839367485</v>
      </c>
      <c r="P36" s="47">
        <f t="shared" ca="true" si="7"/>
        <v>3.1297342424532388</v>
      </c>
      <c r="Q36" s="48">
        <f t="shared" ca="true" si="7"/>
        <v>0</v>
      </c>
      <c r="R36" s="45">
        <f ca="true">T199</f>
        <v>88.302200783940293</v>
      </c>
      <c r="S36" s="46">
        <f t="shared" ref="S36:U37" ca="true" si="8">U199</f>
        <v>6.4426498426050829</v>
      </c>
      <c r="T36" s="47">
        <f t="shared" ca="true" si="8"/>
        <v>5.2551493734546284</v>
      </c>
      <c r="U36" s="48">
        <f t="shared" ca="true" si="8"/>
        <v>0</v>
      </c>
      <c r="V36" s="45">
        <f ca="true">Y199</f>
        <v>94.301282462480756</v>
      </c>
      <c r="W36" s="46">
        <f t="shared" ref="W36:Y37" ca="true" si="9">Z199</f>
        <v>2.417981601602071</v>
      </c>
      <c r="X36" s="47">
        <f t="shared" ca="true" si="9"/>
        <v>3.2807359359171784</v>
      </c>
      <c r="Y36" s="48">
        <f t="shared" ca="true" si="9"/>
        <v>0</v>
      </c>
    </row>
    <row r="37" x14ac:dyDescent="0.2">
      <c r="B37" s="1628"/>
      <c r="C37" s="1629"/>
      <c r="D37" s="1631"/>
      <c r="E37" s="34">
        <f>C200</f>
        <v>2018</v>
      </c>
      <c r="F37" s="50">
        <f ca="true">E200</f>
        <v>75.915735153135032</v>
      </c>
      <c r="G37" s="51">
        <f t="shared" ca="true" si="5"/>
        <v>19.216765038763508</v>
      </c>
      <c r="H37" s="52">
        <f t="shared" ca="true" si="5"/>
        <v>4.6315058693618596</v>
      </c>
      <c r="I37" s="53">
        <f t="shared" ca="true" si="5"/>
        <v>0.23599393873959684</v>
      </c>
      <c r="J37" s="50">
        <f ca="true">J200</f>
        <v>83.745956758037195</v>
      </c>
      <c r="K37" s="51">
        <f t="shared" ca="true" si="6"/>
        <v>15.951610811054701</v>
      </c>
      <c r="L37" s="52">
        <f t="shared" ca="true" si="6"/>
        <v>0</v>
      </c>
      <c r="M37" s="53">
        <f t="shared" ca="true" si="6"/>
        <v>0.30243243090810845</v>
      </c>
      <c r="N37" s="50">
        <f ca="true">O200</f>
        <v>90.750715300011365</v>
      </c>
      <c r="O37" s="51">
        <f t="shared" ca="true" si="7"/>
        <v>9.0850551070418355</v>
      </c>
      <c r="P37" s="52">
        <f t="shared" ca="true" si="7"/>
        <v>0.16422959294679629</v>
      </c>
      <c r="Q37" s="53">
        <f t="shared" ca="true" si="7"/>
        <v>0</v>
      </c>
      <c r="R37" s="50">
        <f ca="true">T200</f>
        <v>93.2</v>
      </c>
      <c r="S37" s="51">
        <f t="shared" ca="true" si="8"/>
        <v>6.799999999999998</v>
      </c>
      <c r="T37" s="52">
        <f t="shared" ca="true" si="8"/>
        <v>0</v>
      </c>
      <c r="U37" s="53">
        <f t="shared" ca="true" si="8"/>
        <v>0</v>
      </c>
      <c r="V37" s="50">
        <f ca="true">Y200</f>
        <v>96.893350283446566</v>
      </c>
      <c r="W37" s="51">
        <f t="shared" ca="true" si="9"/>
        <v>2.4844448790627327</v>
      </c>
      <c r="X37" s="52">
        <f t="shared" ca="true" si="9"/>
        <v>0.62220483749069899</v>
      </c>
      <c r="Y37" s="53">
        <f t="shared" ca="true" si="9"/>
        <v>0</v>
      </c>
    </row>
    <row r="38" x14ac:dyDescent="0.2">
      <c r="F38" s="36"/>
      <c r="G38" s="36"/>
      <c r="H38" s="39"/>
      <c r="I38" s="39"/>
    </row>
    <row r="39" x14ac:dyDescent="0.2">
      <c r="B39" s="1626" t="s">
        <v>7</v>
      </c>
      <c r="C39" s="1627"/>
      <c r="D39" s="1630" t="s">
        <v>25</v>
      </c>
      <c r="E39" s="33">
        <f>C299</f>
        <v>2000</v>
      </c>
      <c r="F39" s="45">
        <f ca="true">E299</f>
        <v>24.281265747780097</v>
      </c>
      <c r="G39" s="46">
        <f t="shared" ref="G39:I40" ca="true" si="10">F299</f>
        <v>12.620353929697258</v>
      </c>
      <c r="H39" s="47">
        <f t="shared" ca="true" si="10"/>
        <v>61.55398341649348</v>
      </c>
      <c r="I39" s="48">
        <f t="shared" ca="true" si="10"/>
        <v>1.5443969060291636</v>
      </c>
      <c r="J39" s="45">
        <f ca="true">J299</f>
        <v>22.540979883461592</v>
      </c>
      <c r="K39" s="46">
        <f t="shared" ref="K39:M40" ca="true" si="11">K299</f>
        <v>13.640368244085106</v>
      </c>
      <c r="L39" s="47">
        <f t="shared" ca="true" si="11"/>
        <v>63.030481683694205</v>
      </c>
      <c r="M39" s="48">
        <f t="shared" ca="true" si="11"/>
        <v>0.78817018875909639</v>
      </c>
      <c r="N39" s="45">
        <f ca="true">O299</f>
        <v>26.428008819008888</v>
      </c>
      <c r="O39" s="46">
        <f t="shared" ref="O39:Q40" ca="true" si="12">P299</f>
        <v>13.797270966392766</v>
      </c>
      <c r="P39" s="47">
        <f t="shared" ca="true" si="12"/>
        <v>58.056141763774193</v>
      </c>
      <c r="Q39" s="48">
        <f t="shared" ca="true" si="12"/>
        <v>1.7185784508241539</v>
      </c>
      <c r="R39" s="45">
        <f ca="true">T299</f>
        <v>24.426453493026457</v>
      </c>
      <c r="S39" s="46">
        <f t="shared" ref="S39:U40" ca="true" si="13">U299</f>
        <v>12.695816253214362</v>
      </c>
      <c r="T39" s="47">
        <f t="shared" ca="true" si="13"/>
        <v>60.437867492199985</v>
      </c>
      <c r="U39" s="48">
        <f t="shared" ca="true" si="13"/>
        <v>2.4398627615591977</v>
      </c>
      <c r="V39" s="45">
        <f ca="true">Y299</f>
        <v>26.787660981936366</v>
      </c>
      <c r="W39" s="46">
        <f t="shared" ref="W39:Y40" ca="true" si="14">Z299</f>
        <v>12.663975221209972</v>
      </c>
      <c r="X39" s="47">
        <f t="shared" ca="true" si="14"/>
        <v>57.865587335673638</v>
      </c>
      <c r="Y39" s="48">
        <f t="shared" ca="true" si="14"/>
        <v>2.6827764611800262</v>
      </c>
    </row>
    <row r="40" x14ac:dyDescent="0.2">
      <c r="B40" s="1628"/>
      <c r="C40" s="1629"/>
      <c r="D40" s="1631"/>
      <c r="E40" s="34">
        <f>C300</f>
        <v>2018</v>
      </c>
      <c r="F40" s="50">
        <f ca="true">E300</f>
        <v>43.792705376386657</v>
      </c>
      <c r="G40" s="51">
        <f t="shared" ca="true" si="10"/>
        <v>22.761558113562675</v>
      </c>
      <c r="H40" s="52">
        <f t="shared" ca="true" si="10"/>
        <v>32.512116647339624</v>
      </c>
      <c r="I40" s="53">
        <f t="shared" ca="true" si="10"/>
        <v>0.93361986271104058</v>
      </c>
      <c r="J40" s="50">
        <f ca="true">J300</f>
        <v>42.511711866322628</v>
      </c>
      <c r="K40" s="51">
        <f t="shared" ca="true" si="11"/>
        <v>25.725385832429588</v>
      </c>
      <c r="L40" s="52">
        <f t="shared" ca="true" si="11"/>
        <v>29.994223748808537</v>
      </c>
      <c r="M40" s="53">
        <f t="shared" ca="true" si="11"/>
        <v>1.7686785524392405</v>
      </c>
      <c r="N40" s="50">
        <f ca="true">O300</f>
        <v>43.702964709507789</v>
      </c>
      <c r="O40" s="51">
        <f t="shared" ca="true" si="12"/>
        <v>22.816007451082452</v>
      </c>
      <c r="P40" s="52">
        <f t="shared" ca="true" si="12"/>
        <v>32.291650620675355</v>
      </c>
      <c r="Q40" s="53">
        <f t="shared" ca="true" si="12"/>
        <v>1.1893772187344069</v>
      </c>
      <c r="R40" s="50">
        <f ca="true">T300</f>
        <v>41.858543226122713</v>
      </c>
      <c r="S40" s="51">
        <f t="shared" ca="true" si="13"/>
        <v>21.756264108410289</v>
      </c>
      <c r="T40" s="52">
        <f t="shared" ca="true" si="13"/>
        <v>35.573530857434207</v>
      </c>
      <c r="U40" s="53">
        <f t="shared" ca="true" si="13"/>
        <v>0.81166180803279531</v>
      </c>
      <c r="V40" s="50">
        <f ca="true">Y300</f>
        <v>44.751191214625706</v>
      </c>
      <c r="W40" s="51">
        <f t="shared" ca="true" si="14"/>
        <v>21.15630689233409</v>
      </c>
      <c r="X40" s="52">
        <f t="shared" ca="true" si="14"/>
        <v>32.681296550246032</v>
      </c>
      <c r="Y40" s="53">
        <f t="shared" ca="true" si="14"/>
        <v>1.411205342794176</v>
      </c>
    </row>
    <row r="97" s="40" customFormat="true" ht="16.5" customHeight="true" x14ac:dyDescent="0.2">
      <c r="A97" s="1641" t="s">
        <v>5</v>
      </c>
      <c r="B97" s="1641"/>
      <c r="C97" s="1641"/>
      <c r="D97" s="1638" t="s">
        <v>0</v>
      </c>
      <c r="E97" s="1639"/>
      <c r="F97" s="1639"/>
      <c r="G97" s="1639"/>
      <c r="H97" s="1640"/>
      <c r="I97" s="1638" t="s">
        <v>1</v>
      </c>
      <c r="J97" s="1639"/>
      <c r="K97" s="1639"/>
      <c r="L97" s="1639"/>
      <c r="M97" s="1640"/>
      <c r="N97" s="1638" t="s">
        <v>2</v>
      </c>
      <c r="O97" s="1639"/>
      <c r="P97" s="1639"/>
      <c r="Q97" s="1639"/>
      <c r="R97" s="1640"/>
      <c r="S97" s="1638" t="s">
        <v>3</v>
      </c>
      <c r="T97" s="1639"/>
      <c r="U97" s="1639"/>
      <c r="V97" s="1639"/>
      <c r="W97" s="1640"/>
      <c r="X97" s="1638" t="s">
        <v>4</v>
      </c>
      <c r="Y97" s="1639"/>
      <c r="Z97" s="1639"/>
      <c r="AA97" s="1639"/>
      <c r="AB97" s="1640"/>
    </row>
    <row r="98" s="44" customFormat="true" ht="22.5" customHeight="true" x14ac:dyDescent="0.2">
      <c r="A98" s="1642"/>
      <c r="B98" s="1642"/>
      <c r="C98" s="1642"/>
      <c r="D98" s="54" t="s">
        <v>14</v>
      </c>
      <c r="E98" s="55" t="s">
        <v>15</v>
      </c>
      <c r="F98" s="42" t="s">
        <v>16</v>
      </c>
      <c r="G98" s="42" t="s">
        <v>22</v>
      </c>
      <c r="H98" s="43" t="s">
        <v>17</v>
      </c>
      <c r="I98" s="54" t="s">
        <v>14</v>
      </c>
      <c r="J98" s="55" t="s">
        <v>15</v>
      </c>
      <c r="K98" s="42" t="s">
        <v>16</v>
      </c>
      <c r="L98" s="42" t="s">
        <v>22</v>
      </c>
      <c r="M98" s="43" t="s">
        <v>17</v>
      </c>
      <c r="N98" s="54" t="s">
        <v>14</v>
      </c>
      <c r="O98" s="55" t="s">
        <v>15</v>
      </c>
      <c r="P98" s="42" t="s">
        <v>16</v>
      </c>
      <c r="Q98" s="42" t="s">
        <v>22</v>
      </c>
      <c r="R98" s="43" t="s">
        <v>17</v>
      </c>
      <c r="S98" s="54" t="s">
        <v>14</v>
      </c>
      <c r="T98" s="55" t="s">
        <v>15</v>
      </c>
      <c r="U98" s="42" t="s">
        <v>16</v>
      </c>
      <c r="V98" s="42" t="s">
        <v>22</v>
      </c>
      <c r="W98" s="43" t="s">
        <v>17</v>
      </c>
      <c r="X98" s="54" t="s">
        <v>14</v>
      </c>
      <c r="Y98" s="55" t="s">
        <v>15</v>
      </c>
      <c r="Z98" s="42" t="s">
        <v>16</v>
      </c>
      <c r="AA98" s="42" t="s">
        <v>22</v>
      </c>
      <c r="AB98" s="43" t="s">
        <v>17</v>
      </c>
    </row>
    <row r="99" s="64" customFormat="true" ht="15" customHeight="true" x14ac:dyDescent="0.2">
      <c r="A99" s="1646" t="s">
        <v>10</v>
      </c>
      <c r="B99" s="1647"/>
      <c r="C99" s="209">
        <f>MinBase(C105:C116)</f>
        <v>2000</v>
      </c>
      <c r="D99" s="56">
        <f ca="true">IF((D101+H101)&gt;100,D101*100/(D101+H101),D101)</f>
        <v>41.712139501833008</v>
      </c>
      <c r="E99" s="57">
        <f ca="true">D99*AVERAGEIF(E105:E116,"&gt;0")/100</f>
        <v>27.821997047722615</v>
      </c>
      <c r="F99" s="58">
        <f ca="true">D99*(100-AVERAGEIF(E105:E116,"&gt;0"))/100</f>
        <v>13.890142454110389</v>
      </c>
      <c r="G99" s="59">
        <f ca="true">100-(E99+F99+H99)</f>
        <v>56.921611751703097</v>
      </c>
      <c r="H99" s="60">
        <f ca="true">IF((D101+H101)&gt;100,H101*100/(D101+H101),H101)</f>
        <v>1.3662487464638957</v>
      </c>
      <c r="I99" s="56">
        <f ca="true">IF((I101+M101)&gt;100,I101*100/(I101+M101),I101)</f>
        <v>36.461317568156119</v>
      </c>
      <c r="J99" s="57">
        <f ca="true">I99*AVERAGEIF(J105:J116,"&gt;0")/100</f>
        <v>23.444627196324383</v>
      </c>
      <c r="K99" s="61">
        <f ca="true">I99*(100-AVERAGEIF(J105:J116,"&gt;0"))/100</f>
        <v>13.016690371831736</v>
      </c>
      <c r="L99" s="62">
        <f ca="true">100-(J99+K99+M99)</f>
        <v>62.304312779010381</v>
      </c>
      <c r="M99" s="63">
        <f ca="true">IF((I101+M101)&gt;100,M101*100/(I101+M101),M101)</f>
        <v>1.2343696528335002</v>
      </c>
      <c r="N99" s="56">
        <f ca="true">IF((N101+R101)&gt;100,N101*100/(N101+R101),N101)</f>
        <v>40.641865251152922</v>
      </c>
      <c r="O99" s="57">
        <f ca="true">N99*AVERAGEIF(O105:O116,"&gt;0")/100</f>
        <v>26.417212413249398</v>
      </c>
      <c r="P99" s="61">
        <f ca="true">N99*(100-AVERAGEIF(O105:O116,"&gt;0"))/100</f>
        <v>14.224652837903523</v>
      </c>
      <c r="Q99" s="62">
        <f ca="true">100-(O99+P99+R99)</f>
        <v>57.717910804635693</v>
      </c>
      <c r="R99" s="63">
        <f ca="true">IF((N101+R101)&gt;100,R101*100/(N101+R101),R101)</f>
        <v>1.6402239442113853</v>
      </c>
      <c r="S99" s="56">
        <f ca="true">IF((S101+W101)&gt;100,S101*100/(S101+W101),S101)</f>
        <v>39.123874617694128</v>
      </c>
      <c r="T99" s="57">
        <f ca="true">S99*AVERAGEIF(T105:T116,"&gt;0")/100</f>
        <v>27.425836107003583</v>
      </c>
      <c r="U99" s="61">
        <f ca="true">S99*(100-AVERAGEIF(T105:T116,"&gt;0"))/100</f>
        <v>11.698038510690546</v>
      </c>
      <c r="V99" s="62">
        <f ca="true">100-(T99+U99+W99)</f>
        <v>57.665539407817619</v>
      </c>
      <c r="W99" s="63">
        <f ca="true">IF((S101+W101)&gt;100,W101*100/(S101+W101),W101)</f>
        <v>3.2105859744882537</v>
      </c>
      <c r="X99" s="56">
        <f ca="true">IF((X101+AB101)&gt;100,X101*100/(X101+AB101),X101)</f>
        <v>81.667009066222477</v>
      </c>
      <c r="Y99" s="57">
        <f ca="true">X99*AVERAGEIF(Y105:Y116,"&gt;0")/100</f>
        <v>69.253623688156665</v>
      </c>
      <c r="Z99" s="61">
        <f ca="true">X99*(100-AVERAGEIF(Y105:Y116,"&gt;0"))/100</f>
        <v>12.413385378065819</v>
      </c>
      <c r="AA99" s="62">
        <f ca="true">100-(Y99+Z99+AB99)</f>
        <v>18.269825672404068</v>
      </c>
      <c r="AB99" s="63">
        <f ca="true">IF((X101+AB101)&gt;100,AB101*100/(X101+AB101),AB101)</f>
        <v>6.3165261373455905E-2</v>
      </c>
    </row>
    <row r="100" s="64" customFormat="true" ht="15" customHeight="true" x14ac:dyDescent="0.2">
      <c r="A100" s="1648"/>
      <c r="B100" s="1649"/>
      <c r="C100" s="210">
        <f>MaxTarget(C105:C116)</f>
        <v>2018</v>
      </c>
      <c r="D100" s="65">
        <f ca="true">IF((D102+H102)&gt;100,D102*100/(D102+H102),D102)</f>
        <v>67.580195658632874</v>
      </c>
      <c r="E100" s="66">
        <f ca="true">D100*AVERAGEIF(E105:E116,"&gt;0")/100</f>
        <v>45.07599050430813</v>
      </c>
      <c r="F100" s="67">
        <f ca="true">D100*(100-AVERAGEIF(E105:E116,"&gt;0"))/100</f>
        <v>22.504205154324744</v>
      </c>
      <c r="G100" s="68">
        <f ca="true">100-(E100+F100+H100)</f>
        <v>31.444484592512694</v>
      </c>
      <c r="H100" s="69">
        <f ca="true">IF((D102+H102)&gt;100,H102*100/(D102+H102),H102)</f>
        <v>0.97531974885443162</v>
      </c>
      <c r="I100" s="65">
        <f ca="true">IF((I102+M102)&gt;100,I102*100/(I102+M102),I102)</f>
        <v>69.138778112456748</v>
      </c>
      <c r="J100" s="66">
        <f ca="true">I100*AVERAGEIF(J105:J116,"&gt;0")/100</f>
        <v>44.456234326309684</v>
      </c>
      <c r="K100" s="67">
        <f ca="true">I100*(100-AVERAGEIF(J105:J116,"&gt;0"))/100</f>
        <v>24.682543786147061</v>
      </c>
      <c r="L100" s="68">
        <f ca="true">100-(J100+K100+M100)</f>
        <v>29.419425391045621</v>
      </c>
      <c r="M100" s="69">
        <f ca="true">IF((I102+M102)&gt;100,M102*100/(I102+M102),M102)</f>
        <v>1.4417964964976306</v>
      </c>
      <c r="N100" s="65">
        <f ca="true">IF((N102+R102)&gt;100,N102*100/(N102+R102),N102)</f>
        <v>66.436983904048247</v>
      </c>
      <c r="O100" s="66">
        <f ca="true">N100*AVERAGEIF(O105:O116,"&gt;0")/100</f>
        <v>43.184039537631364</v>
      </c>
      <c r="P100" s="67">
        <f ca="true">N100*(100-AVERAGEIF(O105:O116,"&gt;0"))/100</f>
        <v>23.252944366416887</v>
      </c>
      <c r="Q100" s="68">
        <f ca="true">100-(O100+P100+R100)</f>
        <v>32.533150742602572</v>
      </c>
      <c r="R100" s="69">
        <f ca="true">IF((N102+R102)&gt;100,R102*100/(N102+R102),R102)</f>
        <v>1.0298653533491802</v>
      </c>
      <c r="S100" s="65">
        <f ca="true">IF((S102+W102)&gt;100,S102*100/(S102+W102),S102)</f>
        <v>67.024342060043637</v>
      </c>
      <c r="T100" s="66">
        <f ca="true">S100*AVERAGEIF(T105:T116,"&gt;0")/100</f>
        <v>46.984063784090587</v>
      </c>
      <c r="U100" s="67">
        <f ca="true">S100*(100-AVERAGEIF(T105:T116,"&gt;0"))/100</f>
        <v>20.04027827595305</v>
      </c>
      <c r="V100" s="68">
        <f ca="true">100-(T100+U100+W100)</f>
        <v>32.43614824369547</v>
      </c>
      <c r="W100" s="69">
        <f ca="true">IF((S102+W102)&gt;100,W102*100/(S102+W102),W102)</f>
        <v>0.53950969626089318</v>
      </c>
      <c r="X100" s="65">
        <f ca="true">IF((X102+AB102)&gt;100,X102*100/(X102+AB102),X102)</f>
        <v>86.147163694099504</v>
      </c>
      <c r="Y100" s="66">
        <f ca="true">X100*AVERAGEIF(Y105:Y116,"&gt;0")/100</f>
        <v>73.052794812596375</v>
      </c>
      <c r="Z100" s="67">
        <f ca="true">X100*(100-AVERAGEIF(Y105:Y116,"&gt;0"))/100</f>
        <v>13.094368881503126</v>
      </c>
      <c r="AA100" s="68">
        <f ca="true">100-(Y100+Z100+AB100)</f>
        <v>12.572435542292169</v>
      </c>
      <c r="AB100" s="69">
        <f ca="true">IF((X102+AB102)&gt;100,AB102*100/(X102+AB102),AB102)</f>
        <v>1.280400763608327</v>
      </c>
    </row>
    <row r="101" hidden="true" x14ac:dyDescent="0.2">
      <c r="A101" s="1650" t="s">
        <v>12</v>
      </c>
      <c r="B101" s="1651"/>
      <c r="C101" s="70">
        <f>MinRegYear(C99,C105:C116)</f>
        <v>2004</v>
      </c>
      <c r="D101" s="71">
        <f ca="true">IF(MAX(C105:C116)-MIN(C105:C116)&lt;5,AVERAGEIF(C105:C116,"&gt;0",D105:D116),
IF(FORECAST($C101,D$105:D$116,$C$105:$C$116)&lt;0,0,
IF(FORECAST($C101,D$105:D$116,$C$105:$C$116)&gt;100,100,
FORECAST($C101,D$105:D$116,$C$105:$C$116))))</f>
        <v>41.712139501833008</v>
      </c>
      <c r="E101" s="72"/>
      <c r="F101" s="73"/>
      <c r="G101" s="73"/>
      <c r="H101" s="74">
        <f ca="true">IF(MAX(C105:C116)-MIN(C105:C116)&lt;5,AVERAGEIF(C105:C116,"&gt;0",H105:H116),
IF(FORECAST($C101,H$105:H$116,$C$105:$C$116)&lt;0,0,
IF(FORECAST($C101,H$105:H$116,$C$105:$C$116)&gt;100,100,
FORECAST($C101,H$105:H$116,$C$105:$C$116))))</f>
        <v>1.3662487464638957</v>
      </c>
      <c r="I101" s="71">
        <f ca="true">IF(MAX(C105:C116)-MIN(C105:C116)&lt;5,AVERAGEIF(C105:C116,"&gt;0",I105:I116),
IF(FORECAST($C101,I$105:I$116,$C$105:$C$116)&lt;0,0,
IF(FORECAST($C101,I$105:I$116,$C$105:$C$116)&gt;100,100,
FORECAST($C101,I$105:I$116,$C$105:$C$116))))</f>
        <v>36.461317568156119</v>
      </c>
      <c r="J101" s="72"/>
      <c r="K101" s="73"/>
      <c r="L101" s="73"/>
      <c r="M101" s="74">
        <f ca="true">IF(MAX(C105:C116)-MIN(C105:C116)&lt;5,AVERAGEIF(C105:C116,"&gt;0",M105:M116),
IF(FORECAST($C101,M$105:M$116,$C$105:$C$116)&lt;0,0,
IF(FORECAST($C101,M$105:M$116,$C$105:$C$116)&gt;100,100,
FORECAST($C101,M$105:M$116,$C$105:$C$116))))</f>
        <v>1.2343696528335002</v>
      </c>
      <c r="N101" s="71">
        <f ca="true">IF(MAX(C105:C116)-MIN(C105:C116)&lt;5,AVERAGEIF(C105:C116,"&gt;0",N105:N116),
IF(FORECAST($C101,N$105:N$116,$C$105:$C$116)&lt;0,0,
IF(FORECAST($C101,N$105:N$116,$C$105:$C$116)&gt;100,100,
FORECAST($C101,N$105:N$116,$C$105:$C$116))))</f>
        <v>40.641865251152922</v>
      </c>
      <c r="O101" s="72"/>
      <c r="P101" s="73"/>
      <c r="Q101" s="73"/>
      <c r="R101" s="74">
        <f ca="true">IF(MAX(C105:C116)-MIN(C105:C116)&lt;5,AVERAGEIF(C105:C116,"&gt;0",R105:R116),
IF(FORECAST($C101,R$105:R$116,$C$105:$C$116)&lt;0,0,
IF(FORECAST($C101,R$105:R$116,$C$105:$C$116)&gt;100,100,
FORECAST($C101,R$105:R$116,$C$105:$C$116))))</f>
        <v>1.6402239442113853</v>
      </c>
      <c r="S101" s="71">
        <f ca="true">IF(MAX(C105:C116)-MIN(C105:C116)&lt;5,AVERAGEIF(C105:C116,"&gt;0",S105:S116),
IF(FORECAST($C101,S$105:S$116,$C$105:$C$116)&lt;0,0,
IF(FORECAST($C101,S$105:S$116,$C$105:$C$116)&gt;100,100,
FORECAST($C101,S$105:S$116,$C$105:$C$116))))</f>
        <v>39.123874617694128</v>
      </c>
      <c r="T101" s="72"/>
      <c r="U101" s="73"/>
      <c r="V101" s="73"/>
      <c r="W101" s="74">
        <f ca="true">IF(MAX(C105:C116)-MIN(C105:C116)&lt;5,AVERAGEIF(C105:C116,"&gt;0",W105:W116),
IF(FORECAST($C101,W$105:W$116,$C$105:$C$116)&lt;0,0,
IF(FORECAST($C101,W$105:W$116,$C$105:$C$116)&gt;100,100,
FORECAST($C101,W$105:W$116,$C$105:$C$116))))</f>
        <v>3.2105859744882537</v>
      </c>
      <c r="X101" s="71">
        <f ca="true">IF(MAX(C105:C116)-MIN(C105:C116)&lt;5,AVERAGEIF(C105:C116,"&gt;0",X105:X116),
IF(FORECAST($C101,X$105:X$116,$C$105:$C$116)&lt;0,0,
IF(FORECAST($C101,X$105:X$116,$C$105:$C$116)&gt;100,100,
FORECAST($C101,X$105:X$116,$C$105:$C$116))))</f>
        <v>81.667009066222477</v>
      </c>
      <c r="Y101" s="72"/>
      <c r="Z101" s="73"/>
      <c r="AA101" s="73"/>
      <c r="AB101" s="74">
        <f ca="true">IF(MAX(C105:C116)-MIN(C105:C116)&lt;5,AVERAGEIF(C105:C116,"&gt;0",AB105:AB116),
IF(FORECAST($C101,AB$105:AB$116,$C$105:$C$116)&lt;0,0,
IF(FORECAST($C101,AB$105:AB$116,$C$105:$C$116)&gt;100,100,
FORECAST($C101,AB$105:AB$116,$C$105:$C$116))))</f>
        <v>6.3165261373455905E-2</v>
      </c>
    </row>
    <row r="102" hidden="true" x14ac:dyDescent="0.2">
      <c r="A102" s="1652"/>
      <c r="B102" s="1653"/>
      <c r="C102" s="49">
        <f>MaxRegYear(C100,C105:C116)</f>
        <v>2014</v>
      </c>
      <c r="D102" s="75">
        <f ca="true">IF(MAX(C105:C116)-MIN(C105:C116)&lt;5,AVERAGEIF(C105:C116,"&gt;0",D105:D116),
IF(FORECAST($C102,D$105:D$116,$C$105:$C$116)&lt;0,0,
IF(FORECAST($C102,D$105:D$116,$C$105:$C$116)&gt;100,100,
FORECAST($C102,D$105:D$116,$C$105:$C$116))))</f>
        <v>67.580195658632874</v>
      </c>
      <c r="E102" s="76"/>
      <c r="F102" s="77"/>
      <c r="G102" s="77"/>
      <c r="H102" s="78">
        <f ca="true">IF(MAX(C105:C116)-MIN(C105:C116)&lt;5,AVERAGEIF(C105:C116,"&gt;0",H105:H116),
IF(FORECAST($C102,H$105:H$116,$C$105:$C$116)&lt;0,0,
IF(FORECAST($C102,H$105:H$116,$C$105:$C$116)&gt;100,100,
FORECAST($C102,H$105:H$116,$C$105:$C$116))))</f>
        <v>0.97531974885443162</v>
      </c>
      <c r="I102" s="75">
        <f ca="true">IF(MAX(C105:C116)-MIN(C105:C116)&lt;5,AVERAGEIF(C105:C116,"&gt;0",I105:I116),
IF(FORECAST($C102,I$105:I$116,$C$105:$C$116)&lt;0,0,
IF(FORECAST($C102,I$105:I$116,$C$105:$C$116)&gt;100,100,
FORECAST($C102,I$105:I$116,$C$105:$C$116))))</f>
        <v>69.138778112456748</v>
      </c>
      <c r="J102" s="76"/>
      <c r="K102" s="77"/>
      <c r="L102" s="77"/>
      <c r="M102" s="78">
        <f ca="true">IF(MAX(C105:C116)-MIN(C105:C116)&lt;5,AVERAGEIF(C105:C116,"&gt;0",M105:M116),
IF(FORECAST($C102,M$105:M$116,$C$105:$C$116)&lt;0,0,
IF(FORECAST($C102,M$105:M$116,$C$105:$C$116)&gt;100,100,
FORECAST($C102,M$105:M$116,$C$105:$C$116))))</f>
        <v>1.4417964964976306</v>
      </c>
      <c r="N102" s="75">
        <f ca="true">IF(MAX(C105:C116)-MIN(C105:C116)&lt;5,AVERAGEIF(C105:C116,"&gt;0",N105:N116),
IF(FORECAST($C102,N$105:N$116,$C$105:$C$116)&lt;0,0,
IF(FORECAST($C102,N$105:N$116,$C$105:$C$116)&gt;100,100,
FORECAST($C102,N$105:N$116,$C$105:$C$116))))</f>
        <v>66.436983904048247</v>
      </c>
      <c r="O102" s="76"/>
      <c r="P102" s="77"/>
      <c r="Q102" s="77"/>
      <c r="R102" s="78">
        <f ca="true">IF(MAX(C105:C116)-MIN(C105:C116)&lt;5,AVERAGEIF(C105:C116,"&gt;0",R105:R116),
IF(FORECAST($C102,R$105:R$116,$C$105:$C$116)&lt;0,0,
IF(FORECAST($C102,R$105:R$116,$C$105:$C$116)&gt;100,100,
FORECAST($C102,R$105:R$116,$C$105:$C$116))))</f>
        <v>1.0298653533491802</v>
      </c>
      <c r="S102" s="75">
        <f ca="true">IF(MAX(C105:C116)-MIN(C105:C116)&lt;5,AVERAGEIF(C105:C116,"&gt;0",S105:S116),
IF(FORECAST($C102,S$105:S$116,$C$105:$C$116)&lt;0,0,
IF(FORECAST($C102,S$105:S$116,$C$105:$C$116)&gt;100,100,
FORECAST($C102,S$105:S$116,$C$105:$C$116))))</f>
        <v>67.024342060043637</v>
      </c>
      <c r="T102" s="76"/>
      <c r="U102" s="77"/>
      <c r="V102" s="77"/>
      <c r="W102" s="78">
        <f ca="true">IF(MAX(C105:C116)-MIN(C105:C116)&lt;5,AVERAGEIF(C105:C116,"&gt;0",W105:W116),
IF(FORECAST($C102,W$105:W$116,$C$105:$C$116)&lt;0,0,
IF(FORECAST($C102,W$105:W$116,$C$105:$C$116)&gt;100,100,
FORECAST($C102,W$105:W$116,$C$105:$C$116))))</f>
        <v>0.53950969626089318</v>
      </c>
      <c r="X102" s="75">
        <f ca="true">IF(MAX(C105:C116)-MIN(C105:C116)&lt;5,AVERAGEIF(C105:C116,"&gt;0",X105:X116),
IF(FORECAST($C102,X$105:X$116,$C$105:$C$116)&lt;0,0,
IF(FORECAST($C102,X$105:X$116,$C$105:$C$116)&gt;100,100,
FORECAST($C102,X$105:X$116,$C$105:$C$116))))</f>
        <v>86.147163694099504</v>
      </c>
      <c r="Y102" s="76"/>
      <c r="Z102" s="77"/>
      <c r="AA102" s="77"/>
      <c r="AB102" s="78">
        <f ca="true">IF(MAX(C105:C116)-MIN(C105:C116)&lt;5,AVERAGEIF(C105:C116,"&gt;0",AB105:AB116),
IF(FORECAST($C102,AB$105:AB$116,$C$105:$C$116)&lt;0,0,
IF(FORECAST($C102,AB$105:AB$116,$C$105:$C$116)&gt;100,100,
FORECAST($C102,AB$105:AB$116,$C$105:$C$116))))</f>
        <v>1.280400763608327</v>
      </c>
    </row>
    <row r="103" ht="9" customHeight="true" x14ac:dyDescent="0.2">
      <c r="D103" s="79"/>
      <c r="I103" s="79"/>
      <c r="K103" s="39"/>
      <c r="L103" s="39"/>
      <c r="N103" s="79"/>
      <c r="P103" s="39"/>
      <c r="Q103" s="39"/>
      <c r="S103" s="79"/>
      <c r="U103" s="39"/>
      <c r="V103" s="39"/>
      <c r="X103" s="79"/>
      <c r="Z103" s="39"/>
      <c r="AA103" s="39"/>
      <c r="AB103" s="80"/>
    </row>
    <row r="104" s="108" customFormat="true" ht="22.5" customHeight="true" x14ac:dyDescent="0.2">
      <c r="B104" s="81" t="s">
        <v>8</v>
      </c>
      <c r="C104" s="82" t="s">
        <v>9</v>
      </c>
      <c r="D104" s="83" t="s">
        <v>14</v>
      </c>
      <c r="E104" s="1609" t="s">
        <v>332</v>
      </c>
      <c r="F104" s="219"/>
      <c r="G104" s="219"/>
      <c r="H104" s="85" t="s">
        <v>17</v>
      </c>
      <c r="I104" s="82" t="s">
        <v>14</v>
      </c>
      <c r="J104" s="1609" t="s">
        <v>332</v>
      </c>
      <c r="K104" s="219"/>
      <c r="L104" s="219"/>
      <c r="M104" s="85" t="s">
        <v>17</v>
      </c>
      <c r="N104" s="83" t="s">
        <v>14</v>
      </c>
      <c r="O104" s="1609" t="s">
        <v>332</v>
      </c>
      <c r="P104" s="219"/>
      <c r="Q104" s="219"/>
      <c r="R104" s="85" t="s">
        <v>17</v>
      </c>
      <c r="S104" s="83" t="s">
        <v>14</v>
      </c>
      <c r="T104" s="1609" t="s">
        <v>332</v>
      </c>
      <c r="U104" s="219"/>
      <c r="V104" s="219"/>
      <c r="W104" s="85" t="s">
        <v>17</v>
      </c>
      <c r="X104" s="83" t="s">
        <v>14</v>
      </c>
      <c r="Y104" s="1609" t="s">
        <v>332</v>
      </c>
      <c r="Z104" s="219"/>
      <c r="AA104" s="219"/>
      <c r="AB104" s="85" t="s">
        <v>17</v>
      </c>
      <c r="AD104" s="220"/>
    </row>
    <row r="105" x14ac:dyDescent="0.2">
      <c r="A105" s="87"/>
      <c r="B105" s="439" t="s">
        <v>177</v>
      </c>
      <c r="C105" s="440">
        <v>2006</v>
      </c>
      <c r="D105" s="1">
        <f t="shared" ref="D105:D116" ca="true" si="15">IF(ISERROR(INDIRECT(CONCATENATE($B105,"!C16"))),"",INDIRECT(CONCATENATE($B105,"!C16")))</f>
        <v>46.885750733193248</v>
      </c>
      <c r="E105" s="88" t="str">
        <f t="shared" ref="E105:E116" ca="true" si="16">IF(ISERROR(INDIRECT(CONCATENATE($B105,"!C23"))),"",INDIRECT(CONCATENATE($B105,"!C23")))</f>
        <v>N/A</v>
      </c>
      <c r="F105" s="89"/>
      <c r="G105" s="89"/>
      <c r="H105" s="90">
        <f t="shared" ref="H105:H116" ca="true" si="17">IF(ISERROR(INDIRECT(CONCATENATE($B105,"!C21"))),"",INDIRECT(CONCATENATE($B105,"!C21")))</f>
        <v>1.2880629469420131</v>
      </c>
      <c r="I105" s="1">
        <f t="shared" ref="I105:I116" ca="true" si="18">IF(ISERROR(INDIRECT(CONCATENATE($B105,"!D16"))),"",INDIRECT(CONCATENATE($B105,"!D16")))</f>
        <v>42.996809677016216</v>
      </c>
      <c r="J105" s="88" t="str">
        <f t="shared" ref="J105:J116" ca="true" si="19">IF(ISERROR(INDIRECT(CONCATENATE($B105,"!D23"))),"",INDIRECT(CONCATENATE($B105,"!D23")))</f>
        <v>N/A</v>
      </c>
      <c r="K105" s="89"/>
      <c r="L105" s="89"/>
      <c r="M105" s="90">
        <f t="shared" ref="M105:M116" ca="true" si="20">IF(ISERROR(INDIRECT(CONCATENATE($B105,"!D21"))),"",INDIRECT(CONCATENATE($B105,"!D21")))</f>
        <v>1.2758550215663325</v>
      </c>
      <c r="N105" s="1">
        <f t="shared" ref="N105:N116" ca="true" si="21">IF(ISERROR(INDIRECT(CONCATENATE($B105,"!E16"))),"",INDIRECT(CONCATENATE($B105,"!E16")))</f>
        <v>45.80088898173166</v>
      </c>
      <c r="O105" s="88" t="str">
        <f t="shared" ref="O105:O116" ca="true" si="22">IF(ISERROR(INDIRECT(CONCATENATE($B105,"!E23"))),"",INDIRECT(CONCATENATE($B105,"!E23")))</f>
        <v>N/A</v>
      </c>
      <c r="P105" s="89"/>
      <c r="Q105" s="89"/>
      <c r="R105" s="90">
        <f t="shared" ref="R105:R116" ca="true" si="23">IF(ISERROR(INDIRECT(CONCATENATE($B105,"!E21"))),"",INDIRECT(CONCATENATE($B105,"!E21")))</f>
        <v>1.518152226038938</v>
      </c>
      <c r="S105" s="1">
        <f t="shared" ref="S105:S116" ca="true" si="24">IF(ISERROR(INDIRECT(CONCATENATE($B105,"!F16"))),"",INDIRECT(CONCATENATE($B105,"!F16")))</f>
        <v>44.703968106164368</v>
      </c>
      <c r="T105" s="88" t="str">
        <f t="shared" ref="T105:T116" ca="true" si="25">IF(ISERROR(INDIRECT(CONCATENATE($B105,"!F23"))),"",INDIRECT(CONCATENATE($B105,"!F23")))</f>
        <v>N/A</v>
      </c>
      <c r="U105" s="89"/>
      <c r="V105" s="89"/>
      <c r="W105" s="90">
        <f t="shared" ref="W105:W116" ca="true" si="26">IF(ISERROR(INDIRECT(CONCATENATE($B105,"!F21"))),"",INDIRECT(CONCATENATE($B105,"!F21")))</f>
        <v>2.6763707188428509</v>
      </c>
      <c r="X105" s="1">
        <f t="shared" ref="X105:X116" ca="true" si="27">IF(ISERROR(INDIRECT(CONCATENATE($B105,"!G16"))),"",INDIRECT(CONCATENATE($B105,"!G16")))</f>
        <v>82.563039991797908</v>
      </c>
      <c r="Y105" s="88" t="str">
        <f t="shared" ref="Y105:Y116" ca="true" si="28">IF(ISERROR(INDIRECT(CONCATENATE($B105,"!G23"))),"",INDIRECT(CONCATENATE($B105,"!G23")))</f>
        <v>N/A</v>
      </c>
      <c r="Z105" s="89"/>
      <c r="AA105" s="89"/>
      <c r="AB105" s="90">
        <f t="shared" ref="AB105:AB116" ca="true" si="29">IF(ISERROR(INDIRECT(CONCATENATE($B105,"!G221"))),"",INDIRECT(CONCATENATE($B105,"!G21")))</f>
        <v>0.306612361820435</v>
      </c>
    </row>
    <row r="106" x14ac:dyDescent="0.2">
      <c r="A106" s="87"/>
      <c r="B106" s="441" t="s">
        <v>147</v>
      </c>
      <c r="C106" s="442">
        <v>2012</v>
      </c>
      <c r="D106" s="2">
        <f t="shared" ca="true" si="15"/>
        <v>62.406584427273245</v>
      </c>
      <c r="E106" s="91">
        <f t="shared" ca="true" si="16"/>
        <v>66.7</v>
      </c>
      <c r="F106" s="89"/>
      <c r="G106" s="89"/>
      <c r="H106" s="92">
        <f t="shared" ca="true" si="17"/>
        <v>1.0535055483763287</v>
      </c>
      <c r="I106" s="2">
        <f t="shared" ca="true" si="18"/>
        <v>62.603286003596573</v>
      </c>
      <c r="J106" s="91">
        <f t="shared" ca="true" si="19"/>
        <v>64.3</v>
      </c>
      <c r="K106" s="89"/>
      <c r="L106" s="89"/>
      <c r="M106" s="92">
        <f t="shared" ca="true" si="20"/>
        <v>1.4003111277648101</v>
      </c>
      <c r="N106" s="2">
        <f t="shared" ca="true" si="21"/>
        <v>61.277960173469005</v>
      </c>
      <c r="O106" s="91">
        <f t="shared" ca="true" si="22"/>
        <v>65</v>
      </c>
      <c r="P106" s="89"/>
      <c r="Q106" s="89"/>
      <c r="R106" s="92">
        <f t="shared" ca="true" si="23"/>
        <v>1.1519370715216213</v>
      </c>
      <c r="S106" s="2">
        <f t="shared" ca="true" si="24"/>
        <v>61.444248571574398</v>
      </c>
      <c r="T106" s="91">
        <f t="shared" ca="true" si="25"/>
        <v>70.099999999999994</v>
      </c>
      <c r="U106" s="89"/>
      <c r="V106" s="89"/>
      <c r="W106" s="92">
        <f t="shared" ca="true" si="26"/>
        <v>1.0737249519064349</v>
      </c>
      <c r="X106" s="2">
        <f t="shared" ca="true" si="27"/>
        <v>85.251132768524073</v>
      </c>
      <c r="Y106" s="91">
        <f t="shared" ca="true" si="28"/>
        <v>84.8</v>
      </c>
      <c r="Z106" s="89"/>
      <c r="AA106" s="89"/>
      <c r="AB106" s="92">
        <f t="shared" ca="true" si="29"/>
        <v>1.0369536631613658</v>
      </c>
    </row>
    <row r="107" x14ac:dyDescent="0.2">
      <c r="A107" s="87"/>
      <c r="B107" s="441"/>
      <c r="C107" s="4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1"/>
      <c r="C108" s="4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1"/>
      <c r="C109" s="4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1"/>
      <c r="C110" s="4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1"/>
      <c r="C111" s="442"/>
      <c r="D111" s="2" t="str">
        <f ca="true">IF(ISERROR(INDIRECT(CONCATENATE($B111,"!C16"))),"",INDIRECT(CONCATENATE($B111,"!C16")))</f>
        <v/>
      </c>
      <c r="E111" s="91" t="str">
        <f ca="true">IF(ISERROR(INDIRECT(CONCATENATE($B111,"!C23"))),"",INDIRECT(CONCATENATE($B111,"!C23")))</f>
        <v/>
      </c>
      <c r="F111" s="89"/>
      <c r="G111" s="89"/>
      <c r="H111" s="92" t="str">
        <f ca="true">IF(ISERROR(INDIRECT(CONCATENATE($B111,"!C21"))),"",INDIRECT(CONCATENATE($B111,"!C21")))</f>
        <v/>
      </c>
      <c r="I111" s="2" t="str">
        <f ca="true">IF(ISERROR(INDIRECT(CONCATENATE($B111,"!D16"))),"",INDIRECT(CONCATENATE($B111,"!D16")))</f>
        <v/>
      </c>
      <c r="J111" s="91" t="str">
        <f ca="true">IF(ISERROR(INDIRECT(CONCATENATE($B111,"!D23"))),"",INDIRECT(CONCATENATE($B111,"!D23")))</f>
        <v/>
      </c>
      <c r="K111" s="89"/>
      <c r="L111" s="89"/>
      <c r="M111" s="92" t="str">
        <f ca="true">IF(ISERROR(INDIRECT(CONCATENATE($B111,"!D21"))),"",INDIRECT(CONCATENATE($B111,"!D21")))</f>
        <v/>
      </c>
      <c r="N111" s="2" t="str">
        <f ca="true">IF(ISERROR(INDIRECT(CONCATENATE($B111,"!E16"))),"",INDIRECT(CONCATENATE($B111,"!E16")))</f>
        <v/>
      </c>
      <c r="O111" s="91" t="str">
        <f ca="true">IF(ISERROR(INDIRECT(CONCATENATE($B111,"!E23"))),"",INDIRECT(CONCATENATE($B111,"!E23")))</f>
        <v/>
      </c>
      <c r="P111" s="89"/>
      <c r="Q111" s="89"/>
      <c r="R111" s="92" t="str">
        <f ca="true">IF(ISERROR(INDIRECT(CONCATENATE($B111,"!E21"))),"",INDIRECT(CONCATENATE($B111,"!E21")))</f>
        <v/>
      </c>
      <c r="S111" s="2" t="str">
        <f ca="true">IF(ISERROR(INDIRECT(CONCATENATE($B111,"!F16"))),"",INDIRECT(CONCATENATE($B111,"!F16")))</f>
        <v/>
      </c>
      <c r="T111" s="91" t="str">
        <f ca="true">IF(ISERROR(INDIRECT(CONCATENATE($B111,"!F23"))),"",INDIRECT(CONCATENATE($B111,"!F23")))</f>
        <v/>
      </c>
      <c r="U111" s="89"/>
      <c r="V111" s="89"/>
      <c r="W111" s="92" t="str">
        <f ca="true">IF(ISERROR(INDIRECT(CONCATENATE($B111,"!F21"))),"",INDIRECT(CONCATENATE($B111,"!F21")))</f>
        <v/>
      </c>
      <c r="X111" s="2" t="str">
        <f ca="true">IF(ISERROR(INDIRECT(CONCATENATE($B111,"!G16"))),"",INDIRECT(CONCATENATE($B111,"!G16")))</f>
        <v/>
      </c>
      <c r="Y111" s="91" t="str">
        <f ca="true">IF(ISERROR(INDIRECT(CONCATENATE($B111,"!G23"))),"",INDIRECT(CONCATENATE($B111,"!G23")))</f>
        <v/>
      </c>
      <c r="Z111" s="89"/>
      <c r="AA111" s="89"/>
      <c r="AB111" s="92" t="str">
        <f ca="true">IF(ISERROR(INDIRECT(CONCATENATE($B111,"!G221"))),"",INDIRECT(CONCATENATE($B111,"!G21")))</f>
        <v/>
      </c>
    </row>
    <row r="112" x14ac:dyDescent="0.2">
      <c r="A112" s="87"/>
      <c r="B112" s="441"/>
      <c r="C112" s="442"/>
      <c r="D112" s="2" t="str">
        <f ca="true">IF(ISERROR(INDIRECT(CONCATENATE($B112,"!C16"))),"",INDIRECT(CONCATENATE($B112,"!C16")))</f>
        <v/>
      </c>
      <c r="E112" s="91" t="str">
        <f ca="true">IF(ISERROR(INDIRECT(CONCATENATE($B112,"!C23"))),"",INDIRECT(CONCATENATE($B112,"!C23")))</f>
        <v/>
      </c>
      <c r="F112" s="89"/>
      <c r="G112" s="89"/>
      <c r="H112" s="92" t="str">
        <f ca="true">IF(ISERROR(INDIRECT(CONCATENATE($B112,"!C21"))),"",INDIRECT(CONCATENATE($B112,"!C21")))</f>
        <v/>
      </c>
      <c r="I112" s="2" t="str">
        <f ca="true">IF(ISERROR(INDIRECT(CONCATENATE($B112,"!D16"))),"",INDIRECT(CONCATENATE($B112,"!D16")))</f>
        <v/>
      </c>
      <c r="J112" s="91" t="str">
        <f ca="true">IF(ISERROR(INDIRECT(CONCATENATE($B112,"!D23"))),"",INDIRECT(CONCATENATE($B112,"!D23")))</f>
        <v/>
      </c>
      <c r="K112" s="89"/>
      <c r="L112" s="89"/>
      <c r="M112" s="92" t="str">
        <f ca="true">IF(ISERROR(INDIRECT(CONCATENATE($B112,"!D21"))),"",INDIRECT(CONCATENATE($B112,"!D21")))</f>
        <v/>
      </c>
      <c r="N112" s="2" t="str">
        <f ca="true">IF(ISERROR(INDIRECT(CONCATENATE($B112,"!E16"))),"",INDIRECT(CONCATENATE($B112,"!E16")))</f>
        <v/>
      </c>
      <c r="O112" s="91" t="str">
        <f ca="true">IF(ISERROR(INDIRECT(CONCATENATE($B112,"!E23"))),"",INDIRECT(CONCATENATE($B112,"!E23")))</f>
        <v/>
      </c>
      <c r="P112" s="89"/>
      <c r="Q112" s="89"/>
      <c r="R112" s="92" t="str">
        <f ca="true">IF(ISERROR(INDIRECT(CONCATENATE($B112,"!E21"))),"",INDIRECT(CONCATENATE($B112,"!E21")))</f>
        <v/>
      </c>
      <c r="S112" s="2" t="str">
        <f ca="true">IF(ISERROR(INDIRECT(CONCATENATE($B112,"!F16"))),"",INDIRECT(CONCATENATE($B112,"!F16")))</f>
        <v/>
      </c>
      <c r="T112" s="91" t="str">
        <f ca="true">IF(ISERROR(INDIRECT(CONCATENATE($B112,"!F23"))),"",INDIRECT(CONCATENATE($B112,"!F23")))</f>
        <v/>
      </c>
      <c r="U112" s="89"/>
      <c r="V112" s="89"/>
      <c r="W112" s="92" t="str">
        <f ca="true">IF(ISERROR(INDIRECT(CONCATENATE($B112,"!F21"))),"",INDIRECT(CONCATENATE($B112,"!F21")))</f>
        <v/>
      </c>
      <c r="X112" s="2" t="str">
        <f ca="true">IF(ISERROR(INDIRECT(CONCATENATE($B112,"!G16"))),"",INDIRECT(CONCATENATE($B112,"!G16")))</f>
        <v/>
      </c>
      <c r="Y112" s="91" t="str">
        <f ca="true">IF(ISERROR(INDIRECT(CONCATENATE($B112,"!G23"))),"",INDIRECT(CONCATENATE($B112,"!G23")))</f>
        <v/>
      </c>
      <c r="Z112" s="89"/>
      <c r="AA112" s="89"/>
      <c r="AB112" s="92" t="str">
        <f ca="true">IF(ISERROR(INDIRECT(CONCATENATE($B112,"!G221"))),"",INDIRECT(CONCATENATE($B112,"!G21")))</f>
        <v/>
      </c>
    </row>
    <row r="113" x14ac:dyDescent="0.2">
      <c r="A113" s="87"/>
      <c r="B113" s="441"/>
      <c r="C113" s="4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1"/>
      <c r="C114" s="4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1"/>
      <c r="C115" s="4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3"/>
      <c r="C116" s="4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19" t="str">
        <f>CONCATENATE("National use of drinking water sources, ",C99,"–",C100)</f>
        <v>National use of drinking water sources, 2000–2018</v>
      </c>
      <c r="C118" s="1620"/>
      <c r="D118" s="1620"/>
      <c r="E118" s="1620"/>
      <c r="F118" s="1620"/>
      <c r="G118" s="1620"/>
      <c r="H118" s="1620"/>
      <c r="I118" s="1620"/>
      <c r="J118" s="1620"/>
      <c r="K118" s="1620"/>
      <c r="L118" s="1620"/>
      <c r="N118" s="98"/>
      <c r="O118" s="98"/>
      <c r="P118" s="98"/>
      <c r="Q118" s="98"/>
      <c r="R118" s="98"/>
      <c r="S118" s="1643" t="s">
        <v>11</v>
      </c>
      <c r="T118" s="1644"/>
      <c r="U118" s="1644"/>
      <c r="V118" s="1644"/>
      <c r="W118" s="164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t="str">
        <f t="shared" ref="E153:E158" ca="true" si="30">IF(ISERROR(INDIRECT(CONCATENATE($B153,"!M18"))),"",INDIRECT(CONCATENATE($B153,"!M18")))</f>
        <v/>
      </c>
      <c r="F153" s="101" t="str">
        <f t="shared" ref="F153:F158" ca="true" si="31">IF(ISERROR(INDIRECT(CONCATENATE($B153,"!M19"))),"",INDIRECT(CONCATENATE($B153,"!M19")))</f>
        <v/>
      </c>
      <c r="G153" s="101" t="str">
        <f t="shared" ref="G153:G158" ca="true" si="32">IF(ISERROR(INDIRECT(CONCATENATE($B153,"!M20"))),"",INDIRECT(CONCATENATE($B153,"!M20")))</f>
        <v/>
      </c>
      <c r="H153" s="101" t="str">
        <f t="shared" ref="H153:H158" ca="true" si="33">IF(ISERROR(INDIRECT(CONCATENATE($B153,"!M21"))),"",INDIRECT(CONCATENATE($B153,"!M21")))</f>
        <v/>
      </c>
      <c r="I153" s="101"/>
      <c r="J153" s="101" t="str">
        <f t="shared" ref="J153:J158" ca="true" si="34">IF(ISERROR(INDIRECT(CONCATENATE($B153,"!N18"))),"",INDIRECT(CONCATENATE($B153,"!N18")))</f>
        <v/>
      </c>
      <c r="K153" s="101" t="str">
        <f t="shared" ref="K153:K158" ca="true" si="35">IF(ISERROR(INDIRECT(CONCATENATE($B153,"!N19"))),"",INDIRECT(CONCATENATE($B153,"!N19")))</f>
        <v/>
      </c>
      <c r="L153" s="101" t="str">
        <f t="shared" ref="L153:L158" ca="true" si="36">IF(ISERROR(INDIRECT(CONCATENATE($B153,"!N20"))),"",INDIRECT(CONCATENATE($B153,"!N20")))</f>
        <v/>
      </c>
      <c r="M153" s="101" t="str">
        <f t="shared" ref="M153:M158" ca="true" si="37">IF(ISERROR(INDIRECT(CONCATENATE($B153,"!N21"))),"",INDIRECT(CONCATENATE($B153,"!N21")))</f>
        <v/>
      </c>
      <c r="N153" s="101"/>
      <c r="O153" s="101" t="str">
        <f t="shared" ref="O153:O158" ca="true" si="38">IF(ISERROR(INDIRECT(CONCATENATE($B153,"!O18"))),"",INDIRECT(CONCATENATE($B153,"!O18")))</f>
        <v/>
      </c>
      <c r="P153" s="101" t="str">
        <f t="shared" ref="P153:P158" ca="true" si="39">IF(ISERROR(INDIRECT(CONCATENATE($B153,"!O19"))),"",INDIRECT(CONCATENATE($B153,"!O19")))</f>
        <v/>
      </c>
      <c r="Q153" s="101" t="str">
        <f t="shared" ref="Q153:Q158" ca="true" si="40">IF(ISERROR(INDIRECT(CONCATENATE($B153,"!O20"))),"",INDIRECT(CONCATENATE($B153,"!O20")))</f>
        <v/>
      </c>
      <c r="R153" s="101" t="str">
        <f t="shared" ref="R153:R158" ca="true" si="41">IF(ISERROR(INDIRECT(CONCATENATE($B153,"!O21"))),"",INDIRECT(CONCATENATE($B153,"!O21")))</f>
        <v/>
      </c>
      <c r="S153" s="101"/>
      <c r="T153" s="101" t="str">
        <f t="shared" ref="T153:T158" ca="true" si="42">IF(ISERROR(INDIRECT(CONCATENATE($B153,"!P18"))),"",INDIRECT(CONCATENATE($B153,"!P18")))</f>
        <v/>
      </c>
      <c r="U153" s="101" t="str">
        <f t="shared" ref="U153:U158" ca="true" si="43">IF(ISERROR(INDIRECT(CONCATENATE($B153,"!P19"))),"",INDIRECT(CONCATENATE($B153,"!P19")))</f>
        <v/>
      </c>
      <c r="V153" s="101" t="str">
        <f t="shared" ref="V153:V158" ca="true" si="44">IF(ISERROR(INDIRECT(CONCATENATE($B153,"!P20"))),"",INDIRECT(CONCATENATE($B153,"!P20")))</f>
        <v/>
      </c>
      <c r="W153" s="101" t="str">
        <f t="shared" ref="W153:W158" ca="true" si="45">IF(ISERROR(INDIRECT(CONCATENATE($B153,"!P21"))),"",INDIRECT(CONCATENATE($B153,"!P21")))</f>
        <v/>
      </c>
      <c r="X153" s="101"/>
      <c r="Y153" s="101" t="str">
        <f t="shared" ref="Y153:Y158" ca="true" si="46">IF(ISERROR(INDIRECT(CONCATENATE($B153,"!Q18"))),"",INDIRECT(CONCATENATE($B153,"!Q18")))</f>
        <v/>
      </c>
      <c r="Z153" s="101" t="str">
        <f t="shared" ref="Z153:Z158" ca="true" si="47">IF(ISERROR(INDIRECT(CONCATENATE($B153,"!Q19"))),"",INDIRECT(CONCATENATE($B153,"!Q19")))</f>
        <v/>
      </c>
      <c r="AA153" s="101" t="str">
        <f t="shared" ref="AA153:AA158" ca="true" si="48">IF(ISERROR(INDIRECT(CONCATENATE($B153,"!Q20"))),"",INDIRECT(CONCATENATE($B153,"!Q20")))</f>
        <v/>
      </c>
      <c r="AB153" s="101" t="str">
        <f t="shared" ref="AB153:AB158" ca="true" si="49">IF(ISERROR(INDIRECT(CONCATENATE($B153,"!Q21"))),"",INDIRECT(CONCATENATE($B153,"!Q1")))</f>
        <v/>
      </c>
    </row>
    <row r="154" x14ac:dyDescent="0.2">
      <c r="C154" s="100"/>
      <c r="D154" s="100"/>
      <c r="E154" s="101" t="str">
        <f t="shared" ca="true" si="30"/>
        <v/>
      </c>
      <c r="F154" s="101" t="str">
        <f t="shared" ca="true" si="31"/>
        <v/>
      </c>
      <c r="G154" s="101" t="str">
        <f t="shared" ca="true" si="32"/>
        <v/>
      </c>
      <c r="H154" s="101" t="str">
        <f t="shared" ca="true" si="33"/>
        <v/>
      </c>
      <c r="I154" s="101"/>
      <c r="J154" s="101" t="str">
        <f t="shared" ca="true" si="34"/>
        <v/>
      </c>
      <c r="K154" s="101" t="str">
        <f t="shared" ca="true" si="35"/>
        <v/>
      </c>
      <c r="L154" s="101" t="str">
        <f t="shared" ca="true" si="36"/>
        <v/>
      </c>
      <c r="M154" s="101" t="str">
        <f t="shared" ca="true" si="37"/>
        <v/>
      </c>
      <c r="N154" s="101"/>
      <c r="O154" s="101" t="str">
        <f t="shared" ca="true" si="38"/>
        <v/>
      </c>
      <c r="P154" s="101" t="str">
        <f t="shared" ca="true" si="39"/>
        <v/>
      </c>
      <c r="Q154" s="101" t="str">
        <f t="shared" ca="true" si="40"/>
        <v/>
      </c>
      <c r="R154" s="101" t="str">
        <f t="shared" ca="true" si="41"/>
        <v/>
      </c>
      <c r="S154" s="101"/>
      <c r="T154" s="101" t="str">
        <f t="shared" ca="true" si="42"/>
        <v/>
      </c>
      <c r="U154" s="101" t="str">
        <f t="shared" ca="true" si="43"/>
        <v/>
      </c>
      <c r="V154" s="101" t="str">
        <f t="shared" ca="true" si="44"/>
        <v/>
      </c>
      <c r="W154" s="101" t="str">
        <f t="shared" ca="true" si="45"/>
        <v/>
      </c>
      <c r="X154" s="101"/>
      <c r="Y154" s="101" t="str">
        <f t="shared" ca="true" si="46"/>
        <v/>
      </c>
      <c r="Z154" s="101" t="str">
        <f t="shared" ca="true" si="47"/>
        <v/>
      </c>
      <c r="AA154" s="101" t="str">
        <f t="shared" ca="true" si="48"/>
        <v/>
      </c>
      <c r="AB154" s="101" t="str">
        <f t="shared" ca="true" si="49"/>
        <v/>
      </c>
    </row>
    <row r="155" x14ac:dyDescent="0.2">
      <c r="C155" s="100"/>
      <c r="D155" s="100"/>
      <c r="E155" s="101" t="str">
        <f t="shared" ca="true" si="30"/>
        <v/>
      </c>
      <c r="F155" s="101" t="str">
        <f t="shared" ca="true" si="31"/>
        <v/>
      </c>
      <c r="G155" s="101" t="str">
        <f t="shared" ca="true" si="32"/>
        <v/>
      </c>
      <c r="H155" s="101" t="str">
        <f t="shared" ca="true" si="33"/>
        <v/>
      </c>
      <c r="I155" s="101"/>
      <c r="J155" s="101" t="str">
        <f t="shared" ca="true" si="34"/>
        <v/>
      </c>
      <c r="K155" s="101" t="str">
        <f t="shared" ca="true" si="35"/>
        <v/>
      </c>
      <c r="L155" s="101" t="str">
        <f t="shared" ca="true" si="36"/>
        <v/>
      </c>
      <c r="M155" s="101" t="str">
        <f t="shared" ca="true" si="37"/>
        <v/>
      </c>
      <c r="N155" s="101"/>
      <c r="O155" s="101" t="str">
        <f t="shared" ca="true" si="38"/>
        <v/>
      </c>
      <c r="P155" s="101" t="str">
        <f t="shared" ca="true" si="39"/>
        <v/>
      </c>
      <c r="Q155" s="101" t="str">
        <f t="shared" ca="true" si="40"/>
        <v/>
      </c>
      <c r="R155" s="101" t="str">
        <f t="shared" ca="true" si="41"/>
        <v/>
      </c>
      <c r="S155" s="101"/>
      <c r="T155" s="101" t="str">
        <f t="shared" ca="true" si="42"/>
        <v/>
      </c>
      <c r="U155" s="101" t="str">
        <f t="shared" ca="true" si="43"/>
        <v/>
      </c>
      <c r="V155" s="101" t="str">
        <f t="shared" ca="true" si="44"/>
        <v/>
      </c>
      <c r="W155" s="101" t="str">
        <f t="shared" ca="true" si="45"/>
        <v/>
      </c>
      <c r="X155" s="101"/>
      <c r="Y155" s="101" t="str">
        <f t="shared" ca="true" si="46"/>
        <v/>
      </c>
      <c r="Z155" s="101" t="str">
        <f t="shared" ca="true" si="47"/>
        <v/>
      </c>
      <c r="AA155" s="101" t="str">
        <f t="shared" ca="true" si="48"/>
        <v/>
      </c>
      <c r="AB155" s="101" t="str">
        <f t="shared" ca="true" si="49"/>
        <v/>
      </c>
    </row>
    <row r="156" x14ac:dyDescent="0.2">
      <c r="C156" s="100"/>
      <c r="D156" s="100"/>
      <c r="E156" s="101" t="str">
        <f t="shared" ca="true" si="30"/>
        <v/>
      </c>
      <c r="F156" s="101" t="str">
        <f t="shared" ca="true" si="31"/>
        <v/>
      </c>
      <c r="G156" s="101" t="str">
        <f t="shared" ca="true" si="32"/>
        <v/>
      </c>
      <c r="H156" s="101" t="str">
        <f t="shared" ca="true" si="33"/>
        <v/>
      </c>
      <c r="I156" s="101"/>
      <c r="J156" s="101" t="str">
        <f t="shared" ca="true" si="34"/>
        <v/>
      </c>
      <c r="K156" s="101" t="str">
        <f t="shared" ca="true" si="35"/>
        <v/>
      </c>
      <c r="L156" s="101" t="str">
        <f t="shared" ca="true" si="36"/>
        <v/>
      </c>
      <c r="M156" s="101" t="str">
        <f t="shared" ca="true" si="37"/>
        <v/>
      </c>
      <c r="N156" s="101"/>
      <c r="O156" s="101" t="str">
        <f t="shared" ca="true" si="38"/>
        <v/>
      </c>
      <c r="P156" s="101" t="str">
        <f t="shared" ca="true" si="39"/>
        <v/>
      </c>
      <c r="Q156" s="101" t="str">
        <f t="shared" ca="true" si="40"/>
        <v/>
      </c>
      <c r="R156" s="101" t="str">
        <f t="shared" ca="true" si="41"/>
        <v/>
      </c>
      <c r="S156" s="101"/>
      <c r="T156" s="101" t="str">
        <f t="shared" ca="true" si="42"/>
        <v/>
      </c>
      <c r="U156" s="101" t="str">
        <f t="shared" ca="true" si="43"/>
        <v/>
      </c>
      <c r="V156" s="101" t="str">
        <f t="shared" ca="true" si="44"/>
        <v/>
      </c>
      <c r="W156" s="101" t="str">
        <f t="shared" ca="true" si="45"/>
        <v/>
      </c>
      <c r="X156" s="101"/>
      <c r="Y156" s="101" t="str">
        <f t="shared" ca="true" si="46"/>
        <v/>
      </c>
      <c r="Z156" s="101" t="str">
        <f t="shared" ca="true" si="47"/>
        <v/>
      </c>
      <c r="AA156" s="101" t="str">
        <f t="shared" ca="true" si="48"/>
        <v/>
      </c>
      <c r="AB156" s="101" t="str">
        <f t="shared" ca="true" si="49"/>
        <v/>
      </c>
    </row>
    <row r="157" x14ac:dyDescent="0.2">
      <c r="B157" s="101"/>
      <c r="C157" s="100"/>
      <c r="D157" s="100"/>
      <c r="E157" s="101" t="str">
        <f t="shared" ca="true" si="30"/>
        <v/>
      </c>
      <c r="F157" s="101" t="str">
        <f t="shared" ca="true" si="31"/>
        <v/>
      </c>
      <c r="G157" s="101" t="str">
        <f t="shared" ca="true" si="32"/>
        <v/>
      </c>
      <c r="H157" s="101" t="str">
        <f t="shared" ca="true" si="33"/>
        <v/>
      </c>
      <c r="I157" s="101"/>
      <c r="J157" s="101" t="str">
        <f t="shared" ca="true" si="34"/>
        <v/>
      </c>
      <c r="K157" s="101" t="str">
        <f t="shared" ca="true" si="35"/>
        <v/>
      </c>
      <c r="L157" s="101" t="str">
        <f t="shared" ca="true" si="36"/>
        <v/>
      </c>
      <c r="M157" s="101" t="str">
        <f t="shared" ca="true" si="37"/>
        <v/>
      </c>
      <c r="N157" s="101"/>
      <c r="O157" s="101" t="str">
        <f t="shared" ca="true" si="38"/>
        <v/>
      </c>
      <c r="P157" s="101" t="str">
        <f t="shared" ca="true" si="39"/>
        <v/>
      </c>
      <c r="Q157" s="101" t="str">
        <f t="shared" ca="true" si="40"/>
        <v/>
      </c>
      <c r="R157" s="101" t="str">
        <f t="shared" ca="true" si="41"/>
        <v/>
      </c>
      <c r="S157" s="101"/>
      <c r="T157" s="101" t="str">
        <f t="shared" ca="true" si="42"/>
        <v/>
      </c>
      <c r="U157" s="101" t="str">
        <f t="shared" ca="true" si="43"/>
        <v/>
      </c>
      <c r="V157" s="101" t="str">
        <f t="shared" ca="true" si="44"/>
        <v/>
      </c>
      <c r="W157" s="101" t="str">
        <f t="shared" ca="true" si="45"/>
        <v/>
      </c>
      <c r="X157" s="101"/>
      <c r="Y157" s="101" t="str">
        <f t="shared" ca="true" si="46"/>
        <v/>
      </c>
      <c r="Z157" s="101" t="str">
        <f t="shared" ca="true" si="47"/>
        <v/>
      </c>
      <c r="AA157" s="101" t="str">
        <f t="shared" ca="true" si="48"/>
        <v/>
      </c>
      <c r="AB157" s="101" t="str">
        <f t="shared" ca="true" si="49"/>
        <v/>
      </c>
    </row>
    <row r="158" x14ac:dyDescent="0.2">
      <c r="B158" s="101"/>
      <c r="C158" s="100"/>
      <c r="D158" s="100"/>
      <c r="E158" s="101" t="str">
        <f t="shared" ca="true" si="30"/>
        <v/>
      </c>
      <c r="F158" s="101" t="str">
        <f t="shared" ca="true" si="31"/>
        <v/>
      </c>
      <c r="G158" s="101" t="str">
        <f t="shared" ca="true" si="32"/>
        <v/>
      </c>
      <c r="H158" s="101" t="str">
        <f t="shared" ca="true" si="33"/>
        <v/>
      </c>
      <c r="I158" s="101"/>
      <c r="J158" s="101" t="str">
        <f t="shared" ca="true" si="34"/>
        <v/>
      </c>
      <c r="K158" s="101" t="str">
        <f t="shared" ca="true" si="35"/>
        <v/>
      </c>
      <c r="L158" s="101" t="str">
        <f t="shared" ca="true" si="36"/>
        <v/>
      </c>
      <c r="M158" s="101" t="str">
        <f t="shared" ca="true" si="37"/>
        <v/>
      </c>
      <c r="N158" s="101"/>
      <c r="O158" s="101" t="str">
        <f t="shared" ca="true" si="38"/>
        <v/>
      </c>
      <c r="P158" s="101" t="str">
        <f t="shared" ca="true" si="39"/>
        <v/>
      </c>
      <c r="Q158" s="101" t="str">
        <f t="shared" ca="true" si="40"/>
        <v/>
      </c>
      <c r="R158" s="101" t="str">
        <f t="shared" ca="true" si="41"/>
        <v/>
      </c>
      <c r="S158" s="101"/>
      <c r="T158" s="101" t="str">
        <f t="shared" ca="true" si="42"/>
        <v/>
      </c>
      <c r="U158" s="101" t="str">
        <f t="shared" ca="true" si="43"/>
        <v/>
      </c>
      <c r="V158" s="101" t="str">
        <f t="shared" ca="true" si="44"/>
        <v/>
      </c>
      <c r="W158" s="101" t="str">
        <f t="shared" ca="true" si="45"/>
        <v/>
      </c>
      <c r="X158" s="101"/>
      <c r="Y158" s="101" t="str">
        <f t="shared" ca="true" si="46"/>
        <v/>
      </c>
      <c r="Z158" s="101" t="str">
        <f t="shared" ca="true" si="47"/>
        <v/>
      </c>
      <c r="AA158" s="101" t="str">
        <f t="shared" ca="true" si="48"/>
        <v/>
      </c>
      <c r="AB158" s="101" t="str">
        <f t="shared" ca="true" si="49"/>
        <v/>
      </c>
    </row>
    <row r="197" s="40" customFormat="true" ht="16.5" customHeight="true" x14ac:dyDescent="0.2">
      <c r="A197" s="1641" t="s">
        <v>6</v>
      </c>
      <c r="B197" s="1641"/>
      <c r="C197" s="1641"/>
      <c r="D197" s="1638" t="s">
        <v>0</v>
      </c>
      <c r="E197" s="1639"/>
      <c r="F197" s="1639"/>
      <c r="G197" s="1639"/>
      <c r="H197" s="1640"/>
      <c r="I197" s="1638" t="s">
        <v>1</v>
      </c>
      <c r="J197" s="1639"/>
      <c r="K197" s="1639"/>
      <c r="L197" s="1639"/>
      <c r="M197" s="1640"/>
      <c r="N197" s="1638" t="s">
        <v>2</v>
      </c>
      <c r="O197" s="1639"/>
      <c r="P197" s="1639"/>
      <c r="Q197" s="1639"/>
      <c r="R197" s="1640"/>
      <c r="S197" s="1638" t="s">
        <v>3</v>
      </c>
      <c r="T197" s="1639"/>
      <c r="U197" s="1639"/>
      <c r="V197" s="1639"/>
      <c r="W197" s="1640"/>
      <c r="X197" s="1638" t="s">
        <v>4</v>
      </c>
      <c r="Y197" s="1639"/>
      <c r="Z197" s="1639"/>
      <c r="AA197" s="1639"/>
      <c r="AB197" s="1640"/>
    </row>
    <row r="198" s="44" customFormat="true" ht="22.5" customHeight="true" x14ac:dyDescent="0.2">
      <c r="A198" s="1654"/>
      <c r="B198" s="1654"/>
      <c r="C198" s="1654"/>
      <c r="D198" s="54" t="s">
        <v>14</v>
      </c>
      <c r="E198" s="55" t="s">
        <v>15</v>
      </c>
      <c r="F198" s="42" t="s">
        <v>16</v>
      </c>
      <c r="G198" s="42" t="s">
        <v>22</v>
      </c>
      <c r="H198" s="43" t="s">
        <v>17</v>
      </c>
      <c r="I198" s="54" t="s">
        <v>14</v>
      </c>
      <c r="J198" s="55" t="s">
        <v>15</v>
      </c>
      <c r="K198" s="42" t="s">
        <v>16</v>
      </c>
      <c r="L198" s="42" t="s">
        <v>22</v>
      </c>
      <c r="M198" s="43" t="s">
        <v>17</v>
      </c>
      <c r="N198" s="54" t="s">
        <v>14</v>
      </c>
      <c r="O198" s="55" t="s">
        <v>15</v>
      </c>
      <c r="P198" s="42" t="s">
        <v>16</v>
      </c>
      <c r="Q198" s="42" t="s">
        <v>22</v>
      </c>
      <c r="R198" s="43" t="s">
        <v>17</v>
      </c>
      <c r="S198" s="54" t="s">
        <v>14</v>
      </c>
      <c r="T198" s="55" t="s">
        <v>15</v>
      </c>
      <c r="U198" s="42" t="s">
        <v>16</v>
      </c>
      <c r="V198" s="42" t="s">
        <v>22</v>
      </c>
      <c r="W198" s="43" t="s">
        <v>17</v>
      </c>
      <c r="X198" s="54" t="s">
        <v>14</v>
      </c>
      <c r="Y198" s="55" t="s">
        <v>15</v>
      </c>
      <c r="Z198" s="42" t="s">
        <v>16</v>
      </c>
      <c r="AA198" s="42" t="s">
        <v>22</v>
      </c>
      <c r="AB198" s="43" t="s">
        <v>17</v>
      </c>
    </row>
    <row r="199" s="64" customFormat="true" ht="15" customHeight="true" x14ac:dyDescent="0.2">
      <c r="A199" s="1646" t="s">
        <v>10</v>
      </c>
      <c r="B199" s="1647"/>
      <c r="C199" s="209">
        <f>MinBase(C205:C216)</f>
        <v>2000</v>
      </c>
      <c r="D199" s="56">
        <f ca="true">IF((D201+H201)&gt;100,D201*100/(D201+H201),D201)</f>
        <v>81.672654620093454</v>
      </c>
      <c r="E199" s="57">
        <f ca="true">D199*AVERAGEIF(E205:E216,"&gt;0")/100</f>
        <v>65.174778386834575</v>
      </c>
      <c r="F199" s="58">
        <f ca="true">D199*(100-AVERAGEIF(E205:E216,"&gt;0"))/100</f>
        <v>16.497876233258879</v>
      </c>
      <c r="G199" s="59">
        <f ca="true">100-(E199+F199+H199)</f>
        <v>18.327345379906546</v>
      </c>
      <c r="H199" s="60">
        <f ca="true">IF((D201+H201)&gt;100,H201*100/(D201+H201),H201)</f>
        <v>0</v>
      </c>
      <c r="I199" s="56">
        <f ca="true">IF((I201+M201)&gt;100,I201*100/(I201+M201),I201)</f>
        <v>88.734151387795919</v>
      </c>
      <c r="J199" s="57">
        <f ca="true">I199*AVERAGEIF(J205:J216,"&gt;0")/100</f>
        <v>74.536687165748575</v>
      </c>
      <c r="K199" s="61">
        <f ca="true">I199*(100-AVERAGEIF(J205:J216,"&gt;0"))/100</f>
        <v>14.197464222047348</v>
      </c>
      <c r="L199" s="62">
        <f ca="true">100-(J199+K199+M199)</f>
        <v>11.265848612204081</v>
      </c>
      <c r="M199" s="63">
        <f ca="true">IF((I201+M201)&gt;100,M201*100/(I201+M201),M201)</f>
        <v>0</v>
      </c>
      <c r="N199" s="56">
        <f ca="true">IF((N201+R201)&gt;100,N201*100/(N201+R201),N201)</f>
        <v>96.870265757546747</v>
      </c>
      <c r="O199" s="57">
        <f ca="true">N199*AVERAGEIF(O205:O216,"&gt;0")/100</f>
        <v>88.055071573610007</v>
      </c>
      <c r="P199" s="61">
        <f ca="true">N199*(100-AVERAGEIF(O205:O216,"&gt;0"))/100</f>
        <v>8.8151941839367485</v>
      </c>
      <c r="Q199" s="62">
        <f ca="true">100-(O199+P199+R199)</f>
        <v>3.1297342424532388</v>
      </c>
      <c r="R199" s="63">
        <f ca="true">IF((N201+R201)&gt;100,R201*100/(N201+R201),R201)</f>
        <v>0</v>
      </c>
      <c r="S199" s="56">
        <f ca="true">IF((S201+W201)&gt;100,S201*100/(S201+W201),S201)</f>
        <v>94.744850626545372</v>
      </c>
      <c r="T199" s="57">
        <f ca="true">S199*AVERAGEIF(T205:T216,"&gt;0")/100</f>
        <v>88.302200783940293</v>
      </c>
      <c r="U199" s="61">
        <f ca="true">S199*(100-AVERAGEIF(T205:T216,"&gt;0"))/100</f>
        <v>6.4426498426050829</v>
      </c>
      <c r="V199" s="62">
        <f ca="true">100-(T199+U199+W199)</f>
        <v>5.2551493734546284</v>
      </c>
      <c r="W199" s="63">
        <f ca="true">IF((S201+W201)&gt;100,W201*100/(S201+W201),W201)</f>
        <v>0</v>
      </c>
      <c r="X199" s="56">
        <f ca="true">IF((X201+AB201)&gt;100,X201*100/(X201+AB201),X201)</f>
        <v>96.719264064082836</v>
      </c>
      <c r="Y199" s="57">
        <f ca="true">X199*AVERAGEIF(Y205:Y216,"&gt;0")/100</f>
        <v>94.301282462480756</v>
      </c>
      <c r="Z199" s="61">
        <f ca="true">X199*(100-AVERAGEIF(Y205:Y216,"&gt;0"))/100</f>
        <v>2.417981601602071</v>
      </c>
      <c r="AA199" s="62">
        <f ca="true">100-(Y199+Z199+AB199)</f>
        <v>3.2807359359171784</v>
      </c>
      <c r="AB199" s="63">
        <f ca="true">IF((X201+AB201)&gt;100,AB201*100/(X201+AB201),AB201)</f>
        <v>0</v>
      </c>
    </row>
    <row r="200" s="64" customFormat="true" ht="15" customHeight="true" x14ac:dyDescent="0.2">
      <c r="A200" s="1648"/>
      <c r="B200" s="1649"/>
      <c r="C200" s="210">
        <f>MaxTarget(C205:C216)</f>
        <v>2018</v>
      </c>
      <c r="D200" s="65">
        <f ca="true">IF((D202+H202)&gt;100,D202*100/(D202+H202),D202)</f>
        <v>95.132500191898544</v>
      </c>
      <c r="E200" s="66">
        <f ca="true">D200*AVERAGEIF(E205:E216,"&gt;0")/100</f>
        <v>75.915735153135032</v>
      </c>
      <c r="F200" s="67">
        <f ca="true">D200*(100-AVERAGEIF(E205:E216,"&gt;0"))/100</f>
        <v>19.216765038763508</v>
      </c>
      <c r="G200" s="68">
        <f ca="true">100-(E200+F200+H200)</f>
        <v>4.6315058693618596</v>
      </c>
      <c r="H200" s="69">
        <f ca="true">IF((D202+H202)&gt;100,H202*100/(D202+H202),H202)</f>
        <v>0.23599393873959684</v>
      </c>
      <c r="I200" s="65">
        <f ca="true">IF((I202+M202)&gt;100,I202*100/(I202+M202),I202)</f>
        <v>99.697567569091888</v>
      </c>
      <c r="J200" s="66">
        <f ca="true">I200*AVERAGEIF(J205:J216,"&gt;0")/100</f>
        <v>83.745956758037195</v>
      </c>
      <c r="K200" s="67">
        <f ca="true">I200*(100-AVERAGEIF(J205:J216,"&gt;0"))/100</f>
        <v>15.951610811054701</v>
      </c>
      <c r="L200" s="68">
        <f ca="true">100-(J200+K200+M200)</f>
        <v>0</v>
      </c>
      <c r="M200" s="69">
        <f ca="true">IF((I202+M202)&gt;100,M202*100/(I202+M202),M202)</f>
        <v>0.30243243090810845</v>
      </c>
      <c r="N200" s="65">
        <f ca="true">IF((N202+R202)&gt;100,N202*100/(N202+R202),N202)</f>
        <v>99.83577040705319</v>
      </c>
      <c r="O200" s="66">
        <f ca="true">N200*AVERAGEIF(O205:O216,"&gt;0")/100</f>
        <v>90.750715300011365</v>
      </c>
      <c r="P200" s="67">
        <f ca="true">N200*(100-AVERAGEIF(O205:O216,"&gt;0"))/100</f>
        <v>9.0850551070418355</v>
      </c>
      <c r="Q200" s="68">
        <f ca="true">100-(O200+P200+R200)</f>
        <v>0.16422959294679629</v>
      </c>
      <c r="R200" s="69">
        <f ca="true">IF((N202+R202)&gt;100,R202*100/(N202+R202),R202)</f>
        <v>0</v>
      </c>
      <c r="S200" s="65">
        <f ca="true">IF((S202+W202)&gt;100,S202*100/(S202+W202),S202)</f>
        <v>100</v>
      </c>
      <c r="T200" s="66">
        <f ca="true">S200*AVERAGEIF(T205:T216,"&gt;0")/100</f>
        <v>93.2</v>
      </c>
      <c r="U200" s="67">
        <f ca="true">S200*(100-AVERAGEIF(T205:T216,"&gt;0"))/100</f>
        <v>6.799999999999998</v>
      </c>
      <c r="V200" s="68">
        <f ca="true">100-(T200+U200+W200)</f>
        <v>0</v>
      </c>
      <c r="W200" s="69">
        <f ca="true">IF((S202+W202)&gt;100,W202*100/(S202+W202),W202)</f>
        <v>0</v>
      </c>
      <c r="X200" s="65">
        <f ca="true">IF((X202+AB202)&gt;100,X202*100/(X202+AB202),X202)</f>
        <v>99.377795162509301</v>
      </c>
      <c r="Y200" s="66">
        <f ca="true">X200*AVERAGEIF(Y205:Y216,"&gt;0")/100</f>
        <v>96.893350283446566</v>
      </c>
      <c r="Z200" s="67">
        <f ca="true">X200*(100-AVERAGEIF(Y205:Y216,"&gt;0"))/100</f>
        <v>2.4844448790627327</v>
      </c>
      <c r="AA200" s="68">
        <f ca="true">100-(Y200+Z200+AB200)</f>
        <v>0.62220483749069899</v>
      </c>
      <c r="AB200" s="69">
        <f ca="true">IF((X202+AB202)&gt;100,AB202*100/(X202+AB202),AB202)</f>
        <v>0</v>
      </c>
    </row>
    <row r="201" hidden="true" x14ac:dyDescent="0.2">
      <c r="A201" s="1650" t="s">
        <v>12</v>
      </c>
      <c r="B201" s="1651"/>
      <c r="C201" s="70">
        <f>MinRegYear(C199,C205:C216)</f>
        <v>2004</v>
      </c>
      <c r="D201" s="71">
        <f ca="true">IF(MAX(C205:C216)-MIN(C205:C216)&lt;5,AVERAGEIF(C205:C216,"&gt;0",D205:D216),
IF(FORECAST($C201,D$205:D$216,$C$205:$C$216)&lt;0,0,
IF(FORECAST($C201,D$205:D$216,$C$205:$C$216)&gt;100,100,
FORECAST($C201,D$205:D$216,$C$205:$C$216))))</f>
        <v>81.672654620093454</v>
      </c>
      <c r="E201" s="72"/>
      <c r="F201" s="73"/>
      <c r="G201" s="73"/>
      <c r="H201" s="74">
        <f ca="true">IF(MAX(C205:C216)-MIN(C205:C216)&lt;5,AVERAGEIF(C205:C216,"&gt;0",H205:H216),
IF(FORECAST($C201,H$205:H$216,$C$205:$C$216)&lt;0,0,
IF(FORECAST($C201,H$205:H$216,$C$205:$C$216)&gt;100,100,
FORECAST($C201,H$205:H$216,$C$205:$C$216))))</f>
        <v>0</v>
      </c>
      <c r="I201" s="71">
        <f ca="true">IF(MAX(C205:C216)-MIN(C205:C216)&lt;5,AVERAGEIF(C205:C216,"&gt;0",I205:I216),
IF(FORECAST($C201,I$205:I$216,$C$205:$C$216)&lt;0,0,
IF(FORECAST($C201,I$205:I$216,$C$205:$C$216)&gt;100,100,
FORECAST($C201,I$205:I$216,$C$205:$C$216))))</f>
        <v>88.734151387795919</v>
      </c>
      <c r="J201" s="72"/>
      <c r="K201" s="73"/>
      <c r="L201" s="73"/>
      <c r="M201" s="74">
        <f ca="true">IF(MAX(C205:C216)-MIN(C205:C216)&lt;5,AVERAGEIF(C205:C216,"&gt;0",M205:M216),
IF(FORECAST($C201,M$205:M$216,$C$205:$C$216)&lt;0,0,
IF(FORECAST($C201,M$205:M$216,$C$205:$C$216)&gt;100,100,
FORECAST($C201,M$205:M$216,$C$205:$C$216))))</f>
        <v>0</v>
      </c>
      <c r="N201" s="71">
        <f ca="true">IF(MAX(C205:C216)-MIN(C205:C216)&lt;5,AVERAGEIF(C205:C216,"&gt;0",N205:N216),
IF(FORECAST($C201,N$205:N$216,$C$205:$C$216)&lt;0,0,
IF(FORECAST($C201,N$205:N$216,$C$205:$C$216)&gt;100,100,
FORECAST($C201,N$205:N$216,$C$205:$C$216))))</f>
        <v>96.870265757546747</v>
      </c>
      <c r="O201" s="72"/>
      <c r="P201" s="73"/>
      <c r="Q201" s="73"/>
      <c r="R201" s="74">
        <f ca="true">IF(MAX(C205:C216)-MIN(C205:C216)&lt;5,AVERAGEIF(C205:C216,"&gt;0",R205:R216),
IF(FORECAST($C201,R$205:R$216,$C$205:$C$216)&lt;0,0,
IF(FORECAST($C201,R$205:R$216,$C$205:$C$216)&gt;100,100,
FORECAST($C201,R$205:R$216,$C$205:$C$216))))</f>
        <v>0</v>
      </c>
      <c r="S201" s="71">
        <f ca="true">IF(MAX(C205:C216)-MIN(C205:C216)&lt;5,AVERAGEIF(C205:C216,"&gt;0",S205:S216),
IF(FORECAST($C201,S$205:S$216,$C$205:$C$216)&lt;0,0,
IF(FORECAST($C201,S$205:S$216,$C$205:$C$216)&gt;100,100,
FORECAST($C201,S$205:S$216,$C$205:$C$216))))</f>
        <v>94.744850626545372</v>
      </c>
      <c r="T201" s="72"/>
      <c r="U201" s="73"/>
      <c r="V201" s="73"/>
      <c r="W201" s="74">
        <f ca="true">IF(MAX(C205:C216)-MIN(C205:C216)&lt;5,AVERAGEIF(C205:C216,"&gt;0",W205:W216),
IF(FORECAST($C201,W$205:W$216,$C$205:$C$216)&lt;0,0,
IF(FORECAST($C201,W$205:W$216,$C$205:$C$216)&gt;100,100,
FORECAST($C201,W$205:W$216,$C$205:$C$216))))</f>
        <v>0</v>
      </c>
      <c r="X201" s="71">
        <f ca="true">IF(MAX(C205:C216)-MIN(C205:C216)&lt;5,AVERAGEIF(C205:C216,"&gt;0",X205:X216),
IF(FORECAST($C201,X$205:X$216,$C$205:$C$216)&lt;0,0,
IF(FORECAST($C201,X$205:X$216,$C$205:$C$216)&gt;100,100,
FORECAST($C201,X$205:X$216,$C$205:$C$216))))</f>
        <v>96.719264064082836</v>
      </c>
      <c r="Y201" s="72"/>
      <c r="Z201" s="73"/>
      <c r="AA201" s="73"/>
      <c r="AB201" s="74">
        <f ca="true">IF(MAX(C205:C216)-MIN(C205:C216)&lt;5,AVERAGEIF(C205:C216,"&gt;0",AB205:AB216),
IF(FORECAST($C201,AB$205:AB$216,$C$205:$C$216)&lt;0,0,
IF(FORECAST($C201,AB$205:AB$216,$C$205:$C$216)&gt;100,100,
FORECAST($C201,AB$205:AB$216,$C$205:$C$216))))</f>
        <v>0</v>
      </c>
    </row>
    <row r="202" hidden="true" x14ac:dyDescent="0.2">
      <c r="A202" s="1652"/>
      <c r="B202" s="1653"/>
      <c r="C202" s="49">
        <f>MaxRegYear(C200,C205:C216)</f>
        <v>2014</v>
      </c>
      <c r="D202" s="75">
        <f ca="true">IF(MAX(C205:C216)-MIN(C205:C216)&lt;5,AVERAGEIF(C205:C216,"&gt;0",D205:D216),
IF(FORECAST($C202,D$205:D$216,$C$205:$C$216)&lt;0,0,
IF(FORECAST($C202,D$205:D$216,$C$205:$C$216)&gt;100,100,
FORECAST($C202,D$205:D$216,$C$205:$C$216))))</f>
        <v>95.132500191898544</v>
      </c>
      <c r="E202" s="76"/>
      <c r="F202" s="77"/>
      <c r="G202" s="77"/>
      <c r="H202" s="78">
        <f ca="true">IF(MAX(C205:C216)-MIN(C205:C216)&lt;5,AVERAGEIF(C205:C216,"&gt;0",H205:H216),
IF(FORECAST($C202,H$205:H$216,$C$205:$C$216)&lt;0,0,
IF(FORECAST($C202,H$205:H$216,$C$205:$C$216)&gt;100,100,
FORECAST($C202,H$205:H$216,$C$205:$C$216))))</f>
        <v>0.23599393873959684</v>
      </c>
      <c r="I202" s="75">
        <f ca="true">IF(MAX(C205:C216)-MIN(C205:C216)&lt;5,AVERAGEIF(C205:C216,"&gt;0",I205:I216),
IF(FORECAST($C202,I$205:I$216,$C$205:$C$216)&lt;0,0,
IF(FORECAST($C202,I$205:I$216,$C$205:$C$216)&gt;100,100,
FORECAST($C202,I$205:I$216,$C$205:$C$216))))</f>
        <v>100</v>
      </c>
      <c r="J202" s="76"/>
      <c r="K202" s="77"/>
      <c r="L202" s="77"/>
      <c r="M202" s="78">
        <f ca="true">IF(MAX(C205:C216)-MIN(C205:C216)&lt;5,AVERAGEIF(C205:C216,"&gt;0",M205:M216),
IF(FORECAST($C202,M$205:M$216,$C$205:$C$216)&lt;0,0,
IF(FORECAST($C202,M$205:M$216,$C$205:$C$216)&gt;100,100,
FORECAST($C202,M$205:M$216,$C$205:$C$216))))</f>
        <v>0.30334985926162972</v>
      </c>
      <c r="N202" s="75">
        <f ca="true">IF(MAX(C205:C216)-MIN(C205:C216)&lt;5,AVERAGEIF(C205:C216,"&gt;0",N205:N216),
IF(FORECAST($C202,N$205:N$216,$C$205:$C$216)&lt;0,0,
IF(FORECAST($C202,N$205:N$216,$C$205:$C$216)&gt;100,100,
FORECAST($C202,N$205:N$216,$C$205:$C$216))))</f>
        <v>99.83577040705319</v>
      </c>
      <c r="O202" s="76"/>
      <c r="P202" s="77"/>
      <c r="Q202" s="77"/>
      <c r="R202" s="78">
        <f ca="true">IF(MAX(C205:C216)-MIN(C205:C216)&lt;5,AVERAGEIF(C205:C216,"&gt;0",R205:R216),
IF(FORECAST($C202,R$205:R$216,$C$205:$C$216)&lt;0,0,
IF(FORECAST($C202,R$205:R$216,$C$205:$C$216)&gt;100,100,
FORECAST($C202,R$205:R$216,$C$205:$C$216))))</f>
        <v>0</v>
      </c>
      <c r="S202" s="75">
        <f ca="true">IF(MAX(C205:C216)-MIN(C205:C216)&lt;5,AVERAGEIF(C205:C216,"&gt;0",S205:S216),
IF(FORECAST($C202,S$205:S$216,$C$205:$C$216)&lt;0,0,
IF(FORECAST($C202,S$205:S$216,$C$205:$C$216)&gt;100,100,
FORECAST($C202,S$205:S$216,$C$205:$C$216))))</f>
        <v>100</v>
      </c>
      <c r="T202" s="76"/>
      <c r="U202" s="77"/>
      <c r="V202" s="77"/>
      <c r="W202" s="78">
        <f ca="true">IF(MAX(C205:C216)-MIN(C205:C216)&lt;5,AVERAGEIF(C205:C216,"&gt;0",W205:W216),
IF(FORECAST($C202,W$205:W$216,$C$205:$C$216)&lt;0,0,
IF(FORECAST($C202,W$205:W$216,$C$205:$C$216)&gt;100,100,
FORECAST($C202,W$205:W$216,$C$205:$C$216))))</f>
        <v>0</v>
      </c>
      <c r="X202" s="75">
        <f ca="true">IF(MAX(C205:C216)-MIN(C205:C216)&lt;5,AVERAGEIF(C205:C216,"&gt;0",X205:X216),
IF(FORECAST($C202,X$205:X$216,$C$205:$C$216)&lt;0,0,
IF(FORECAST($C202,X$205:X$216,$C$205:$C$216)&gt;100,100,
FORECAST($C202,X$205:X$216,$C$205:$C$216))))</f>
        <v>99.377795162509301</v>
      </c>
      <c r="Y202" s="76"/>
      <c r="Z202" s="77"/>
      <c r="AA202" s="77"/>
      <c r="AB202" s="78">
        <f ca="true">IF(MAX(C205:C216)-MIN(C205:C216)&lt;5,AVERAGEIF(C205:C216,"&gt;0",AB205:AB216),
IF(FORECAST($C202,AB$205:AB$216,$C$205:$C$216)&lt;0,0,
IF(FORECAST($C202,AB$205:AB$216,$C$205:$C$216)&gt;100,100,
FORECAST($C202,AB$205:AB$216,$C$205:$C$216))))</f>
        <v>0</v>
      </c>
    </row>
    <row r="203" ht="9" customHeight="true" x14ac:dyDescent="0.2">
      <c r="D203" s="79"/>
      <c r="I203" s="79"/>
      <c r="K203" s="39"/>
      <c r="L203" s="39"/>
      <c r="N203" s="79"/>
      <c r="P203" s="39"/>
      <c r="Q203" s="39"/>
      <c r="S203" s="79"/>
      <c r="U203" s="39"/>
      <c r="V203" s="39"/>
      <c r="X203" s="79"/>
      <c r="Z203" s="39"/>
      <c r="AA203" s="39"/>
      <c r="AB203" s="80"/>
    </row>
    <row r="204" s="108" customFormat="true" ht="22.5" customHeight="true" x14ac:dyDescent="0.2">
      <c r="B204" s="81" t="s">
        <v>8</v>
      </c>
      <c r="C204" s="82" t="s">
        <v>9</v>
      </c>
      <c r="D204" s="83" t="s">
        <v>14</v>
      </c>
      <c r="E204" s="1609" t="s">
        <v>332</v>
      </c>
      <c r="F204" s="219"/>
      <c r="G204" s="219"/>
      <c r="H204" s="85" t="s">
        <v>17</v>
      </c>
      <c r="I204" s="83" t="s">
        <v>14</v>
      </c>
      <c r="J204" s="1609" t="s">
        <v>332</v>
      </c>
      <c r="K204" s="219"/>
      <c r="L204" s="219"/>
      <c r="M204" s="85" t="s">
        <v>17</v>
      </c>
      <c r="N204" s="83" t="s">
        <v>14</v>
      </c>
      <c r="O204" s="1609" t="s">
        <v>332</v>
      </c>
      <c r="P204" s="219"/>
      <c r="Q204" s="219"/>
      <c r="R204" s="85" t="s">
        <v>17</v>
      </c>
      <c r="S204" s="83" t="s">
        <v>14</v>
      </c>
      <c r="T204" s="1609" t="s">
        <v>332</v>
      </c>
      <c r="U204" s="219"/>
      <c r="V204" s="219"/>
      <c r="W204" s="85" t="s">
        <v>17</v>
      </c>
      <c r="X204" s="83" t="s">
        <v>14</v>
      </c>
      <c r="Y204" s="1609" t="s">
        <v>332</v>
      </c>
      <c r="Z204" s="219"/>
      <c r="AA204" s="219"/>
      <c r="AB204" s="85" t="s">
        <v>17</v>
      </c>
      <c r="AD204" s="220"/>
    </row>
    <row r="205" x14ac:dyDescent="0.2">
      <c r="A205" s="87"/>
      <c r="B205" s="439" t="s">
        <v>177</v>
      </c>
      <c r="C205" s="440">
        <v>2006</v>
      </c>
      <c r="D205" s="1">
        <f t="shared" ref="D205:D216" ca="true" si="50">IF(ISERROR(INDIRECT(CONCATENATE($B205,"!H16"))),"",INDIRECT(CONCATENATE($B205,"!H16")))</f>
        <v>84.364623734454597</v>
      </c>
      <c r="E205" s="91" t="str">
        <f t="shared" ref="E205:E216" ca="true" si="51">IF(ISERROR(INDIRECT(CONCATENATE($B205,"!H23"))),"",INDIRECT(CONCATENATE($B205,"!H23")))</f>
        <v>N/A</v>
      </c>
      <c r="F205" s="89"/>
      <c r="G205" s="89"/>
      <c r="H205" s="90">
        <f t="shared" ref="H205:H216" ca="true" si="52">IF(ISERROR(INDIRECT(CONCATENATE($B205,"!H21"))),"",INDIRECT(CONCATENATE($B205,"!H21")))</f>
        <v>4.0279141495893608E-2</v>
      </c>
      <c r="I205" s="1">
        <f t="shared" ref="I205:I216" ca="true" si="53">IF(ISERROR(INDIRECT(CONCATENATE($B205,"!I16"))),"",INDIRECT(CONCATENATE($B205,"!I16")))</f>
        <v>91.078429625841721</v>
      </c>
      <c r="J205" s="91" t="str">
        <f t="shared" ref="J205:J216" ca="true" si="54">IF(ISERROR(INDIRECT(CONCATENATE($B205,"!I23"))),"",INDIRECT(CONCATENATE($B205,"!I23")))</f>
        <v>N/A</v>
      </c>
      <c r="K205" s="89"/>
      <c r="L205" s="89"/>
      <c r="M205" s="90">
        <f t="shared" ref="M205:M216" ca="true" si="55">IF(ISERROR(INDIRECT(CONCATENATE($B205,"!I21"))),"",INDIRECT(CONCATENATE($B205,"!I21")))</f>
        <v>6.0215033146006409E-2</v>
      </c>
      <c r="N205" s="1">
        <f t="shared" ref="N205:N216" ca="true" si="56">IF(ISERROR(INDIRECT(CONCATENATE($B205,"!J16"))),"",INDIRECT(CONCATENATE($B205,"!J16")))</f>
        <v>97.463366687447987</v>
      </c>
      <c r="O205" s="91" t="str">
        <f t="shared" ref="O205:O216" ca="true" si="57">IF(ISERROR(INDIRECT(CONCATENATE($B205,"!J23"))),"",INDIRECT(CONCATENATE($B205,"!J23")))</f>
        <v>N/A</v>
      </c>
      <c r="P205" s="89"/>
      <c r="Q205" s="89"/>
      <c r="R205" s="90">
        <f t="shared" ref="R205:R216" ca="true" si="58">IF(ISERROR(INDIRECT(CONCATENATE($B205,"!J21"))),"",INDIRECT(CONCATENATE($B205,"!J21")))</f>
        <v>0</v>
      </c>
      <c r="S205" s="1">
        <f t="shared" ref="S205:S216" ca="true" si="59">IF(ISERROR(INDIRECT(CONCATENATE($B205,"!K16"))),"",INDIRECT(CONCATENATE($B205,"!K16")))</f>
        <v>95.843336924097372</v>
      </c>
      <c r="T205" s="91" t="str">
        <f t="shared" ref="T205:T216" ca="true" si="60">IF(ISERROR(INDIRECT(CONCATENATE($B205,"!K23"))),"",INDIRECT(CONCATENATE($B205,"!K23")))</f>
        <v>N/A</v>
      </c>
      <c r="U205" s="89"/>
      <c r="V205" s="89"/>
      <c r="W205" s="90">
        <f t="shared" ref="W205:W216" ca="true" si="61">IF(ISERROR(INDIRECT(CONCATENATE($B205,"!K21"))),"",INDIRECT(CONCATENATE($B205,"!K21")))</f>
        <v>0</v>
      </c>
      <c r="X205" s="1">
        <f t="shared" ref="X205:X216" ca="true" si="62">IF(ISERROR(INDIRECT(CONCATENATE($B205,"!L16"))),"",INDIRECT(CONCATENATE($B205,"!L16")))</f>
        <v>97.250970283768112</v>
      </c>
      <c r="Y205" s="91" t="str">
        <f t="shared" ref="Y205:Y216" ca="true" si="63">IF(ISERROR(INDIRECT(CONCATENATE($B205,"!L23"))),"",INDIRECT(CONCATENATE($B205,"!L23")))</f>
        <v>N/A</v>
      </c>
      <c r="Z205" s="89"/>
      <c r="AA205" s="89"/>
      <c r="AB205" s="90">
        <f t="shared" ref="AB205:AB216" ca="true" si="64">IF(ISERROR(INDIRECT(CONCATENATE($B205,"!L221"))),"",INDIRECT(CONCATENATE($B205,"!L21")))</f>
        <v>0</v>
      </c>
    </row>
    <row r="206" x14ac:dyDescent="0.2">
      <c r="A206" s="87"/>
      <c r="B206" s="441" t="s">
        <v>147</v>
      </c>
      <c r="C206" s="442">
        <v>2012</v>
      </c>
      <c r="D206" s="2">
        <f t="shared" ca="true" si="50"/>
        <v>92.440531077537486</v>
      </c>
      <c r="E206" s="91">
        <f t="shared" ca="true" si="51"/>
        <v>79.8</v>
      </c>
      <c r="F206" s="89"/>
      <c r="G206" s="89"/>
      <c r="H206" s="92">
        <f t="shared" ca="true" si="52"/>
        <v>0.18706523942867234</v>
      </c>
      <c r="I206" s="2">
        <f t="shared" ca="true" si="53"/>
        <v>98.111264339979613</v>
      </c>
      <c r="J206" s="91">
        <f t="shared" ca="true" si="54"/>
        <v>84</v>
      </c>
      <c r="K206" s="89"/>
      <c r="L206" s="89"/>
      <c r="M206" s="92">
        <f t="shared" ca="true" si="55"/>
        <v>0.24256615273272794</v>
      </c>
      <c r="N206" s="2">
        <f t="shared" ca="true" si="56"/>
        <v>99.24266947715185</v>
      </c>
      <c r="O206" s="91">
        <f t="shared" ca="true" si="57"/>
        <v>90.9</v>
      </c>
      <c r="P206" s="89"/>
      <c r="Q206" s="89"/>
      <c r="R206" s="92">
        <f t="shared" ca="true" si="58"/>
        <v>0</v>
      </c>
      <c r="S206" s="2">
        <f t="shared" ca="true" si="59"/>
        <v>99.138795816753188</v>
      </c>
      <c r="T206" s="91">
        <f t="shared" ca="true" si="60"/>
        <v>93.2</v>
      </c>
      <c r="U206" s="89"/>
      <c r="V206" s="89"/>
      <c r="W206" s="92">
        <f t="shared" ca="true" si="61"/>
        <v>0</v>
      </c>
      <c r="X206" s="2">
        <f t="shared" ca="true" si="62"/>
        <v>98.846088942824011</v>
      </c>
      <c r="Y206" s="91">
        <f t="shared" ca="true" si="63"/>
        <v>97.5</v>
      </c>
      <c r="Z206" s="89"/>
      <c r="AA206" s="89"/>
      <c r="AB206" s="92">
        <f t="shared" ca="true" si="64"/>
        <v>0</v>
      </c>
    </row>
    <row r="207" x14ac:dyDescent="0.2">
      <c r="A207" s="87"/>
      <c r="B207" s="441"/>
      <c r="C207" s="442"/>
      <c r="D207" s="2" t="str">
        <f t="shared" ca="true" si="50"/>
        <v/>
      </c>
      <c r="E207" s="91" t="str">
        <f t="shared" ca="true" si="51"/>
        <v/>
      </c>
      <c r="F207" s="89"/>
      <c r="G207" s="89"/>
      <c r="H207" s="92" t="str">
        <f t="shared" ca="true" si="52"/>
        <v/>
      </c>
      <c r="I207" s="2" t="str">
        <f t="shared" ca="true" si="53"/>
        <v/>
      </c>
      <c r="J207" s="91" t="str">
        <f t="shared" ca="true" si="54"/>
        <v/>
      </c>
      <c r="K207" s="89"/>
      <c r="L207" s="89"/>
      <c r="M207" s="92" t="str">
        <f t="shared" ca="true" si="55"/>
        <v/>
      </c>
      <c r="N207" s="2" t="str">
        <f t="shared" ca="true" si="56"/>
        <v/>
      </c>
      <c r="O207" s="91" t="str">
        <f t="shared" ca="true" si="57"/>
        <v/>
      </c>
      <c r="P207" s="89"/>
      <c r="Q207" s="89"/>
      <c r="R207" s="92" t="str">
        <f t="shared" ca="true" si="58"/>
        <v/>
      </c>
      <c r="S207" s="2" t="str">
        <f t="shared" ca="true" si="59"/>
        <v/>
      </c>
      <c r="T207" s="91" t="str">
        <f t="shared" ca="true" si="60"/>
        <v/>
      </c>
      <c r="U207" s="89"/>
      <c r="V207" s="89"/>
      <c r="W207" s="92" t="str">
        <f t="shared" ca="true" si="61"/>
        <v/>
      </c>
      <c r="X207" s="2" t="str">
        <f t="shared" ca="true" si="62"/>
        <v/>
      </c>
      <c r="Y207" s="91" t="str">
        <f t="shared" ca="true" si="63"/>
        <v/>
      </c>
      <c r="Z207" s="89"/>
      <c r="AA207" s="89"/>
      <c r="AB207" s="92" t="str">
        <f t="shared" ca="true" si="64"/>
        <v/>
      </c>
      <c r="AD207" s="93"/>
    </row>
    <row r="208" x14ac:dyDescent="0.2">
      <c r="A208" s="87"/>
      <c r="B208" s="441"/>
      <c r="C208" s="442"/>
      <c r="D208" s="2" t="str">
        <f t="shared" ca="true" si="50"/>
        <v/>
      </c>
      <c r="E208" s="91" t="str">
        <f t="shared" ca="true" si="51"/>
        <v/>
      </c>
      <c r="F208" s="89"/>
      <c r="G208" s="89"/>
      <c r="H208" s="92" t="str">
        <f t="shared" ca="true" si="52"/>
        <v/>
      </c>
      <c r="I208" s="2" t="str">
        <f t="shared" ca="true" si="53"/>
        <v/>
      </c>
      <c r="J208" s="91" t="str">
        <f t="shared" ca="true" si="54"/>
        <v/>
      </c>
      <c r="K208" s="89"/>
      <c r="L208" s="89"/>
      <c r="M208" s="92" t="str">
        <f t="shared" ca="true" si="55"/>
        <v/>
      </c>
      <c r="N208" s="2" t="str">
        <f t="shared" ca="true" si="56"/>
        <v/>
      </c>
      <c r="O208" s="91" t="str">
        <f t="shared" ca="true" si="57"/>
        <v/>
      </c>
      <c r="P208" s="89"/>
      <c r="Q208" s="89"/>
      <c r="R208" s="92" t="str">
        <f t="shared" ca="true" si="58"/>
        <v/>
      </c>
      <c r="S208" s="2" t="str">
        <f t="shared" ca="true" si="59"/>
        <v/>
      </c>
      <c r="T208" s="91" t="str">
        <f t="shared" ca="true" si="60"/>
        <v/>
      </c>
      <c r="U208" s="89"/>
      <c r="V208" s="89"/>
      <c r="W208" s="92" t="str">
        <f t="shared" ca="true" si="61"/>
        <v/>
      </c>
      <c r="X208" s="2" t="str">
        <f t="shared" ca="true" si="62"/>
        <v/>
      </c>
      <c r="Y208" s="91" t="str">
        <f t="shared" ca="true" si="63"/>
        <v/>
      </c>
      <c r="Z208" s="89"/>
      <c r="AA208" s="89"/>
      <c r="AB208" s="92" t="str">
        <f t="shared" ca="true" si="64"/>
        <v/>
      </c>
    </row>
    <row r="209" x14ac:dyDescent="0.2">
      <c r="A209" s="87"/>
      <c r="B209" s="441"/>
      <c r="C209" s="442"/>
      <c r="D209" s="2" t="str">
        <f t="shared" ca="true" si="50"/>
        <v/>
      </c>
      <c r="E209" s="91" t="str">
        <f t="shared" ca="true" si="51"/>
        <v/>
      </c>
      <c r="F209" s="89"/>
      <c r="G209" s="89"/>
      <c r="H209" s="92" t="str">
        <f t="shared" ca="true" si="52"/>
        <v/>
      </c>
      <c r="I209" s="2" t="str">
        <f t="shared" ca="true" si="53"/>
        <v/>
      </c>
      <c r="J209" s="91" t="str">
        <f t="shared" ca="true" si="54"/>
        <v/>
      </c>
      <c r="K209" s="89"/>
      <c r="L209" s="89"/>
      <c r="M209" s="92" t="str">
        <f t="shared" ca="true" si="55"/>
        <v/>
      </c>
      <c r="N209" s="2" t="str">
        <f t="shared" ca="true" si="56"/>
        <v/>
      </c>
      <c r="O209" s="91" t="str">
        <f t="shared" ca="true" si="57"/>
        <v/>
      </c>
      <c r="P209" s="89"/>
      <c r="Q209" s="89"/>
      <c r="R209" s="92" t="str">
        <f t="shared" ca="true" si="58"/>
        <v/>
      </c>
      <c r="S209" s="2" t="str">
        <f t="shared" ca="true" si="59"/>
        <v/>
      </c>
      <c r="T209" s="91" t="str">
        <f t="shared" ca="true" si="60"/>
        <v/>
      </c>
      <c r="U209" s="89"/>
      <c r="V209" s="89"/>
      <c r="W209" s="92" t="str">
        <f t="shared" ca="true" si="61"/>
        <v/>
      </c>
      <c r="X209" s="2" t="str">
        <f t="shared" ca="true" si="62"/>
        <v/>
      </c>
      <c r="Y209" s="91" t="str">
        <f t="shared" ca="true" si="63"/>
        <v/>
      </c>
      <c r="Z209" s="89"/>
      <c r="AA209" s="89"/>
      <c r="AB209" s="92" t="str">
        <f t="shared" ca="true" si="64"/>
        <v/>
      </c>
    </row>
    <row r="210" x14ac:dyDescent="0.2">
      <c r="A210" s="87"/>
      <c r="B210" s="441"/>
      <c r="C210" s="442"/>
      <c r="D210" s="2" t="str">
        <f t="shared" ca="true" si="50"/>
        <v/>
      </c>
      <c r="E210" s="91" t="str">
        <f t="shared" ca="true" si="51"/>
        <v/>
      </c>
      <c r="F210" s="89"/>
      <c r="G210" s="89"/>
      <c r="H210" s="92" t="str">
        <f t="shared" ca="true" si="52"/>
        <v/>
      </c>
      <c r="I210" s="2" t="str">
        <f t="shared" ca="true" si="53"/>
        <v/>
      </c>
      <c r="J210" s="91" t="str">
        <f t="shared" ca="true" si="54"/>
        <v/>
      </c>
      <c r="K210" s="89"/>
      <c r="L210" s="89"/>
      <c r="M210" s="92" t="str">
        <f t="shared" ca="true" si="55"/>
        <v/>
      </c>
      <c r="N210" s="2" t="str">
        <f t="shared" ca="true" si="56"/>
        <v/>
      </c>
      <c r="O210" s="91" t="str">
        <f t="shared" ca="true" si="57"/>
        <v/>
      </c>
      <c r="P210" s="89"/>
      <c r="Q210" s="89"/>
      <c r="R210" s="92" t="str">
        <f t="shared" ca="true" si="58"/>
        <v/>
      </c>
      <c r="S210" s="2" t="str">
        <f t="shared" ca="true" si="59"/>
        <v/>
      </c>
      <c r="T210" s="91" t="str">
        <f t="shared" ca="true" si="60"/>
        <v/>
      </c>
      <c r="U210" s="89"/>
      <c r="V210" s="89"/>
      <c r="W210" s="92" t="str">
        <f t="shared" ca="true" si="61"/>
        <v/>
      </c>
      <c r="X210" s="2" t="str">
        <f t="shared" ca="true" si="62"/>
        <v/>
      </c>
      <c r="Y210" s="91" t="str">
        <f t="shared" ca="true" si="63"/>
        <v/>
      </c>
      <c r="Z210" s="89"/>
      <c r="AA210" s="89"/>
      <c r="AB210" s="92" t="str">
        <f t="shared" ca="true" si="64"/>
        <v/>
      </c>
    </row>
    <row r="211" x14ac:dyDescent="0.2">
      <c r="A211" s="87"/>
      <c r="B211" s="441"/>
      <c r="C211" s="442"/>
      <c r="D211" s="2" t="str">
        <f t="shared" ca="true" si="50"/>
        <v/>
      </c>
      <c r="E211" s="91" t="str">
        <f t="shared" ca="true" si="51"/>
        <v/>
      </c>
      <c r="F211" s="89"/>
      <c r="G211" s="89"/>
      <c r="H211" s="92" t="str">
        <f t="shared" ca="true" si="52"/>
        <v/>
      </c>
      <c r="I211" s="2" t="str">
        <f t="shared" ca="true" si="53"/>
        <v/>
      </c>
      <c r="J211" s="91" t="str">
        <f t="shared" ca="true" si="54"/>
        <v/>
      </c>
      <c r="K211" s="89"/>
      <c r="L211" s="89"/>
      <c r="M211" s="92" t="str">
        <f t="shared" ca="true" si="55"/>
        <v/>
      </c>
      <c r="N211" s="2" t="str">
        <f t="shared" ca="true" si="56"/>
        <v/>
      </c>
      <c r="O211" s="91" t="str">
        <f t="shared" ca="true" si="57"/>
        <v/>
      </c>
      <c r="P211" s="89"/>
      <c r="Q211" s="89"/>
      <c r="R211" s="92" t="str">
        <f t="shared" ca="true" si="58"/>
        <v/>
      </c>
      <c r="S211" s="2" t="str">
        <f t="shared" ca="true" si="59"/>
        <v/>
      </c>
      <c r="T211" s="91" t="str">
        <f t="shared" ca="true" si="60"/>
        <v/>
      </c>
      <c r="U211" s="89"/>
      <c r="V211" s="89"/>
      <c r="W211" s="92" t="str">
        <f t="shared" ca="true" si="61"/>
        <v/>
      </c>
      <c r="X211" s="2" t="str">
        <f t="shared" ca="true" si="62"/>
        <v/>
      </c>
      <c r="Y211" s="91" t="str">
        <f t="shared" ca="true" si="63"/>
        <v/>
      </c>
      <c r="Z211" s="89"/>
      <c r="AA211" s="89"/>
      <c r="AB211" s="92" t="str">
        <f t="shared" ca="true" si="64"/>
        <v/>
      </c>
    </row>
    <row r="212" x14ac:dyDescent="0.2">
      <c r="A212" s="87"/>
      <c r="B212" s="441"/>
      <c r="C212" s="442"/>
      <c r="D212" s="2" t="str">
        <f t="shared" ca="true" si="50"/>
        <v/>
      </c>
      <c r="E212" s="91" t="str">
        <f t="shared" ca="true" si="51"/>
        <v/>
      </c>
      <c r="F212" s="89"/>
      <c r="G212" s="89"/>
      <c r="H212" s="92" t="str">
        <f t="shared" ca="true" si="52"/>
        <v/>
      </c>
      <c r="I212" s="2" t="str">
        <f t="shared" ca="true" si="53"/>
        <v/>
      </c>
      <c r="J212" s="91" t="str">
        <f t="shared" ca="true" si="54"/>
        <v/>
      </c>
      <c r="K212" s="89"/>
      <c r="L212" s="89"/>
      <c r="M212" s="92" t="str">
        <f t="shared" ca="true" si="55"/>
        <v/>
      </c>
      <c r="N212" s="2" t="str">
        <f t="shared" ca="true" si="56"/>
        <v/>
      </c>
      <c r="O212" s="91" t="str">
        <f t="shared" ca="true" si="57"/>
        <v/>
      </c>
      <c r="P212" s="89"/>
      <c r="Q212" s="89"/>
      <c r="R212" s="92" t="str">
        <f t="shared" ca="true" si="58"/>
        <v/>
      </c>
      <c r="S212" s="2" t="str">
        <f t="shared" ca="true" si="59"/>
        <v/>
      </c>
      <c r="T212" s="91" t="str">
        <f t="shared" ca="true" si="60"/>
        <v/>
      </c>
      <c r="U212" s="89"/>
      <c r="V212" s="89"/>
      <c r="W212" s="92" t="str">
        <f t="shared" ca="true" si="61"/>
        <v/>
      </c>
      <c r="X212" s="2" t="str">
        <f t="shared" ca="true" si="62"/>
        <v/>
      </c>
      <c r="Y212" s="91" t="str">
        <f t="shared" ca="true" si="63"/>
        <v/>
      </c>
      <c r="Z212" s="89"/>
      <c r="AA212" s="89"/>
      <c r="AB212" s="92" t="str">
        <f t="shared" ca="true" si="64"/>
        <v/>
      </c>
    </row>
    <row r="213" x14ac:dyDescent="0.2">
      <c r="A213" s="87"/>
      <c r="B213" s="441"/>
      <c r="C213" s="442"/>
      <c r="D213" s="2" t="str">
        <f t="shared" ca="true" si="50"/>
        <v/>
      </c>
      <c r="E213" s="91" t="str">
        <f t="shared" ca="true" si="51"/>
        <v/>
      </c>
      <c r="F213" s="89"/>
      <c r="G213" s="89"/>
      <c r="H213" s="92" t="str">
        <f t="shared" ca="true" si="52"/>
        <v/>
      </c>
      <c r="I213" s="2" t="str">
        <f t="shared" ca="true" si="53"/>
        <v/>
      </c>
      <c r="J213" s="91" t="str">
        <f t="shared" ca="true" si="54"/>
        <v/>
      </c>
      <c r="K213" s="89"/>
      <c r="L213" s="89"/>
      <c r="M213" s="92" t="str">
        <f t="shared" ca="true" si="55"/>
        <v/>
      </c>
      <c r="N213" s="2" t="str">
        <f t="shared" ca="true" si="56"/>
        <v/>
      </c>
      <c r="O213" s="91" t="str">
        <f t="shared" ca="true" si="57"/>
        <v/>
      </c>
      <c r="P213" s="89"/>
      <c r="Q213" s="89"/>
      <c r="R213" s="92" t="str">
        <f t="shared" ca="true" si="58"/>
        <v/>
      </c>
      <c r="S213" s="2" t="str">
        <f t="shared" ca="true" si="59"/>
        <v/>
      </c>
      <c r="T213" s="91" t="str">
        <f t="shared" ca="true" si="60"/>
        <v/>
      </c>
      <c r="U213" s="89"/>
      <c r="V213" s="89"/>
      <c r="W213" s="92" t="str">
        <f t="shared" ca="true" si="61"/>
        <v/>
      </c>
      <c r="X213" s="2" t="str">
        <f t="shared" ca="true" si="62"/>
        <v/>
      </c>
      <c r="Y213" s="91" t="str">
        <f t="shared" ca="true" si="63"/>
        <v/>
      </c>
      <c r="Z213" s="89"/>
      <c r="AA213" s="89"/>
      <c r="AB213" s="92" t="str">
        <f t="shared" ca="true" si="64"/>
        <v/>
      </c>
    </row>
    <row r="214" x14ac:dyDescent="0.2">
      <c r="A214" s="87"/>
      <c r="B214" s="441"/>
      <c r="C214" s="442"/>
      <c r="D214" s="2" t="str">
        <f t="shared" ca="true" si="50"/>
        <v/>
      </c>
      <c r="E214" s="91" t="str">
        <f t="shared" ca="true" si="51"/>
        <v/>
      </c>
      <c r="F214" s="89"/>
      <c r="G214" s="89"/>
      <c r="H214" s="92" t="str">
        <f t="shared" ca="true" si="52"/>
        <v/>
      </c>
      <c r="I214" s="2" t="str">
        <f t="shared" ca="true" si="53"/>
        <v/>
      </c>
      <c r="J214" s="91" t="str">
        <f t="shared" ca="true" si="54"/>
        <v/>
      </c>
      <c r="K214" s="89"/>
      <c r="L214" s="89"/>
      <c r="M214" s="92" t="str">
        <f t="shared" ca="true" si="55"/>
        <v/>
      </c>
      <c r="N214" s="2" t="str">
        <f t="shared" ca="true" si="56"/>
        <v/>
      </c>
      <c r="O214" s="91" t="str">
        <f t="shared" ca="true" si="57"/>
        <v/>
      </c>
      <c r="P214" s="89"/>
      <c r="Q214" s="89"/>
      <c r="R214" s="92" t="str">
        <f t="shared" ca="true" si="58"/>
        <v/>
      </c>
      <c r="S214" s="2" t="str">
        <f t="shared" ca="true" si="59"/>
        <v/>
      </c>
      <c r="T214" s="91" t="str">
        <f t="shared" ca="true" si="60"/>
        <v/>
      </c>
      <c r="U214" s="89"/>
      <c r="V214" s="89"/>
      <c r="W214" s="92" t="str">
        <f t="shared" ca="true" si="61"/>
        <v/>
      </c>
      <c r="X214" s="2" t="str">
        <f t="shared" ca="true" si="62"/>
        <v/>
      </c>
      <c r="Y214" s="91" t="str">
        <f t="shared" ca="true" si="63"/>
        <v/>
      </c>
      <c r="Z214" s="89"/>
      <c r="AA214" s="89"/>
      <c r="AB214" s="92" t="str">
        <f t="shared" ca="true" si="64"/>
        <v/>
      </c>
    </row>
    <row r="215" x14ac:dyDescent="0.2">
      <c r="A215" s="87"/>
      <c r="B215" s="441"/>
      <c r="C215" s="442"/>
      <c r="D215" s="2" t="str">
        <f t="shared" ca="true" si="50"/>
        <v/>
      </c>
      <c r="E215" s="91" t="str">
        <f t="shared" ca="true" si="51"/>
        <v/>
      </c>
      <c r="F215" s="89"/>
      <c r="G215" s="89"/>
      <c r="H215" s="92" t="str">
        <f t="shared" ca="true" si="52"/>
        <v/>
      </c>
      <c r="I215" s="2" t="str">
        <f t="shared" ca="true" si="53"/>
        <v/>
      </c>
      <c r="J215" s="91" t="str">
        <f t="shared" ca="true" si="54"/>
        <v/>
      </c>
      <c r="K215" s="89"/>
      <c r="L215" s="89"/>
      <c r="M215" s="92" t="str">
        <f t="shared" ca="true" si="55"/>
        <v/>
      </c>
      <c r="N215" s="2" t="str">
        <f t="shared" ca="true" si="56"/>
        <v/>
      </c>
      <c r="O215" s="91" t="str">
        <f t="shared" ca="true" si="57"/>
        <v/>
      </c>
      <c r="P215" s="89"/>
      <c r="Q215" s="89"/>
      <c r="R215" s="92" t="str">
        <f t="shared" ca="true" si="58"/>
        <v/>
      </c>
      <c r="S215" s="2" t="str">
        <f t="shared" ca="true" si="59"/>
        <v/>
      </c>
      <c r="T215" s="91" t="str">
        <f t="shared" ca="true" si="60"/>
        <v/>
      </c>
      <c r="U215" s="89"/>
      <c r="V215" s="89"/>
      <c r="W215" s="92" t="str">
        <f t="shared" ca="true" si="61"/>
        <v/>
      </c>
      <c r="X215" s="2" t="str">
        <f t="shared" ca="true" si="62"/>
        <v/>
      </c>
      <c r="Y215" s="91" t="str">
        <f t="shared" ca="true" si="63"/>
        <v/>
      </c>
      <c r="Z215" s="89"/>
      <c r="AA215" s="89"/>
      <c r="AB215" s="92" t="str">
        <f t="shared" ca="true" si="64"/>
        <v/>
      </c>
    </row>
    <row r="216" x14ac:dyDescent="0.2">
      <c r="A216" s="87"/>
      <c r="B216" s="443"/>
      <c r="C216" s="444"/>
      <c r="D216" s="3" t="str">
        <f t="shared" ca="true" si="50"/>
        <v/>
      </c>
      <c r="E216" s="94" t="str">
        <f t="shared" ca="true" si="51"/>
        <v/>
      </c>
      <c r="F216" s="95"/>
      <c r="G216" s="96"/>
      <c r="H216" s="97" t="str">
        <f t="shared" ca="true" si="52"/>
        <v/>
      </c>
      <c r="I216" s="3" t="str">
        <f t="shared" ca="true" si="53"/>
        <v/>
      </c>
      <c r="J216" s="94" t="str">
        <f t="shared" ca="true" si="54"/>
        <v/>
      </c>
      <c r="K216" s="95"/>
      <c r="L216" s="96"/>
      <c r="M216" s="97" t="str">
        <f t="shared" ca="true" si="55"/>
        <v/>
      </c>
      <c r="N216" s="3" t="str">
        <f t="shared" ca="true" si="56"/>
        <v/>
      </c>
      <c r="O216" s="94" t="str">
        <f t="shared" ca="true" si="57"/>
        <v/>
      </c>
      <c r="P216" s="95"/>
      <c r="Q216" s="96"/>
      <c r="R216" s="97" t="str">
        <f t="shared" ca="true" si="58"/>
        <v/>
      </c>
      <c r="S216" s="3" t="str">
        <f t="shared" ca="true" si="59"/>
        <v/>
      </c>
      <c r="T216" s="94" t="str">
        <f t="shared" ca="true" si="60"/>
        <v/>
      </c>
      <c r="U216" s="95"/>
      <c r="V216" s="96"/>
      <c r="W216" s="97" t="str">
        <f t="shared" ca="true" si="61"/>
        <v/>
      </c>
      <c r="X216" s="3" t="str">
        <f t="shared" ca="true" si="62"/>
        <v/>
      </c>
      <c r="Y216" s="94" t="str">
        <f t="shared" ca="true" si="63"/>
        <v/>
      </c>
      <c r="Z216" s="95"/>
      <c r="AA216" s="96"/>
      <c r="AB216" s="97" t="str">
        <f t="shared" ca="true" si="64"/>
        <v/>
      </c>
    </row>
    <row r="217" ht="11.25" customHeight="true" x14ac:dyDescent="0.2"/>
    <row r="218" ht="22.5" customHeight="true" x14ac:dyDescent="0.25">
      <c r="B218" s="1619" t="str">
        <f>CONCATENATE("Urban use of drinking water sources,  ",C199,"–",C200)</f>
        <v>Urban use of drinking water sources,  2000–2018</v>
      </c>
      <c r="C218" s="1620"/>
      <c r="D218" s="1620"/>
      <c r="E218" s="1620"/>
      <c r="F218" s="1620"/>
      <c r="G218" s="1620"/>
      <c r="H218" s="1620"/>
      <c r="I218" s="1620"/>
      <c r="J218" s="1620"/>
      <c r="K218" s="1620"/>
      <c r="L218" s="1620"/>
      <c r="N218" s="98"/>
      <c r="O218" s="98"/>
      <c r="P218" s="98"/>
      <c r="Q218" s="98"/>
      <c r="R218" s="98"/>
      <c r="S218" s="1643" t="s">
        <v>11</v>
      </c>
      <c r="T218" s="1644"/>
      <c r="U218" s="1644"/>
      <c r="V218" s="1644"/>
      <c r="W218" s="164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t="str">
        <f ca="true">IF(ISERROR(INDIRECT(CONCATENATE($B253,"!M18"))),"",INDIRECT(CONCATENATE($B253,"!M18")))</f>
        <v/>
      </c>
      <c r="F253" s="101" t="str">
        <f ca="true">IF(ISERROR(INDIRECT(CONCATENATE($B253,"!M19"))),"",INDIRECT(CONCATENATE($B253,"!M19")))</f>
        <v/>
      </c>
      <c r="G253" s="101" t="str">
        <f ca="true">IF(ISERROR(INDIRECT(CONCATENATE($B253,"!M20"))),"",INDIRECT(CONCATENATE($B253,"!M20")))</f>
        <v/>
      </c>
      <c r="H253" s="101" t="str">
        <f ca="true">IF(ISERROR(INDIRECT(CONCATENATE($B253,"!M21"))),"",INDIRECT(CONCATENATE($B253,"!M21")))</f>
        <v/>
      </c>
      <c r="I253" s="101"/>
      <c r="J253" s="101" t="str">
        <f ca="true">IF(ISERROR(INDIRECT(CONCATENATE($B253,"!N18"))),"",INDIRECT(CONCATENATE($B253,"!N18")))</f>
        <v/>
      </c>
      <c r="K253" s="101" t="str">
        <f ca="true">IF(ISERROR(INDIRECT(CONCATENATE($B253,"!N19"))),"",INDIRECT(CONCATENATE($B253,"!N19")))</f>
        <v/>
      </c>
      <c r="L253" s="101" t="str">
        <f ca="true">IF(ISERROR(INDIRECT(CONCATENATE($B253,"!N20"))),"",INDIRECT(CONCATENATE($B253,"!N20")))</f>
        <v/>
      </c>
      <c r="M253" s="101" t="str">
        <f ca="true">IF(ISERROR(INDIRECT(CONCATENATE($B253,"!N21"))),"",INDIRECT(CONCATENATE($B253,"!N21")))</f>
        <v/>
      </c>
      <c r="N253" s="101"/>
      <c r="O253" s="101" t="str">
        <f ca="true">IF(ISERROR(INDIRECT(CONCATENATE($B253,"!O18"))),"",INDIRECT(CONCATENATE($B253,"!O18")))</f>
        <v/>
      </c>
      <c r="P253" s="101" t="str">
        <f ca="true">IF(ISERROR(INDIRECT(CONCATENATE($B253,"!O19"))),"",INDIRECT(CONCATENATE($B253,"!O19")))</f>
        <v/>
      </c>
      <c r="Q253" s="101" t="str">
        <f ca="true">IF(ISERROR(INDIRECT(CONCATENATE($B253,"!O20"))),"",INDIRECT(CONCATENATE($B253,"!O20")))</f>
        <v/>
      </c>
      <c r="R253" s="101" t="str">
        <f ca="true">IF(ISERROR(INDIRECT(CONCATENATE($B253,"!O21"))),"",INDIRECT(CONCATENATE($B253,"!O21")))</f>
        <v/>
      </c>
      <c r="S253" s="101"/>
      <c r="T253" s="101" t="str">
        <f ca="true">IF(ISERROR(INDIRECT(CONCATENATE($B253,"!P18"))),"",INDIRECT(CONCATENATE($B253,"!P18")))</f>
        <v/>
      </c>
      <c r="U253" s="101" t="str">
        <f ca="true">IF(ISERROR(INDIRECT(CONCATENATE($B253,"!P19"))),"",INDIRECT(CONCATENATE($B253,"!P19")))</f>
        <v/>
      </c>
      <c r="V253" s="101" t="str">
        <f ca="true">IF(ISERROR(INDIRECT(CONCATENATE($B253,"!P20"))),"",INDIRECT(CONCATENATE($B253,"!P20")))</f>
        <v/>
      </c>
      <c r="W253" s="101" t="str">
        <f ca="true">IF(ISERROR(INDIRECT(CONCATENATE($B253,"!P21"))),"",INDIRECT(CONCATENATE($B253,"!P21")))</f>
        <v/>
      </c>
      <c r="X253" s="101"/>
      <c r="Y253" s="101" t="str">
        <f ca="true">IF(ISERROR(INDIRECT(CONCATENATE($B253,"!Q18"))),"",INDIRECT(CONCATENATE($B253,"!Q18")))</f>
        <v/>
      </c>
      <c r="Z253" s="101" t="str">
        <f ca="true">IF(ISERROR(INDIRECT(CONCATENATE($B253,"!Q19"))),"",INDIRECT(CONCATENATE($B253,"!Q19")))</f>
        <v/>
      </c>
      <c r="AA253" s="101" t="str">
        <f ca="true">IF(ISERROR(INDIRECT(CONCATENATE($B253,"!Q20"))),"",INDIRECT(CONCATENATE($B253,"!Q20")))</f>
        <v/>
      </c>
      <c r="AB253" s="101" t="str">
        <f ca="true">IF(ISERROR(INDIRECT(CONCATENATE($B253,"!Q21"))),"",INDIRECT(CONCATENATE($B253,"!Q1")))</f>
        <v/>
      </c>
    </row>
    <row r="254" x14ac:dyDescent="0.2">
      <c r="C254" s="100"/>
      <c r="D254" s="100"/>
      <c r="E254" s="101" t="str">
        <f ca="true">IF(ISERROR(INDIRECT(CONCATENATE($B254,"!M18"))),"",INDIRECT(CONCATENATE($B254,"!M18")))</f>
        <v/>
      </c>
      <c r="F254" s="101" t="str">
        <f ca="true">IF(ISERROR(INDIRECT(CONCATENATE($B254,"!M19"))),"",INDIRECT(CONCATENATE($B254,"!M19")))</f>
        <v/>
      </c>
      <c r="G254" s="101" t="str">
        <f ca="true">IF(ISERROR(INDIRECT(CONCATENATE($B254,"!M20"))),"",INDIRECT(CONCATENATE($B254,"!M20")))</f>
        <v/>
      </c>
      <c r="H254" s="101" t="str">
        <f ca="true">IF(ISERROR(INDIRECT(CONCATENATE($B254,"!M21"))),"",INDIRECT(CONCATENATE($B254,"!M21")))</f>
        <v/>
      </c>
      <c r="I254" s="101"/>
      <c r="J254" s="101" t="str">
        <f ca="true">IF(ISERROR(INDIRECT(CONCATENATE($B254,"!N18"))),"",INDIRECT(CONCATENATE($B254,"!N18")))</f>
        <v/>
      </c>
      <c r="K254" s="101" t="str">
        <f ca="true">IF(ISERROR(INDIRECT(CONCATENATE($B254,"!N19"))),"",INDIRECT(CONCATENATE($B254,"!N19")))</f>
        <v/>
      </c>
      <c r="L254" s="101" t="str">
        <f ca="true">IF(ISERROR(INDIRECT(CONCATENATE($B254,"!N20"))),"",INDIRECT(CONCATENATE($B254,"!N20")))</f>
        <v/>
      </c>
      <c r="M254" s="101" t="str">
        <f ca="true">IF(ISERROR(INDIRECT(CONCATENATE($B254,"!N21"))),"",INDIRECT(CONCATENATE($B254,"!N21")))</f>
        <v/>
      </c>
      <c r="N254" s="101"/>
      <c r="O254" s="101" t="str">
        <f ca="true">IF(ISERROR(INDIRECT(CONCATENATE($B254,"!O18"))),"",INDIRECT(CONCATENATE($B254,"!O18")))</f>
        <v/>
      </c>
      <c r="P254" s="101" t="str">
        <f ca="true">IF(ISERROR(INDIRECT(CONCATENATE($B254,"!O19"))),"",INDIRECT(CONCATENATE($B254,"!O19")))</f>
        <v/>
      </c>
      <c r="Q254" s="101" t="str">
        <f ca="true">IF(ISERROR(INDIRECT(CONCATENATE($B254,"!O20"))),"",INDIRECT(CONCATENATE($B254,"!O20")))</f>
        <v/>
      </c>
      <c r="R254" s="101" t="str">
        <f ca="true">IF(ISERROR(INDIRECT(CONCATENATE($B254,"!O21"))),"",INDIRECT(CONCATENATE($B254,"!O21")))</f>
        <v/>
      </c>
      <c r="S254" s="101"/>
      <c r="T254" s="101" t="str">
        <f ca="true">IF(ISERROR(INDIRECT(CONCATENATE($B254,"!P18"))),"",INDIRECT(CONCATENATE($B254,"!P18")))</f>
        <v/>
      </c>
      <c r="U254" s="101" t="str">
        <f ca="true">IF(ISERROR(INDIRECT(CONCATENATE($B254,"!P19"))),"",INDIRECT(CONCATENATE($B254,"!P19")))</f>
        <v/>
      </c>
      <c r="V254" s="101" t="str">
        <f ca="true">IF(ISERROR(INDIRECT(CONCATENATE($B254,"!P20"))),"",INDIRECT(CONCATENATE($B254,"!P20")))</f>
        <v/>
      </c>
      <c r="W254" s="101" t="str">
        <f ca="true">IF(ISERROR(INDIRECT(CONCATENATE($B254,"!P21"))),"",INDIRECT(CONCATENATE($B254,"!P21")))</f>
        <v/>
      </c>
      <c r="X254" s="101"/>
      <c r="Y254" s="101" t="str">
        <f ca="true">IF(ISERROR(INDIRECT(CONCATENATE($B254,"!Q18"))),"",INDIRECT(CONCATENATE($B254,"!Q18")))</f>
        <v/>
      </c>
      <c r="Z254" s="101" t="str">
        <f ca="true">IF(ISERROR(INDIRECT(CONCATENATE($B254,"!Q19"))),"",INDIRECT(CONCATENATE($B254,"!Q19")))</f>
        <v/>
      </c>
      <c r="AA254" s="101" t="str">
        <f ca="true">IF(ISERROR(INDIRECT(CONCATENATE($B254,"!Q20"))),"",INDIRECT(CONCATENATE($B254,"!Q20")))</f>
        <v/>
      </c>
      <c r="AB254" s="101" t="str">
        <f ca="true">IF(ISERROR(INDIRECT(CONCATENATE($B254,"!Q21"))),"",INDIRECT(CONCATENATE($B254,"!Q1")))</f>
        <v/>
      </c>
    </row>
    <row r="255" x14ac:dyDescent="0.2">
      <c r="C255" s="100"/>
      <c r="D255" s="100"/>
      <c r="E255" s="101" t="str">
        <f ca="true">IF(ISERROR(INDIRECT(CONCATENATE($B255,"!M18"))),"",INDIRECT(CONCATENATE($B255,"!M18")))</f>
        <v/>
      </c>
      <c r="F255" s="101" t="str">
        <f ca="true">IF(ISERROR(INDIRECT(CONCATENATE($B255,"!M19"))),"",INDIRECT(CONCATENATE($B255,"!M19")))</f>
        <v/>
      </c>
      <c r="G255" s="101" t="str">
        <f ca="true">IF(ISERROR(INDIRECT(CONCATENATE($B255,"!M20"))),"",INDIRECT(CONCATENATE($B255,"!M20")))</f>
        <v/>
      </c>
      <c r="H255" s="101" t="str">
        <f ca="true">IF(ISERROR(INDIRECT(CONCATENATE($B255,"!M21"))),"",INDIRECT(CONCATENATE($B255,"!M21")))</f>
        <v/>
      </c>
      <c r="I255" s="101"/>
      <c r="J255" s="101" t="str">
        <f ca="true">IF(ISERROR(INDIRECT(CONCATENATE($B255,"!N18"))),"",INDIRECT(CONCATENATE($B255,"!N18")))</f>
        <v/>
      </c>
      <c r="K255" s="101" t="str">
        <f ca="true">IF(ISERROR(INDIRECT(CONCATENATE($B255,"!N19"))),"",INDIRECT(CONCATENATE($B255,"!N19")))</f>
        <v/>
      </c>
      <c r="L255" s="101" t="str">
        <f ca="true">IF(ISERROR(INDIRECT(CONCATENATE($B255,"!N20"))),"",INDIRECT(CONCATENATE($B255,"!N20")))</f>
        <v/>
      </c>
      <c r="M255" s="101" t="str">
        <f ca="true">IF(ISERROR(INDIRECT(CONCATENATE($B255,"!N21"))),"",INDIRECT(CONCATENATE($B255,"!N21")))</f>
        <v/>
      </c>
      <c r="N255" s="101"/>
      <c r="O255" s="101" t="str">
        <f ca="true">IF(ISERROR(INDIRECT(CONCATENATE($B255,"!O18"))),"",INDIRECT(CONCATENATE($B255,"!O18")))</f>
        <v/>
      </c>
      <c r="P255" s="101" t="str">
        <f ca="true">IF(ISERROR(INDIRECT(CONCATENATE($B255,"!O19"))),"",INDIRECT(CONCATENATE($B255,"!O19")))</f>
        <v/>
      </c>
      <c r="Q255" s="101" t="str">
        <f ca="true">IF(ISERROR(INDIRECT(CONCATENATE($B255,"!O20"))),"",INDIRECT(CONCATENATE($B255,"!O20")))</f>
        <v/>
      </c>
      <c r="R255" s="101" t="str">
        <f ca="true">IF(ISERROR(INDIRECT(CONCATENATE($B255,"!O21"))),"",INDIRECT(CONCATENATE($B255,"!O21")))</f>
        <v/>
      </c>
      <c r="S255" s="101"/>
      <c r="T255" s="101" t="str">
        <f ca="true">IF(ISERROR(INDIRECT(CONCATENATE($B255,"!P18"))),"",INDIRECT(CONCATENATE($B255,"!P18")))</f>
        <v/>
      </c>
      <c r="U255" s="101" t="str">
        <f ca="true">IF(ISERROR(INDIRECT(CONCATENATE($B255,"!P19"))),"",INDIRECT(CONCATENATE($B255,"!P19")))</f>
        <v/>
      </c>
      <c r="V255" s="101" t="str">
        <f ca="true">IF(ISERROR(INDIRECT(CONCATENATE($B255,"!P20"))),"",INDIRECT(CONCATENATE($B255,"!P20")))</f>
        <v/>
      </c>
      <c r="W255" s="101" t="str">
        <f ca="true">IF(ISERROR(INDIRECT(CONCATENATE($B255,"!P21"))),"",INDIRECT(CONCATENATE($B255,"!P21")))</f>
        <v/>
      </c>
      <c r="X255" s="101"/>
      <c r="Y255" s="101" t="str">
        <f ca="true">IF(ISERROR(INDIRECT(CONCATENATE($B255,"!Q18"))),"",INDIRECT(CONCATENATE($B255,"!Q18")))</f>
        <v/>
      </c>
      <c r="Z255" s="101" t="str">
        <f ca="true">IF(ISERROR(INDIRECT(CONCATENATE($B255,"!Q19"))),"",INDIRECT(CONCATENATE($B255,"!Q19")))</f>
        <v/>
      </c>
      <c r="AA255" s="101" t="str">
        <f ca="true">IF(ISERROR(INDIRECT(CONCATENATE($B255,"!Q20"))),"",INDIRECT(CONCATENATE($B255,"!Q20")))</f>
        <v/>
      </c>
      <c r="AB255" s="101" t="str">
        <f ca="true">IF(ISERROR(INDIRECT(CONCATENATE($B255,"!Q21"))),"",INDIRECT(CONCATENATE($B255,"!Q1")))</f>
        <v/>
      </c>
    </row>
    <row r="256" x14ac:dyDescent="0.2">
      <c r="B256" s="101"/>
      <c r="C256" s="100"/>
      <c r="D256" s="100"/>
      <c r="E256" s="101" t="str">
        <f ca="true">IF(ISERROR(INDIRECT(CONCATENATE($B256,"!M18"))),"",INDIRECT(CONCATENATE($B256,"!M18")))</f>
        <v/>
      </c>
      <c r="F256" s="101" t="str">
        <f ca="true">IF(ISERROR(INDIRECT(CONCATENATE($B256,"!M19"))),"",INDIRECT(CONCATENATE($B256,"!M19")))</f>
        <v/>
      </c>
      <c r="G256" s="101" t="str">
        <f ca="true">IF(ISERROR(INDIRECT(CONCATENATE($B256,"!M20"))),"",INDIRECT(CONCATENATE($B256,"!M20")))</f>
        <v/>
      </c>
      <c r="H256" s="101" t="str">
        <f ca="true">IF(ISERROR(INDIRECT(CONCATENATE($B256,"!M21"))),"",INDIRECT(CONCATENATE($B256,"!M21")))</f>
        <v/>
      </c>
      <c r="I256" s="101"/>
      <c r="J256" s="101" t="str">
        <f ca="true">IF(ISERROR(INDIRECT(CONCATENATE($B256,"!N18"))),"",INDIRECT(CONCATENATE($B256,"!N18")))</f>
        <v/>
      </c>
      <c r="K256" s="101" t="str">
        <f ca="true">IF(ISERROR(INDIRECT(CONCATENATE($B256,"!N19"))),"",INDIRECT(CONCATENATE($B256,"!N19")))</f>
        <v/>
      </c>
      <c r="L256" s="101" t="str">
        <f ca="true">IF(ISERROR(INDIRECT(CONCATENATE($B256,"!N20"))),"",INDIRECT(CONCATENATE($B256,"!N20")))</f>
        <v/>
      </c>
      <c r="M256" s="101" t="str">
        <f ca="true">IF(ISERROR(INDIRECT(CONCATENATE($B256,"!N21"))),"",INDIRECT(CONCATENATE($B256,"!N21")))</f>
        <v/>
      </c>
      <c r="N256" s="101"/>
      <c r="O256" s="101" t="str">
        <f ca="true">IF(ISERROR(INDIRECT(CONCATENATE($B256,"!O18"))),"",INDIRECT(CONCATENATE($B256,"!O18")))</f>
        <v/>
      </c>
      <c r="P256" s="101" t="str">
        <f ca="true">IF(ISERROR(INDIRECT(CONCATENATE($B256,"!O19"))),"",INDIRECT(CONCATENATE($B256,"!O19")))</f>
        <v/>
      </c>
      <c r="Q256" s="101" t="str">
        <f ca="true">IF(ISERROR(INDIRECT(CONCATENATE($B256,"!O20"))),"",INDIRECT(CONCATENATE($B256,"!O20")))</f>
        <v/>
      </c>
      <c r="R256" s="101" t="str">
        <f ca="true">IF(ISERROR(INDIRECT(CONCATENATE($B256,"!O21"))),"",INDIRECT(CONCATENATE($B256,"!O21")))</f>
        <v/>
      </c>
      <c r="S256" s="101"/>
      <c r="T256" s="101" t="str">
        <f ca="true">IF(ISERROR(INDIRECT(CONCATENATE($B256,"!P18"))),"",INDIRECT(CONCATENATE($B256,"!P18")))</f>
        <v/>
      </c>
      <c r="U256" s="101" t="str">
        <f ca="true">IF(ISERROR(INDIRECT(CONCATENATE($B256,"!P19"))),"",INDIRECT(CONCATENATE($B256,"!P19")))</f>
        <v/>
      </c>
      <c r="V256" s="101" t="str">
        <f ca="true">IF(ISERROR(INDIRECT(CONCATENATE($B256,"!P20"))),"",INDIRECT(CONCATENATE($B256,"!P20")))</f>
        <v/>
      </c>
      <c r="W256" s="101" t="str">
        <f ca="true">IF(ISERROR(INDIRECT(CONCATENATE($B256,"!P21"))),"",INDIRECT(CONCATENATE($B256,"!P21")))</f>
        <v/>
      </c>
      <c r="X256" s="101"/>
      <c r="Y256" s="101" t="str">
        <f ca="true">IF(ISERROR(INDIRECT(CONCATENATE($B256,"!Q18"))),"",INDIRECT(CONCATENATE($B256,"!Q18")))</f>
        <v/>
      </c>
      <c r="Z256" s="101" t="str">
        <f ca="true">IF(ISERROR(INDIRECT(CONCATENATE($B256,"!Q19"))),"",INDIRECT(CONCATENATE($B256,"!Q19")))</f>
        <v/>
      </c>
      <c r="AA256" s="101" t="str">
        <f ca="true">IF(ISERROR(INDIRECT(CONCATENATE($B256,"!Q20"))),"",INDIRECT(CONCATENATE($B256,"!Q20")))</f>
        <v/>
      </c>
      <c r="AB256" s="101" t="str">
        <f ca="true">IF(ISERROR(INDIRECT(CONCATENATE($B256,"!Q21"))),"",INDIRECT(CONCATENATE($B256,"!Q1")))</f>
        <v/>
      </c>
    </row>
    <row r="257" x14ac:dyDescent="0.2">
      <c r="B257" s="101"/>
      <c r="C257" s="100"/>
      <c r="D257" s="100"/>
      <c r="E257" s="101" t="str">
        <f ca="true">IF(ISERROR(INDIRECT(CONCATENATE($B257,"!M18"))),"",INDIRECT(CONCATENATE($B257,"!M18")))</f>
        <v/>
      </c>
      <c r="F257" s="101" t="str">
        <f ca="true">IF(ISERROR(INDIRECT(CONCATENATE($B257,"!M19"))),"",INDIRECT(CONCATENATE($B257,"!M19")))</f>
        <v/>
      </c>
      <c r="G257" s="101" t="str">
        <f ca="true">IF(ISERROR(INDIRECT(CONCATENATE($B257,"!M20"))),"",INDIRECT(CONCATENATE($B257,"!M20")))</f>
        <v/>
      </c>
      <c r="H257" s="101" t="str">
        <f ca="true">IF(ISERROR(INDIRECT(CONCATENATE($B257,"!M21"))),"",INDIRECT(CONCATENATE($B257,"!M21")))</f>
        <v/>
      </c>
      <c r="I257" s="101"/>
      <c r="J257" s="101" t="str">
        <f ca="true">IF(ISERROR(INDIRECT(CONCATENATE($B257,"!N18"))),"",INDIRECT(CONCATENATE($B257,"!N18")))</f>
        <v/>
      </c>
      <c r="K257" s="101" t="str">
        <f ca="true">IF(ISERROR(INDIRECT(CONCATENATE($B257,"!N19"))),"",INDIRECT(CONCATENATE($B257,"!N19")))</f>
        <v/>
      </c>
      <c r="L257" s="101" t="str">
        <f ca="true">IF(ISERROR(INDIRECT(CONCATENATE($B257,"!N20"))),"",INDIRECT(CONCATENATE($B257,"!N20")))</f>
        <v/>
      </c>
      <c r="M257" s="101" t="str">
        <f ca="true">IF(ISERROR(INDIRECT(CONCATENATE($B257,"!N21"))),"",INDIRECT(CONCATENATE($B257,"!N21")))</f>
        <v/>
      </c>
      <c r="N257" s="101"/>
      <c r="O257" s="101" t="str">
        <f ca="true">IF(ISERROR(INDIRECT(CONCATENATE($B257,"!O18"))),"",INDIRECT(CONCATENATE($B257,"!O18")))</f>
        <v/>
      </c>
      <c r="P257" s="101" t="str">
        <f ca="true">IF(ISERROR(INDIRECT(CONCATENATE($B257,"!O19"))),"",INDIRECT(CONCATENATE($B257,"!O19")))</f>
        <v/>
      </c>
      <c r="Q257" s="101" t="str">
        <f ca="true">IF(ISERROR(INDIRECT(CONCATENATE($B257,"!O20"))),"",INDIRECT(CONCATENATE($B257,"!O20")))</f>
        <v/>
      </c>
      <c r="R257" s="101" t="str">
        <f ca="true">IF(ISERROR(INDIRECT(CONCATENATE($B257,"!O21"))),"",INDIRECT(CONCATENATE($B257,"!O21")))</f>
        <v/>
      </c>
      <c r="S257" s="101"/>
      <c r="T257" s="101" t="str">
        <f ca="true">IF(ISERROR(INDIRECT(CONCATENATE($B257,"!P18"))),"",INDIRECT(CONCATENATE($B257,"!P18")))</f>
        <v/>
      </c>
      <c r="U257" s="101" t="str">
        <f ca="true">IF(ISERROR(INDIRECT(CONCATENATE($B257,"!P19"))),"",INDIRECT(CONCATENATE($B257,"!P19")))</f>
        <v/>
      </c>
      <c r="V257" s="101" t="str">
        <f ca="true">IF(ISERROR(INDIRECT(CONCATENATE($B257,"!P20"))),"",INDIRECT(CONCATENATE($B257,"!P20")))</f>
        <v/>
      </c>
      <c r="W257" s="101" t="str">
        <f ca="true">IF(ISERROR(INDIRECT(CONCATENATE($B257,"!P21"))),"",INDIRECT(CONCATENATE($B257,"!P21")))</f>
        <v/>
      </c>
      <c r="X257" s="101"/>
      <c r="Y257" s="101" t="str">
        <f ca="true">IF(ISERROR(INDIRECT(CONCATENATE($B257,"!Q18"))),"",INDIRECT(CONCATENATE($B257,"!Q18")))</f>
        <v/>
      </c>
      <c r="Z257" s="101" t="str">
        <f ca="true">IF(ISERROR(INDIRECT(CONCATENATE($B257,"!Q19"))),"",INDIRECT(CONCATENATE($B257,"!Q19")))</f>
        <v/>
      </c>
      <c r="AA257" s="101" t="str">
        <f ca="true">IF(ISERROR(INDIRECT(CONCATENATE($B257,"!Q20"))),"",INDIRECT(CONCATENATE($B257,"!Q20")))</f>
        <v/>
      </c>
      <c r="AB257" s="101" t="str">
        <f ca="true">IF(ISERROR(INDIRECT(CONCATENATE($B257,"!Q21"))),"",INDIRECT(CONCATENATE($B257,"!Q1")))</f>
        <v/>
      </c>
    </row>
    <row r="297" s="40" customFormat="true" ht="16.5" customHeight="true" x14ac:dyDescent="0.2">
      <c r="A297" s="1641" t="s">
        <v>7</v>
      </c>
      <c r="B297" s="1641"/>
      <c r="C297" s="1641"/>
      <c r="D297" s="1638" t="s">
        <v>0</v>
      </c>
      <c r="E297" s="1639"/>
      <c r="F297" s="1639"/>
      <c r="G297" s="1639"/>
      <c r="H297" s="1640"/>
      <c r="I297" s="1638" t="s">
        <v>1</v>
      </c>
      <c r="J297" s="1639"/>
      <c r="K297" s="1639"/>
      <c r="L297" s="1639"/>
      <c r="M297" s="1640"/>
      <c r="N297" s="1638" t="s">
        <v>2</v>
      </c>
      <c r="O297" s="1639"/>
      <c r="P297" s="1639"/>
      <c r="Q297" s="1639"/>
      <c r="R297" s="1640"/>
      <c r="S297" s="1638" t="s">
        <v>3</v>
      </c>
      <c r="T297" s="1639"/>
      <c r="U297" s="1639"/>
      <c r="V297" s="1639"/>
      <c r="W297" s="1640"/>
      <c r="X297" s="1638" t="s">
        <v>4</v>
      </c>
      <c r="Y297" s="1639"/>
      <c r="Z297" s="1639"/>
      <c r="AA297" s="1639"/>
      <c r="AB297" s="1640"/>
    </row>
    <row r="298" s="44" customFormat="true" ht="22.5" customHeight="true" x14ac:dyDescent="0.2">
      <c r="A298" s="1642"/>
      <c r="B298" s="1642"/>
      <c r="C298" s="1642"/>
      <c r="D298" s="54" t="s">
        <v>14</v>
      </c>
      <c r="E298" s="55" t="s">
        <v>15</v>
      </c>
      <c r="F298" s="42" t="s">
        <v>16</v>
      </c>
      <c r="G298" s="42" t="s">
        <v>22</v>
      </c>
      <c r="H298" s="43" t="s">
        <v>17</v>
      </c>
      <c r="I298" s="54" t="s">
        <v>14</v>
      </c>
      <c r="J298" s="55" t="s">
        <v>15</v>
      </c>
      <c r="K298" s="42" t="s">
        <v>16</v>
      </c>
      <c r="L298" s="42" t="s">
        <v>22</v>
      </c>
      <c r="M298" s="43" t="s">
        <v>17</v>
      </c>
      <c r="N298" s="54" t="s">
        <v>14</v>
      </c>
      <c r="O298" s="55" t="s">
        <v>15</v>
      </c>
      <c r="P298" s="42" t="s">
        <v>16</v>
      </c>
      <c r="Q298" s="42" t="s">
        <v>22</v>
      </c>
      <c r="R298" s="43" t="s">
        <v>17</v>
      </c>
      <c r="S298" s="54" t="s">
        <v>14</v>
      </c>
      <c r="T298" s="55" t="s">
        <v>15</v>
      </c>
      <c r="U298" s="42" t="s">
        <v>16</v>
      </c>
      <c r="V298" s="42" t="s">
        <v>22</v>
      </c>
      <c r="W298" s="43" t="s">
        <v>17</v>
      </c>
      <c r="X298" s="54" t="s">
        <v>14</v>
      </c>
      <c r="Y298" s="55" t="s">
        <v>15</v>
      </c>
      <c r="Z298" s="42" t="s">
        <v>16</v>
      </c>
      <c r="AA298" s="42" t="s">
        <v>22</v>
      </c>
      <c r="AB298" s="43" t="s">
        <v>17</v>
      </c>
    </row>
    <row r="299" s="64" customFormat="true" ht="15" customHeight="true" x14ac:dyDescent="0.2">
      <c r="A299" s="1646" t="s">
        <v>10</v>
      </c>
      <c r="B299" s="1647"/>
      <c r="C299" s="209">
        <v>2000</v>
      </c>
      <c r="D299" s="56">
        <f ca="true">IF((D301+H301)&gt;100,D301*100/(D301+H301),D301)</f>
        <v>36.901619677477356</v>
      </c>
      <c r="E299" s="57">
        <f ca="true">D299*AVERAGEIF(E305:E316,"&gt;0")/100</f>
        <v>24.281265747780097</v>
      </c>
      <c r="F299" s="58">
        <f ca="true">D299*(100-AVERAGEIF(E305:E316,"&gt;0"))/100</f>
        <v>12.620353929697258</v>
      </c>
      <c r="G299" s="59">
        <f ca="true">100-(E299+F299+H299)</f>
        <v>61.55398341649348</v>
      </c>
      <c r="H299" s="60">
        <f ca="true">IF((D301+H301)&gt;100,H301*100/(D301+H301),H301)</f>
        <v>1.5443969060291636</v>
      </c>
      <c r="I299" s="56">
        <f ca="true">IF((I301+M301)&gt;100,I301*100/(I301+M301),I301)</f>
        <v>36.181348127546698</v>
      </c>
      <c r="J299" s="57">
        <f ca="true">I299*AVERAGEIF(J305:J316,"&gt;0")/100</f>
        <v>22.540979883461592</v>
      </c>
      <c r="K299" s="61">
        <f ca="true">I299*(100-AVERAGEIF(J305:J316,"&gt;0"))/100</f>
        <v>13.640368244085106</v>
      </c>
      <c r="L299" s="62">
        <f ca="true">100-(J299+K299+M299)</f>
        <v>63.030481683694205</v>
      </c>
      <c r="M299" s="63">
        <f ca="true">IF((I301+M301)&gt;100,M301*100/(I301+M301),M301)</f>
        <v>0.78817018875909639</v>
      </c>
      <c r="N299" s="56">
        <f ca="true">IF((N301+R301)&gt;100,N301*100/(N301+R301),N301)</f>
        <v>40.225279785401653</v>
      </c>
      <c r="O299" s="57">
        <f ca="true">N299*AVERAGEIF(O305:O316,"&gt;0")/100</f>
        <v>26.428008819008888</v>
      </c>
      <c r="P299" s="61">
        <f ca="true">N299*(100-AVERAGEIF(O305:O316,"&gt;0"))/100</f>
        <v>13.797270966392766</v>
      </c>
      <c r="Q299" s="62">
        <f ca="true">100-(O299+P299+R299)</f>
        <v>58.056141763774193</v>
      </c>
      <c r="R299" s="63">
        <f ca="true">IF((N301+R301)&gt;100,R301*100/(N301+R301),R301)</f>
        <v>1.7185784508241539</v>
      </c>
      <c r="S299" s="56">
        <f ca="true">IF((S301+W301)&gt;100,S301*100/(S301+W301),S301)</f>
        <v>37.122269746240818</v>
      </c>
      <c r="T299" s="57">
        <f ca="true">S299*AVERAGEIF(T305:T316,"&gt;0")/100</f>
        <v>24.426453493026457</v>
      </c>
      <c r="U299" s="61">
        <f ca="true">S299*(100-AVERAGEIF(T305:T316,"&gt;0"))/100</f>
        <v>12.695816253214362</v>
      </c>
      <c r="V299" s="62">
        <f ca="true">100-(T299+U299+W299)</f>
        <v>60.437867492199985</v>
      </c>
      <c r="W299" s="63">
        <f ca="true">IF((S301+W301)&gt;100,W301*100/(S301+W301),W301)</f>
        <v>2.4398627615591977</v>
      </c>
      <c r="X299" s="56">
        <f ca="true">IF((X301+AB301)&gt;100,X301*100/(X301+AB301),X301)</f>
        <v>39.451636203146336</v>
      </c>
      <c r="Y299" s="57">
        <f ca="true">X299*AVERAGEIF(Y305:Y316,"&gt;0")/100</f>
        <v>26.787660981936366</v>
      </c>
      <c r="Z299" s="61">
        <f ca="true">X299*(100-AVERAGEIF(Y305:Y316,"&gt;0"))/100</f>
        <v>12.663975221209972</v>
      </c>
      <c r="AA299" s="62">
        <f ca="true">100-(Y299+Z299+AB299)</f>
        <v>57.865587335673638</v>
      </c>
      <c r="AB299" s="63">
        <f ca="true">IF((X301+AB301)&gt;100,AB301*100/(X301+AB301),AB301)</f>
        <v>2.6827764611800262</v>
      </c>
    </row>
    <row r="300" s="64" customFormat="true" ht="15" customHeight="true" x14ac:dyDescent="0.2">
      <c r="A300" s="1648"/>
      <c r="B300" s="1649"/>
      <c r="C300" s="210">
        <v>2018</v>
      </c>
      <c r="D300" s="65">
        <f ca="true">IF((D302+H302)&gt;100,D302*100/(D302+H302),D302)</f>
        <v>66.554263489949335</v>
      </c>
      <c r="E300" s="66">
        <f ca="true">D300*AVERAGEIF(E305:E316,"&gt;0")/100</f>
        <v>43.792705376386657</v>
      </c>
      <c r="F300" s="67">
        <f ca="true">D300*(100-AVERAGEIF(E305:E316,"&gt;0"))/100</f>
        <v>22.761558113562675</v>
      </c>
      <c r="G300" s="68">
        <f ca="true">100-(E300+F300+H300)</f>
        <v>32.512116647339624</v>
      </c>
      <c r="H300" s="69">
        <f ca="true">IF((D302+H302)&gt;100,H302*100/(D302+H302),H302)</f>
        <v>0.93361986271104058</v>
      </c>
      <c r="I300" s="65">
        <f ca="true">IF((I302+M302)&gt;100,I302*100/(I302+M302),I302)</f>
        <v>68.237097698752223</v>
      </c>
      <c r="J300" s="66">
        <f ca="true">I300*AVERAGEIF(J305:J316,"&gt;0")/100</f>
        <v>42.511711866322628</v>
      </c>
      <c r="K300" s="67">
        <f ca="true">I300*(100-AVERAGEIF(J305:J316,"&gt;0"))/100</f>
        <v>25.725385832429588</v>
      </c>
      <c r="L300" s="68">
        <f ca="true">100-(J300+K300+M300)</f>
        <v>29.994223748808537</v>
      </c>
      <c r="M300" s="69">
        <f ca="true">IF((I302+M302)&gt;100,M302*100/(I302+M302),M302)</f>
        <v>1.7686785524392405</v>
      </c>
      <c r="N300" s="65">
        <f ca="true">IF((N302+R302)&gt;100,N302*100/(N302+R302),N302)</f>
        <v>66.518972160590238</v>
      </c>
      <c r="O300" s="66">
        <f ca="true">N300*AVERAGEIF(O305:O316,"&gt;0")/100</f>
        <v>43.702964709507789</v>
      </c>
      <c r="P300" s="67">
        <f ca="true">N300*(100-AVERAGEIF(O305:O316,"&gt;0"))/100</f>
        <v>22.816007451082452</v>
      </c>
      <c r="Q300" s="68">
        <f ca="true">100-(O300+P300+R300)</f>
        <v>32.291650620675355</v>
      </c>
      <c r="R300" s="69">
        <f ca="true">IF((N302+R302)&gt;100,R302*100/(N302+R302),R302)</f>
        <v>1.1893772187344069</v>
      </c>
      <c r="S300" s="65">
        <f ca="true">IF((S302+W302)&gt;100,S302*100/(S302+W302),S302)</f>
        <v>63.614807334532998</v>
      </c>
      <c r="T300" s="66">
        <f ca="true">S300*AVERAGEIF(T305:T316,"&gt;0")/100</f>
        <v>41.858543226122713</v>
      </c>
      <c r="U300" s="67">
        <f ca="true">S300*(100-AVERAGEIF(T305:T316,"&gt;0"))/100</f>
        <v>21.756264108410289</v>
      </c>
      <c r="V300" s="68">
        <f ca="true">100-(T300+U300+W300)</f>
        <v>35.573530857434207</v>
      </c>
      <c r="W300" s="69">
        <f ca="true">IF((S302+W302)&gt;100,W302*100/(S302+W302),W302)</f>
        <v>0.81166180803279531</v>
      </c>
      <c r="X300" s="65">
        <f ca="true">IF((X302+AB302)&gt;100,X302*100/(X302+AB302),X302)</f>
        <v>65.907498106959792</v>
      </c>
      <c r="Y300" s="66">
        <f ca="true">X300*AVERAGEIF(Y305:Y316,"&gt;0")/100</f>
        <v>44.751191214625706</v>
      </c>
      <c r="Z300" s="67">
        <f ca="true">X300*(100-AVERAGEIF(Y305:Y316,"&gt;0"))/100</f>
        <v>21.15630689233409</v>
      </c>
      <c r="AA300" s="68">
        <f ca="true">100-(Y300+Z300+AB300)</f>
        <v>32.681296550246032</v>
      </c>
      <c r="AB300" s="69">
        <f ca="true">IF((X302+AB302)&gt;100,AB302*100/(X302+AB302),AB302)</f>
        <v>1.411205342794176</v>
      </c>
    </row>
    <row r="301" hidden="true" x14ac:dyDescent="0.2">
      <c r="A301" s="1650" t="s">
        <v>12</v>
      </c>
      <c r="B301" s="1651"/>
      <c r="C301" s="70">
        <f>MinRegYear(C299,C305:C316)</f>
        <v>2004</v>
      </c>
      <c r="D301" s="71">
        <f ca="true">IF(MAX(C305:C316)-MIN(C305:C316)&lt;5,AVERAGEIF(C305:C316,"&gt;0",D305:D316),
IF(FORECAST($C301,D$305:D$316,$C$305:$C$316)&lt;0,0,
IF(FORECAST($C301,D$305:D$316,$C$305:$C$316)&gt;100,100,
FORECAST($C301,D$305:D$316,$C$305:$C$316))))</f>
        <v>36.901619677477356</v>
      </c>
      <c r="E301" s="72"/>
      <c r="F301" s="73"/>
      <c r="G301" s="73"/>
      <c r="H301" s="74">
        <f ca="true">IF(MAX(C305:C316)-MIN(C305:C316)&lt;5,AVERAGEIF(C305:C316,"&gt;0",H305:H316),
IF(FORECAST($C301,H$305:H$316,$C$305:$C$316)&lt;0,0,
IF(FORECAST($C301,H$305:H$316,$C$305:$C$316)&gt;100,100,
FORECAST($C301,H$305:H$316,$C$305:$C$316))))</f>
        <v>1.5443969060291636</v>
      </c>
      <c r="I301" s="71">
        <f ca="true">IF(MAX(C305:C316)-MIN(C305:C316)&lt;5,AVERAGEIF(C305:C316,"&gt;0",I305:I316),
IF(FORECAST($C301,I$305:I$316,$C$305:$C$316)&lt;0,0,
IF(FORECAST($C301,I$305:I$316,$C$305:$C$316)&gt;100,100,
FORECAST($C301,I$305:I$316,$C$305:$C$316))))</f>
        <v>36.181348127546698</v>
      </c>
      <c r="J301" s="72"/>
      <c r="K301" s="73"/>
      <c r="L301" s="73"/>
      <c r="M301" s="74">
        <f ca="true">IF(MAX(C305:C316)-MIN(C305:C316)&lt;5,AVERAGEIF(C305:C316,"&gt;0",M305:M316),
IF(FORECAST($C301,M$305:M$316,$C$305:$C$316)&lt;0,0,
IF(FORECAST($C301,M$305:M$316,$C$305:$C$316)&gt;100,100,
FORECAST($C301,M$305:M$316,$C$305:$C$316))))</f>
        <v>0.78817018875909639</v>
      </c>
      <c r="N301" s="71">
        <f ca="true">IF(MAX(C305:C316)-MIN(C305:C316)&lt;5,AVERAGEIF(C305:C316,"&gt;0",N305:N316),
IF(FORECAST($C301,N$305:N$316,$C$305:$C$316)&lt;0,0,
IF(FORECAST($C301,N$305:N$316,$C$305:$C$316)&gt;100,100,
FORECAST($C301,N$305:N$316,$C$305:$C$316))))</f>
        <v>40.225279785401653</v>
      </c>
      <c r="O301" s="72"/>
      <c r="P301" s="73"/>
      <c r="Q301" s="73"/>
      <c r="R301" s="74">
        <f ca="true">IF(MAX(C305:C316)-MIN(C305:C316)&lt;5,AVERAGEIF(C305:C316,"&gt;0",R305:R316),
IF(FORECAST($C301,R$305:R$316,$C$305:$C$316)&lt;0,0,
IF(FORECAST($C301,R$305:R$316,$C$305:$C$316)&gt;100,100,
FORECAST($C301,R$305:R$316,$C$305:$C$316))))</f>
        <v>1.7185784508241539</v>
      </c>
      <c r="S301" s="71">
        <f ca="true">IF(MAX(C305:C316)-MIN(C305:C316)&lt;5,AVERAGEIF(C305:C316,"&gt;0",S305:S316),
IF(FORECAST($C301,S$305:S$316,$C$305:$C$316)&lt;0,0,
IF(FORECAST($C301,S$305:S$316,$C$305:$C$316)&gt;100,100,
FORECAST($C301,S$305:S$316,$C$305:$C$316))))</f>
        <v>37.122269746240818</v>
      </c>
      <c r="T301" s="72"/>
      <c r="U301" s="73"/>
      <c r="V301" s="73"/>
      <c r="W301" s="74">
        <f ca="true">IF(MAX(C305:C316)-MIN(C305:C316)&lt;5,AVERAGEIF(C305:C316,"&gt;0",W305:W316),
IF(FORECAST($C301,W$305:W$316,$C$305:$C$316)&lt;0,0,
IF(FORECAST($C301,W$305:W$316,$C$305:$C$316)&gt;100,100,
FORECAST($C301,W$305:W$316,$C$305:$C$316))))</f>
        <v>2.4398627615591977</v>
      </c>
      <c r="X301" s="71">
        <f ca="true">IF(MAX(C305:C316)-MIN(C305:C316)&lt;5,AVERAGEIF(C305:C316,"&gt;0",X305:X316),
IF(FORECAST($C301,X$305:X$316,$C$305:$C$316)&lt;0,0,
IF(FORECAST($C301,X$305:X$316,$C$305:$C$316)&gt;100,100,
FORECAST($C301,X$305:X$316,$C$305:$C$316))))</f>
        <v>39.451636203146336</v>
      </c>
      <c r="Y301" s="72"/>
      <c r="Z301" s="73"/>
      <c r="AA301" s="73"/>
      <c r="AB301" s="74">
        <f ca="true">IF(MAX(C305:C316)-MIN(C305:C316)&lt;5,AVERAGEIF(C305:C316,"&gt;0",AB305:AB316),
IF(FORECAST($C301,AB$305:AB$316,$C$305:$C$316)&lt;0,0,
IF(FORECAST($C301,AB$305:AB$316,$C$305:$C$316)&gt;100,100,
FORECAST($C301,AB$305:AB$316,$C$305:$C$316))))</f>
        <v>2.6827764611800262</v>
      </c>
    </row>
    <row r="302" hidden="true" x14ac:dyDescent="0.2">
      <c r="A302" s="1652"/>
      <c r="B302" s="1653"/>
      <c r="C302" s="49">
        <f>MaxRegYear(C300,C305:C316)</f>
        <v>2014</v>
      </c>
      <c r="D302" s="75">
        <f ca="true">IF(MAX(C305:C316)-MIN(C305:C316)&lt;5,AVERAGEIF(C305:C316,"&gt;0",D305:D316),
IF(FORECAST($C302,D$305:D$316,$C$305:$C$316)&lt;0,0,
IF(FORECAST($C302,D$305:D$316,$C$305:$C$316)&gt;100,100,
FORECAST($C302,D$305:D$316,$C$305:$C$316))))</f>
        <v>66.554263489949335</v>
      </c>
      <c r="E302" s="76"/>
      <c r="F302" s="77"/>
      <c r="G302" s="77"/>
      <c r="H302" s="78">
        <f ca="true">IF(MAX(C305:C316)-MIN(C305:C316)&lt;5,AVERAGEIF(C305:C316,"&gt;0",H305:H316),
IF(FORECAST($C302,H$305:H$316,$C$305:$C$316)&lt;0,0,
IF(FORECAST($C302,H$305:H$316,$C$305:$C$316)&gt;100,100,
FORECAST($C302,H$305:H$316,$C$305:$C$316))))</f>
        <v>0.93361986271104058</v>
      </c>
      <c r="I302" s="75">
        <f ca="true">IF(MAX(C305:C316)-MIN(C305:C316)&lt;5,AVERAGEIF(C305:C316,"&gt;0",I305:I316),
IF(FORECAST($C302,I$305:I$316,$C$305:$C$316)&lt;0,0,
IF(FORECAST($C302,I$305:I$316,$C$305:$C$316)&gt;100,100,
FORECAST($C302,I$305:I$316,$C$305:$C$316))))</f>
        <v>68.237097698752223</v>
      </c>
      <c r="J302" s="76"/>
      <c r="K302" s="77"/>
      <c r="L302" s="77"/>
      <c r="M302" s="78">
        <f ca="true">IF(MAX(C305:C316)-MIN(C305:C316)&lt;5,AVERAGEIF(C305:C316,"&gt;0",M305:M316),
IF(FORECAST($C302,M$305:M$316,$C$305:$C$316)&lt;0,0,
IF(FORECAST($C302,M$305:M$316,$C$305:$C$316)&gt;100,100,
FORECAST($C302,M$305:M$316,$C$305:$C$316))))</f>
        <v>1.7686785524392405</v>
      </c>
      <c r="N302" s="75">
        <f ca="true">IF(MAX(C305:C316)-MIN(C305:C316)&lt;5,AVERAGEIF(C305:C316,"&gt;0",N305:N316),
IF(FORECAST($C302,N$305:N$316,$C$305:$C$316)&lt;0,0,
IF(FORECAST($C302,N$305:N$316,$C$305:$C$316)&gt;100,100,
FORECAST($C302,N$305:N$316,$C$305:$C$316))))</f>
        <v>66.518972160590238</v>
      </c>
      <c r="O302" s="76"/>
      <c r="P302" s="77"/>
      <c r="Q302" s="77"/>
      <c r="R302" s="78">
        <f ca="true">IF(MAX(C305:C316)-MIN(C305:C316)&lt;5,AVERAGEIF(C305:C316,"&gt;0",R305:R316),
IF(FORECAST($C302,R$305:R$316,$C$305:$C$316)&lt;0,0,
IF(FORECAST($C302,R$305:R$316,$C$305:$C$316)&gt;100,100,
FORECAST($C302,R$305:R$316,$C$305:$C$316))))</f>
        <v>1.1893772187344069</v>
      </c>
      <c r="S302" s="75">
        <f ca="true">IF(MAX(C305:C316)-MIN(C305:C316)&lt;5,AVERAGEIF(C305:C316,"&gt;0",S305:S316),
IF(FORECAST($C302,S$305:S$316,$C$305:$C$316)&lt;0,0,
IF(FORECAST($C302,S$305:S$316,$C$305:$C$316)&gt;100,100,
FORECAST($C302,S$305:S$316,$C$305:$C$316))))</f>
        <v>63.614807334532998</v>
      </c>
      <c r="T302" s="76"/>
      <c r="U302" s="77"/>
      <c r="V302" s="77"/>
      <c r="W302" s="78">
        <f ca="true">IF(MAX(C305:C316)-MIN(C305:C316)&lt;5,AVERAGEIF(C305:C316,"&gt;0",W305:W316),
IF(FORECAST($C302,W$305:W$316,$C$305:$C$316)&lt;0,0,
IF(FORECAST($C302,W$305:W$316,$C$305:$C$316)&gt;100,100,
FORECAST($C302,W$305:W$316,$C$305:$C$316))))</f>
        <v>0.81166180803279531</v>
      </c>
      <c r="X302" s="75">
        <f ca="true">IF(MAX(C305:C316)-MIN(C305:C316)&lt;5,AVERAGEIF(C305:C316,"&gt;0",X305:X316),
IF(FORECAST($C302,X$305:X$316,$C$305:$C$316)&lt;0,0,
IF(FORECAST($C302,X$305:X$316,$C$305:$C$316)&gt;100,100,
FORECAST($C302,X$305:X$316,$C$305:$C$316))))</f>
        <v>65.907498106959792</v>
      </c>
      <c r="Y302" s="76"/>
      <c r="Z302" s="77"/>
      <c r="AA302" s="77"/>
      <c r="AB302" s="78">
        <f ca="true">IF(MAX(C305:C316)-MIN(C305:C316)&lt;5,AVERAGEIF(C305:C316,"&gt;0",AB305:AB316),
IF(FORECAST($C302,AB$305:AB$316,$C$305:$C$316)&lt;0,0,
IF(FORECAST($C302,AB$305:AB$316,$C$305:$C$316)&gt;100,100,
FORECAST($C302,AB$305:AB$316,$C$305:$C$316))))</f>
        <v>1.411205342794176</v>
      </c>
    </row>
    <row r="303" ht="9" customHeight="true" x14ac:dyDescent="0.2">
      <c r="D303" s="79"/>
      <c r="I303" s="79"/>
      <c r="K303" s="39"/>
      <c r="L303" s="39"/>
      <c r="N303" s="79"/>
      <c r="P303" s="39"/>
      <c r="Q303" s="39"/>
      <c r="S303" s="79"/>
      <c r="U303" s="39"/>
      <c r="V303" s="39"/>
      <c r="X303" s="79"/>
      <c r="Z303" s="39"/>
      <c r="AA303" s="39"/>
      <c r="AB303" s="80"/>
    </row>
    <row r="304" s="108" customFormat="true" ht="22.5" customHeight="true" x14ac:dyDescent="0.2">
      <c r="B304" s="102" t="s">
        <v>8</v>
      </c>
      <c r="C304" s="82" t="s">
        <v>9</v>
      </c>
      <c r="D304" s="83" t="s">
        <v>14</v>
      </c>
      <c r="E304" s="1609" t="s">
        <v>332</v>
      </c>
      <c r="F304" s="219"/>
      <c r="G304" s="219"/>
      <c r="H304" s="85" t="s">
        <v>17</v>
      </c>
      <c r="I304" s="83" t="s">
        <v>14</v>
      </c>
      <c r="J304" s="1609" t="s">
        <v>332</v>
      </c>
      <c r="K304" s="219"/>
      <c r="L304" s="219"/>
      <c r="M304" s="85" t="s">
        <v>17</v>
      </c>
      <c r="N304" s="83" t="s">
        <v>14</v>
      </c>
      <c r="O304" s="1609" t="s">
        <v>332</v>
      </c>
      <c r="P304" s="219"/>
      <c r="Q304" s="219"/>
      <c r="R304" s="85" t="s">
        <v>17</v>
      </c>
      <c r="S304" s="83" t="s">
        <v>14</v>
      </c>
      <c r="T304" s="1609" t="s">
        <v>332</v>
      </c>
      <c r="U304" s="219"/>
      <c r="V304" s="219"/>
      <c r="W304" s="85" t="s">
        <v>17</v>
      </c>
      <c r="X304" s="83" t="s">
        <v>14</v>
      </c>
      <c r="Y304" s="1609" t="s">
        <v>332</v>
      </c>
      <c r="Z304" s="219"/>
      <c r="AA304" s="219"/>
      <c r="AB304" s="85" t="s">
        <v>17</v>
      </c>
      <c r="AD304" s="220"/>
    </row>
    <row r="305" x14ac:dyDescent="0.2">
      <c r="A305" s="87"/>
      <c r="B305" s="439" t="s">
        <v>177</v>
      </c>
      <c r="C305" s="440">
        <v>2006</v>
      </c>
      <c r="D305" s="1">
        <f t="shared" ref="D305:D316" ca="true" si="65">IF(ISERROR(INDIRECT(CONCATENATE($B305,"!M16"))),"",INDIRECT(CONCATENATE($B305,"!M16")))</f>
        <v>42.832148439971675</v>
      </c>
      <c r="E305" s="91" t="str">
        <f t="shared" ref="E305:E316" ca="true" si="66">IF(ISERROR(INDIRECT(CONCATENATE($B305,"!M23"))),"",INDIRECT(CONCATENATE($B305,"!M23")))</f>
        <v>N/A</v>
      </c>
      <c r="F305" s="89"/>
      <c r="G305" s="89"/>
      <c r="H305" s="90">
        <f t="shared" ref="H305:H316" ca="true" si="67">IF(ISERROR(INDIRECT(CONCATENATE($B305,"!M21"))),"",INDIRECT(CONCATENATE($B305,"!M21")))</f>
        <v>1.4222414973655431</v>
      </c>
      <c r="I305" s="1">
        <f t="shared" ref="I305:I316" ca="true" si="68">IF(ISERROR(INDIRECT(CONCATENATE($B305,"!N16"))),"",INDIRECT(CONCATENATE($B305,"!N16")))</f>
        <v>42.592498041787863</v>
      </c>
      <c r="J305" s="88" t="str">
        <f t="shared" ref="J305:J316" ca="true" si="69">IF(ISERROR(INDIRECT(CONCATENATE($B305,"!N23"))),"",INDIRECT(CONCATENATE($B305,"!N23")))</f>
        <v>N/A</v>
      </c>
      <c r="K305" s="89"/>
      <c r="L305" s="89"/>
      <c r="M305" s="90">
        <f t="shared" ref="M305:M316" ca="true" si="70">IF(ISERROR(INDIRECT(CONCATENATE($B305,"!N21"))),"",INDIRECT(CONCATENATE($B305,"!N21")))</f>
        <v>0.98427186149513979</v>
      </c>
      <c r="N305" s="1">
        <f t="shared" ref="N305:N316" ca="true" si="71">IF(ISERROR(INDIRECT(CONCATENATE($B305,"!O16"))),"",INDIRECT(CONCATENATE($B305,"!O16")))</f>
        <v>45.484018260439591</v>
      </c>
      <c r="O305" s="88" t="str">
        <f t="shared" ref="O305:O316" ca="true" si="72">IF(ISERROR(INDIRECT(CONCATENATE($B305,"!O23"))),"",INDIRECT(CONCATENATE($B305,"!O23")))</f>
        <v>N/A</v>
      </c>
      <c r="P305" s="89"/>
      <c r="Q305" s="89"/>
      <c r="R305" s="90">
        <f t="shared" ref="R305:R316" ca="true" si="73">IF(ISERROR(INDIRECT(CONCATENATE($B305,"!O21"))),"",INDIRECT(CONCATENATE($B305,"!O21")))</f>
        <v>1.6127382044061986</v>
      </c>
      <c r="S305" s="1">
        <f t="shared" ref="S305:S316" ca="true" si="74">IF(ISERROR(INDIRECT(CONCATENATE($B305,"!P16"))),"",INDIRECT(CONCATENATE($B305,"!P16")))</f>
        <v>42.420777263899005</v>
      </c>
      <c r="T305" s="88" t="str">
        <f t="shared" ref="T305:T316" ca="true" si="75">IF(ISERROR(INDIRECT(CONCATENATE($B305,"!P23"))),"",INDIRECT(CONCATENATE($B305,"!P23")))</f>
        <v>N/A</v>
      </c>
      <c r="U305" s="89"/>
      <c r="V305" s="89"/>
      <c r="W305" s="90">
        <f t="shared" ref="W305:W316" ca="true" si="76">IF(ISERROR(INDIRECT(CONCATENATE($B305,"!P21"))),"",INDIRECT(CONCATENATE($B305,"!P21")))</f>
        <v>2.1142225708539226</v>
      </c>
      <c r="X305" s="1">
        <f t="shared" ref="X305:X316" ca="true" si="77">IF(ISERROR(INDIRECT(CONCATENATE($B305,"!Q16"))),"",INDIRECT(CONCATENATE($B305,"!Q16")))</f>
        <v>44.742808583908364</v>
      </c>
      <c r="Y305" s="88" t="str">
        <f t="shared" ref="Y305:Y316" ca="true" si="78">IF(ISERROR(INDIRECT(CONCATENATE($B305,"!Q23"))),"",INDIRECT(CONCATENATE($B305,"!Q23")))</f>
        <v>N/A</v>
      </c>
      <c r="Z305" s="89"/>
      <c r="AA305" s="89"/>
      <c r="AB305" s="90">
        <f t="shared" ref="AB305:AB316" ca="true" si="79">IF(ISERROR(INDIRECT(CONCATENATE($B305,"!Q221"))),"",INDIRECT(CONCATENATE($B305,"!Q21")))</f>
        <v>2.4284622375028637</v>
      </c>
    </row>
    <row r="306" x14ac:dyDescent="0.2">
      <c r="A306" s="87"/>
      <c r="B306" s="441" t="s">
        <v>147</v>
      </c>
      <c r="C306" s="442">
        <v>2012</v>
      </c>
      <c r="D306" s="2">
        <f t="shared" ca="true" si="65"/>
        <v>60.623734727454746</v>
      </c>
      <c r="E306" s="91">
        <f t="shared" ca="true" si="66"/>
        <v>65.8</v>
      </c>
      <c r="F306" s="89"/>
      <c r="G306" s="89"/>
      <c r="H306" s="92">
        <f t="shared" ca="true" si="67"/>
        <v>1.055775271374674</v>
      </c>
      <c r="I306" s="2">
        <f t="shared" ca="true" si="68"/>
        <v>61.825947784511527</v>
      </c>
      <c r="J306" s="91">
        <f t="shared" ca="true" si="69"/>
        <v>62.3</v>
      </c>
      <c r="K306" s="89"/>
      <c r="L306" s="89"/>
      <c r="M306" s="92">
        <f t="shared" ca="true" si="70"/>
        <v>1.5725768797032156</v>
      </c>
      <c r="N306" s="2">
        <f t="shared" ca="true" si="71"/>
        <v>61.260233685552315</v>
      </c>
      <c r="O306" s="91">
        <f t="shared" ca="true" si="72"/>
        <v>65.7</v>
      </c>
      <c r="P306" s="89"/>
      <c r="Q306" s="89"/>
      <c r="R306" s="92">
        <f t="shared" ca="true" si="73"/>
        <v>1.2952174651523505</v>
      </c>
      <c r="S306" s="2">
        <f t="shared" ca="true" si="74"/>
        <v>58.316299816874285</v>
      </c>
      <c r="T306" s="91">
        <f t="shared" ca="true" si="75"/>
        <v>65.8</v>
      </c>
      <c r="U306" s="89"/>
      <c r="V306" s="89"/>
      <c r="W306" s="92">
        <f t="shared" ca="true" si="76"/>
        <v>1.1373019987380888</v>
      </c>
      <c r="X306" s="2">
        <f t="shared" ca="true" si="77"/>
        <v>60.616325726196095</v>
      </c>
      <c r="Y306" s="91">
        <f t="shared" ca="true" si="78"/>
        <v>67.900000000000006</v>
      </c>
      <c r="Z306" s="89"/>
      <c r="AA306" s="89"/>
      <c r="AB306" s="92">
        <f t="shared" ca="true" si="79"/>
        <v>1.6655195664713467</v>
      </c>
    </row>
    <row r="307" x14ac:dyDescent="0.2">
      <c r="A307" s="87"/>
      <c r="B307" s="441"/>
      <c r="C307" s="442"/>
      <c r="D307" s="2" t="str">
        <f t="shared" ca="true" si="65"/>
        <v/>
      </c>
      <c r="E307" s="91" t="str">
        <f t="shared" ca="true" si="66"/>
        <v/>
      </c>
      <c r="F307" s="89"/>
      <c r="G307" s="89"/>
      <c r="H307" s="92" t="str">
        <f t="shared" ca="true" si="67"/>
        <v/>
      </c>
      <c r="I307" s="2" t="str">
        <f t="shared" ca="true" si="68"/>
        <v/>
      </c>
      <c r="J307" s="91" t="str">
        <f t="shared" ca="true" si="69"/>
        <v/>
      </c>
      <c r="K307" s="89"/>
      <c r="L307" s="89"/>
      <c r="M307" s="92" t="str">
        <f t="shared" ca="true" si="70"/>
        <v/>
      </c>
      <c r="N307" s="2" t="str">
        <f t="shared" ca="true" si="71"/>
        <v/>
      </c>
      <c r="O307" s="91" t="str">
        <f t="shared" ca="true" si="72"/>
        <v/>
      </c>
      <c r="P307" s="89"/>
      <c r="Q307" s="89"/>
      <c r="R307" s="92" t="str">
        <f t="shared" ca="true" si="73"/>
        <v/>
      </c>
      <c r="S307" s="2" t="str">
        <f t="shared" ca="true" si="74"/>
        <v/>
      </c>
      <c r="T307" s="91" t="str">
        <f t="shared" ca="true" si="75"/>
        <v/>
      </c>
      <c r="U307" s="89"/>
      <c r="V307" s="89"/>
      <c r="W307" s="92" t="str">
        <f t="shared" ca="true" si="76"/>
        <v/>
      </c>
      <c r="X307" s="2" t="str">
        <f t="shared" ca="true" si="77"/>
        <v/>
      </c>
      <c r="Y307" s="91" t="str">
        <f t="shared" ca="true" si="78"/>
        <v/>
      </c>
      <c r="Z307" s="89"/>
      <c r="AA307" s="89"/>
      <c r="AB307" s="92" t="str">
        <f t="shared" ca="true" si="79"/>
        <v/>
      </c>
      <c r="AD307" s="93"/>
    </row>
    <row r="308" x14ac:dyDescent="0.2">
      <c r="A308" s="87"/>
      <c r="B308" s="441"/>
      <c r="C308" s="442"/>
      <c r="D308" s="2" t="str">
        <f t="shared" ca="true" si="65"/>
        <v/>
      </c>
      <c r="E308" s="91" t="str">
        <f t="shared" ca="true" si="66"/>
        <v/>
      </c>
      <c r="F308" s="89"/>
      <c r="G308" s="89"/>
      <c r="H308" s="92" t="str">
        <f t="shared" ca="true" si="67"/>
        <v/>
      </c>
      <c r="I308" s="2" t="str">
        <f t="shared" ca="true" si="68"/>
        <v/>
      </c>
      <c r="J308" s="91" t="str">
        <f t="shared" ca="true" si="69"/>
        <v/>
      </c>
      <c r="K308" s="89"/>
      <c r="L308" s="89"/>
      <c r="M308" s="92" t="str">
        <f t="shared" ca="true" si="70"/>
        <v/>
      </c>
      <c r="N308" s="2" t="str">
        <f t="shared" ca="true" si="71"/>
        <v/>
      </c>
      <c r="O308" s="91" t="str">
        <f t="shared" ca="true" si="72"/>
        <v/>
      </c>
      <c r="P308" s="89"/>
      <c r="Q308" s="89"/>
      <c r="R308" s="92" t="str">
        <f t="shared" ca="true" si="73"/>
        <v/>
      </c>
      <c r="S308" s="2" t="str">
        <f t="shared" ca="true" si="74"/>
        <v/>
      </c>
      <c r="T308" s="91" t="str">
        <f t="shared" ca="true" si="75"/>
        <v/>
      </c>
      <c r="U308" s="89"/>
      <c r="V308" s="89"/>
      <c r="W308" s="92" t="str">
        <f t="shared" ca="true" si="76"/>
        <v/>
      </c>
      <c r="X308" s="2" t="str">
        <f t="shared" ca="true" si="77"/>
        <v/>
      </c>
      <c r="Y308" s="91" t="str">
        <f t="shared" ca="true" si="78"/>
        <v/>
      </c>
      <c r="Z308" s="89"/>
      <c r="AA308" s="89"/>
      <c r="AB308" s="92" t="str">
        <f t="shared" ca="true" si="79"/>
        <v/>
      </c>
    </row>
    <row r="309" x14ac:dyDescent="0.2">
      <c r="A309" s="87"/>
      <c r="B309" s="441"/>
      <c r="C309" s="442"/>
      <c r="D309" s="2" t="str">
        <f t="shared" ca="true" si="65"/>
        <v/>
      </c>
      <c r="E309" s="91" t="str">
        <f t="shared" ca="true" si="66"/>
        <v/>
      </c>
      <c r="F309" s="89"/>
      <c r="G309" s="89"/>
      <c r="H309" s="92" t="str">
        <f t="shared" ca="true" si="67"/>
        <v/>
      </c>
      <c r="I309" s="2" t="str">
        <f t="shared" ca="true" si="68"/>
        <v/>
      </c>
      <c r="J309" s="91" t="str">
        <f t="shared" ca="true" si="69"/>
        <v/>
      </c>
      <c r="K309" s="89"/>
      <c r="L309" s="89"/>
      <c r="M309" s="92" t="str">
        <f t="shared" ca="true" si="70"/>
        <v/>
      </c>
      <c r="N309" s="2" t="str">
        <f t="shared" ca="true" si="71"/>
        <v/>
      </c>
      <c r="O309" s="91" t="str">
        <f t="shared" ca="true" si="72"/>
        <v/>
      </c>
      <c r="P309" s="89"/>
      <c r="Q309" s="89"/>
      <c r="R309" s="92" t="str">
        <f t="shared" ca="true" si="73"/>
        <v/>
      </c>
      <c r="S309" s="2" t="str">
        <f t="shared" ca="true" si="74"/>
        <v/>
      </c>
      <c r="T309" s="91" t="str">
        <f t="shared" ca="true" si="75"/>
        <v/>
      </c>
      <c r="U309" s="89"/>
      <c r="V309" s="89"/>
      <c r="W309" s="92" t="str">
        <f t="shared" ca="true" si="76"/>
        <v/>
      </c>
      <c r="X309" s="2" t="str">
        <f t="shared" ca="true" si="77"/>
        <v/>
      </c>
      <c r="Y309" s="91" t="str">
        <f t="shared" ca="true" si="78"/>
        <v/>
      </c>
      <c r="Z309" s="89"/>
      <c r="AA309" s="89"/>
      <c r="AB309" s="92" t="str">
        <f t="shared" ca="true" si="79"/>
        <v/>
      </c>
    </row>
    <row r="310" x14ac:dyDescent="0.2">
      <c r="A310" s="87"/>
      <c r="B310" s="441"/>
      <c r="C310" s="442"/>
      <c r="D310" s="2" t="str">
        <f t="shared" ca="true" si="65"/>
        <v/>
      </c>
      <c r="E310" s="91" t="str">
        <f t="shared" ca="true" si="66"/>
        <v/>
      </c>
      <c r="F310" s="89"/>
      <c r="G310" s="89"/>
      <c r="H310" s="92" t="str">
        <f t="shared" ca="true" si="67"/>
        <v/>
      </c>
      <c r="I310" s="2" t="str">
        <f t="shared" ca="true" si="68"/>
        <v/>
      </c>
      <c r="J310" s="91" t="str">
        <f t="shared" ca="true" si="69"/>
        <v/>
      </c>
      <c r="K310" s="89"/>
      <c r="L310" s="89"/>
      <c r="M310" s="92" t="str">
        <f t="shared" ca="true" si="70"/>
        <v/>
      </c>
      <c r="N310" s="2" t="str">
        <f t="shared" ca="true" si="71"/>
        <v/>
      </c>
      <c r="O310" s="91" t="str">
        <f t="shared" ca="true" si="72"/>
        <v/>
      </c>
      <c r="P310" s="89"/>
      <c r="Q310" s="89"/>
      <c r="R310" s="92" t="str">
        <f t="shared" ca="true" si="73"/>
        <v/>
      </c>
      <c r="S310" s="2" t="str">
        <f t="shared" ca="true" si="74"/>
        <v/>
      </c>
      <c r="T310" s="91" t="str">
        <f t="shared" ca="true" si="75"/>
        <v/>
      </c>
      <c r="U310" s="89"/>
      <c r="V310" s="89"/>
      <c r="W310" s="92" t="str">
        <f t="shared" ca="true" si="76"/>
        <v/>
      </c>
      <c r="X310" s="2" t="str">
        <f t="shared" ca="true" si="77"/>
        <v/>
      </c>
      <c r="Y310" s="91" t="str">
        <f t="shared" ca="true" si="78"/>
        <v/>
      </c>
      <c r="Z310" s="89"/>
      <c r="AA310" s="89"/>
      <c r="AB310" s="92" t="str">
        <f t="shared" ca="true" si="79"/>
        <v/>
      </c>
    </row>
    <row r="311" x14ac:dyDescent="0.2">
      <c r="A311" s="87"/>
      <c r="B311" s="441"/>
      <c r="C311" s="442"/>
      <c r="D311" s="2" t="str">
        <f t="shared" ca="true" si="65"/>
        <v/>
      </c>
      <c r="E311" s="91" t="str">
        <f t="shared" ca="true" si="66"/>
        <v/>
      </c>
      <c r="F311" s="89"/>
      <c r="G311" s="89"/>
      <c r="H311" s="92" t="str">
        <f t="shared" ca="true" si="67"/>
        <v/>
      </c>
      <c r="I311" s="2" t="str">
        <f t="shared" ca="true" si="68"/>
        <v/>
      </c>
      <c r="J311" s="91" t="str">
        <f t="shared" ca="true" si="69"/>
        <v/>
      </c>
      <c r="K311" s="89"/>
      <c r="L311" s="89"/>
      <c r="M311" s="92" t="str">
        <f t="shared" ca="true" si="70"/>
        <v/>
      </c>
      <c r="N311" s="2" t="str">
        <f t="shared" ca="true" si="71"/>
        <v/>
      </c>
      <c r="O311" s="91" t="str">
        <f t="shared" ca="true" si="72"/>
        <v/>
      </c>
      <c r="P311" s="89"/>
      <c r="Q311" s="89"/>
      <c r="R311" s="92" t="str">
        <f t="shared" ca="true" si="73"/>
        <v/>
      </c>
      <c r="S311" s="2" t="str">
        <f t="shared" ca="true" si="74"/>
        <v/>
      </c>
      <c r="T311" s="91" t="str">
        <f t="shared" ca="true" si="75"/>
        <v/>
      </c>
      <c r="U311" s="89"/>
      <c r="V311" s="89"/>
      <c r="W311" s="92" t="str">
        <f t="shared" ca="true" si="76"/>
        <v/>
      </c>
      <c r="X311" s="2" t="str">
        <f t="shared" ca="true" si="77"/>
        <v/>
      </c>
      <c r="Y311" s="91" t="str">
        <f t="shared" ca="true" si="78"/>
        <v/>
      </c>
      <c r="Z311" s="89"/>
      <c r="AA311" s="89"/>
      <c r="AB311" s="92" t="str">
        <f t="shared" ca="true" si="79"/>
        <v/>
      </c>
    </row>
    <row r="312" x14ac:dyDescent="0.2">
      <c r="A312" s="87"/>
      <c r="B312" s="441"/>
      <c r="C312" s="442"/>
      <c r="D312" s="2" t="str">
        <f t="shared" ca="true" si="65"/>
        <v/>
      </c>
      <c r="E312" s="91" t="str">
        <f t="shared" ca="true" si="66"/>
        <v/>
      </c>
      <c r="F312" s="89"/>
      <c r="G312" s="89"/>
      <c r="H312" s="92" t="str">
        <f t="shared" ca="true" si="67"/>
        <v/>
      </c>
      <c r="I312" s="2" t="str">
        <f t="shared" ca="true" si="68"/>
        <v/>
      </c>
      <c r="J312" s="91" t="str">
        <f t="shared" ca="true" si="69"/>
        <v/>
      </c>
      <c r="K312" s="89"/>
      <c r="L312" s="89"/>
      <c r="M312" s="92" t="str">
        <f t="shared" ca="true" si="70"/>
        <v/>
      </c>
      <c r="N312" s="2" t="str">
        <f t="shared" ca="true" si="71"/>
        <v/>
      </c>
      <c r="O312" s="91" t="str">
        <f t="shared" ca="true" si="72"/>
        <v/>
      </c>
      <c r="P312" s="89"/>
      <c r="Q312" s="89"/>
      <c r="R312" s="92" t="str">
        <f t="shared" ca="true" si="73"/>
        <v/>
      </c>
      <c r="S312" s="2" t="str">
        <f t="shared" ca="true" si="74"/>
        <v/>
      </c>
      <c r="T312" s="91" t="str">
        <f t="shared" ca="true" si="75"/>
        <v/>
      </c>
      <c r="U312" s="89"/>
      <c r="V312" s="89"/>
      <c r="W312" s="92" t="str">
        <f t="shared" ca="true" si="76"/>
        <v/>
      </c>
      <c r="X312" s="2" t="str">
        <f t="shared" ca="true" si="77"/>
        <v/>
      </c>
      <c r="Y312" s="91" t="str">
        <f t="shared" ca="true" si="78"/>
        <v/>
      </c>
      <c r="Z312" s="89"/>
      <c r="AA312" s="89"/>
      <c r="AB312" s="92" t="str">
        <f t="shared" ca="true" si="79"/>
        <v/>
      </c>
    </row>
    <row r="313" x14ac:dyDescent="0.2">
      <c r="A313" s="87"/>
      <c r="B313" s="441"/>
      <c r="C313" s="442"/>
      <c r="D313" s="2" t="str">
        <f t="shared" ca="true" si="65"/>
        <v/>
      </c>
      <c r="E313" s="91" t="str">
        <f t="shared" ca="true" si="66"/>
        <v/>
      </c>
      <c r="F313" s="89"/>
      <c r="G313" s="89"/>
      <c r="H313" s="92" t="str">
        <f t="shared" ca="true" si="67"/>
        <v/>
      </c>
      <c r="I313" s="2" t="str">
        <f t="shared" ca="true" si="68"/>
        <v/>
      </c>
      <c r="J313" s="91" t="str">
        <f t="shared" ca="true" si="69"/>
        <v/>
      </c>
      <c r="K313" s="89"/>
      <c r="L313" s="89"/>
      <c r="M313" s="92" t="str">
        <f t="shared" ca="true" si="70"/>
        <v/>
      </c>
      <c r="N313" s="2" t="str">
        <f t="shared" ca="true" si="71"/>
        <v/>
      </c>
      <c r="O313" s="91" t="str">
        <f t="shared" ca="true" si="72"/>
        <v/>
      </c>
      <c r="P313" s="89"/>
      <c r="Q313" s="89"/>
      <c r="R313" s="92" t="str">
        <f t="shared" ca="true" si="73"/>
        <v/>
      </c>
      <c r="S313" s="2" t="str">
        <f t="shared" ca="true" si="74"/>
        <v/>
      </c>
      <c r="T313" s="91" t="str">
        <f t="shared" ca="true" si="75"/>
        <v/>
      </c>
      <c r="U313" s="89"/>
      <c r="V313" s="89"/>
      <c r="W313" s="92" t="str">
        <f t="shared" ca="true" si="76"/>
        <v/>
      </c>
      <c r="X313" s="2" t="str">
        <f t="shared" ca="true" si="77"/>
        <v/>
      </c>
      <c r="Y313" s="91" t="str">
        <f t="shared" ca="true" si="78"/>
        <v/>
      </c>
      <c r="Z313" s="89"/>
      <c r="AA313" s="89"/>
      <c r="AB313" s="92" t="str">
        <f t="shared" ca="true" si="79"/>
        <v/>
      </c>
    </row>
    <row r="314" x14ac:dyDescent="0.2">
      <c r="A314" s="87"/>
      <c r="B314" s="441"/>
      <c r="C314" s="442"/>
      <c r="D314" s="2" t="str">
        <f t="shared" ca="true" si="65"/>
        <v/>
      </c>
      <c r="E314" s="91" t="str">
        <f t="shared" ca="true" si="66"/>
        <v/>
      </c>
      <c r="F314" s="89"/>
      <c r="G314" s="89"/>
      <c r="H314" s="92" t="str">
        <f t="shared" ca="true" si="67"/>
        <v/>
      </c>
      <c r="I314" s="2" t="str">
        <f t="shared" ca="true" si="68"/>
        <v/>
      </c>
      <c r="J314" s="91" t="str">
        <f t="shared" ca="true" si="69"/>
        <v/>
      </c>
      <c r="K314" s="89"/>
      <c r="L314" s="89"/>
      <c r="M314" s="92" t="str">
        <f t="shared" ca="true" si="70"/>
        <v/>
      </c>
      <c r="N314" s="2" t="str">
        <f t="shared" ca="true" si="71"/>
        <v/>
      </c>
      <c r="O314" s="91" t="str">
        <f t="shared" ca="true" si="72"/>
        <v/>
      </c>
      <c r="P314" s="89"/>
      <c r="Q314" s="89"/>
      <c r="R314" s="92" t="str">
        <f t="shared" ca="true" si="73"/>
        <v/>
      </c>
      <c r="S314" s="2" t="str">
        <f t="shared" ca="true" si="74"/>
        <v/>
      </c>
      <c r="T314" s="91" t="str">
        <f t="shared" ca="true" si="75"/>
        <v/>
      </c>
      <c r="U314" s="89"/>
      <c r="V314" s="89"/>
      <c r="W314" s="92" t="str">
        <f t="shared" ca="true" si="76"/>
        <v/>
      </c>
      <c r="X314" s="2" t="str">
        <f t="shared" ca="true" si="77"/>
        <v/>
      </c>
      <c r="Y314" s="91" t="str">
        <f t="shared" ca="true" si="78"/>
        <v/>
      </c>
      <c r="Z314" s="89"/>
      <c r="AA314" s="89"/>
      <c r="AB314" s="92" t="str">
        <f t="shared" ca="true" si="79"/>
        <v/>
      </c>
    </row>
    <row r="315" x14ac:dyDescent="0.2">
      <c r="A315" s="87"/>
      <c r="B315" s="441"/>
      <c r="C315" s="442"/>
      <c r="D315" s="2" t="str">
        <f t="shared" ca="true" si="65"/>
        <v/>
      </c>
      <c r="E315" s="91" t="str">
        <f t="shared" ca="true" si="66"/>
        <v/>
      </c>
      <c r="F315" s="89"/>
      <c r="G315" s="89"/>
      <c r="H315" s="92" t="str">
        <f t="shared" ca="true" si="67"/>
        <v/>
      </c>
      <c r="I315" s="2" t="str">
        <f t="shared" ca="true" si="68"/>
        <v/>
      </c>
      <c r="J315" s="91" t="str">
        <f t="shared" ca="true" si="69"/>
        <v/>
      </c>
      <c r="K315" s="89"/>
      <c r="L315" s="89"/>
      <c r="M315" s="92" t="str">
        <f t="shared" ca="true" si="70"/>
        <v/>
      </c>
      <c r="N315" s="2" t="str">
        <f t="shared" ca="true" si="71"/>
        <v/>
      </c>
      <c r="O315" s="91" t="str">
        <f t="shared" ca="true" si="72"/>
        <v/>
      </c>
      <c r="P315" s="89"/>
      <c r="Q315" s="89"/>
      <c r="R315" s="92" t="str">
        <f t="shared" ca="true" si="73"/>
        <v/>
      </c>
      <c r="S315" s="2" t="str">
        <f t="shared" ca="true" si="74"/>
        <v/>
      </c>
      <c r="T315" s="91" t="str">
        <f t="shared" ca="true" si="75"/>
        <v/>
      </c>
      <c r="U315" s="89"/>
      <c r="V315" s="89"/>
      <c r="W315" s="92" t="str">
        <f t="shared" ca="true" si="76"/>
        <v/>
      </c>
      <c r="X315" s="2" t="str">
        <f t="shared" ca="true" si="77"/>
        <v/>
      </c>
      <c r="Y315" s="91" t="str">
        <f t="shared" ca="true" si="78"/>
        <v/>
      </c>
      <c r="Z315" s="89"/>
      <c r="AA315" s="89"/>
      <c r="AB315" s="92" t="str">
        <f t="shared" ca="true" si="79"/>
        <v/>
      </c>
    </row>
    <row r="316" x14ac:dyDescent="0.2">
      <c r="A316" s="87"/>
      <c r="B316" s="443"/>
      <c r="C316" s="444"/>
      <c r="D316" s="3" t="str">
        <f t="shared" ca="true" si="65"/>
        <v/>
      </c>
      <c r="E316" s="94" t="str">
        <f t="shared" ca="true" si="66"/>
        <v/>
      </c>
      <c r="F316" s="95"/>
      <c r="G316" s="96"/>
      <c r="H316" s="97" t="str">
        <f t="shared" ca="true" si="67"/>
        <v/>
      </c>
      <c r="I316" s="3" t="str">
        <f t="shared" ca="true" si="68"/>
        <v/>
      </c>
      <c r="J316" s="94" t="str">
        <f t="shared" ca="true" si="69"/>
        <v/>
      </c>
      <c r="K316" s="95"/>
      <c r="L316" s="96"/>
      <c r="M316" s="97" t="str">
        <f t="shared" ca="true" si="70"/>
        <v/>
      </c>
      <c r="N316" s="3" t="str">
        <f t="shared" ca="true" si="71"/>
        <v/>
      </c>
      <c r="O316" s="94" t="str">
        <f t="shared" ca="true" si="72"/>
        <v/>
      </c>
      <c r="P316" s="95"/>
      <c r="Q316" s="96"/>
      <c r="R316" s="97" t="str">
        <f t="shared" ca="true" si="73"/>
        <v/>
      </c>
      <c r="S316" s="3" t="str">
        <f t="shared" ca="true" si="74"/>
        <v/>
      </c>
      <c r="T316" s="94" t="str">
        <f t="shared" ca="true" si="75"/>
        <v/>
      </c>
      <c r="U316" s="95"/>
      <c r="V316" s="96"/>
      <c r="W316" s="97" t="str">
        <f t="shared" ca="true" si="76"/>
        <v/>
      </c>
      <c r="X316" s="3" t="str">
        <f t="shared" ca="true" si="77"/>
        <v/>
      </c>
      <c r="Y316" s="94" t="str">
        <f t="shared" ca="true" si="78"/>
        <v/>
      </c>
      <c r="Z316" s="95"/>
      <c r="AA316" s="96"/>
      <c r="AB316" s="97" t="str">
        <f t="shared" ca="true" si="79"/>
        <v/>
      </c>
    </row>
    <row r="317" ht="11.25" customHeight="true" x14ac:dyDescent="0.2"/>
    <row r="318" ht="22.5" customHeight="true" x14ac:dyDescent="0.25">
      <c r="B318" s="1619" t="str">
        <f>CONCATENATE("Rural use of drinking water sources, ",C299,"–",C300)</f>
        <v>Rural use of drinking water sources, 2000–2018</v>
      </c>
      <c r="C318" s="1620"/>
      <c r="D318" s="1620"/>
      <c r="E318" s="1620"/>
      <c r="F318" s="1620"/>
      <c r="G318" s="1620"/>
      <c r="H318" s="1620"/>
      <c r="I318" s="1620"/>
      <c r="J318" s="1620"/>
      <c r="K318" s="1620"/>
      <c r="L318" s="1621"/>
      <c r="N318" s="98"/>
      <c r="O318" s="98"/>
      <c r="P318" s="98"/>
      <c r="Q318" s="98"/>
      <c r="R318" s="98"/>
      <c r="S318" s="1643" t="s">
        <v>11</v>
      </c>
      <c r="T318" s="1644"/>
      <c r="U318" s="1644"/>
      <c r="V318" s="1644"/>
      <c r="W318" s="164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 ref="I97:M97"/>
    <mergeCell ref="N97:R97"/>
    <mergeCell ref="S97:W97"/>
    <mergeCell ref="S218:W218"/>
    <mergeCell ref="A99:B100"/>
    <mergeCell ref="A101:B102"/>
    <mergeCell ref="A197:C198"/>
    <mergeCell ref="D197:H197"/>
    <mergeCell ref="I197:M197"/>
    <mergeCell ref="B218:L218"/>
    <mergeCell ref="D36:D37"/>
    <mergeCell ref="B39:C40"/>
    <mergeCell ref="D39:D40"/>
    <mergeCell ref="A97:C98"/>
    <mergeCell ref="D97:H9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192539" r:id="rId4" name="CheckBoxWR12">
          <controlPr autoLine="0" r:id="rId5">
            <anchor moveWithCells="1">
              <from>
                <xdr:col>0</xdr:col>
                <xdr:colOff>390525</xdr:colOff>
                <xdr:row>314</xdr:row>
                <xdr:rowOff>133350</xdr:rowOff>
              </from>
              <to>
                <xdr:col>0</xdr:col>
                <xdr:colOff>571500</xdr:colOff>
                <xdr:row>315</xdr:row>
                <xdr:rowOff>152400</xdr:rowOff>
              </to>
            </anchor>
          </controlPr>
        </control>
      </mc:Choice>
      <mc:Fallback>
        <control shapeId="192539" r:id="rId4" name="CheckBoxWR12"/>
      </mc:Fallback>
    </mc:AlternateContent>
    <mc:AlternateContent xmlns:mc="http://schemas.openxmlformats.org/markup-compatibility/2006">
      <mc:Choice Requires="x14">
        <control shapeId="192538" r:id="rId6" name="CheckBoxWR11">
          <controlPr autoLine="0" r:id="rId7">
            <anchor moveWithCells="1">
              <from>
                <xdr:col>0</xdr:col>
                <xdr:colOff>390525</xdr:colOff>
                <xdr:row>313</xdr:row>
                <xdr:rowOff>133350</xdr:rowOff>
              </from>
              <to>
                <xdr:col>0</xdr:col>
                <xdr:colOff>571500</xdr:colOff>
                <xdr:row>314</xdr:row>
                <xdr:rowOff>152400</xdr:rowOff>
              </to>
            </anchor>
          </controlPr>
        </control>
      </mc:Choice>
      <mc:Fallback>
        <control shapeId="192538" r:id="rId6" name="CheckBoxWR11"/>
      </mc:Fallback>
    </mc:AlternateContent>
    <mc:AlternateContent xmlns:mc="http://schemas.openxmlformats.org/markup-compatibility/2006">
      <mc:Choice Requires="x14">
        <control shapeId="192537" r:id="rId8" name="CheckBoxWR9">
          <controlPr autoLine="0" r:id="rId9">
            <anchor moveWithCells="1">
              <from>
                <xdr:col>0</xdr:col>
                <xdr:colOff>390525</xdr:colOff>
                <xdr:row>311</xdr:row>
                <xdr:rowOff>133350</xdr:rowOff>
              </from>
              <to>
                <xdr:col>0</xdr:col>
                <xdr:colOff>571500</xdr:colOff>
                <xdr:row>312</xdr:row>
                <xdr:rowOff>152400</xdr:rowOff>
              </to>
            </anchor>
          </controlPr>
        </control>
      </mc:Choice>
      <mc:Fallback>
        <control shapeId="192537" r:id="rId8" name="CheckBoxWR9"/>
      </mc:Fallback>
    </mc:AlternateContent>
    <mc:AlternateContent xmlns:mc="http://schemas.openxmlformats.org/markup-compatibility/2006">
      <mc:Choice Requires="x14">
        <control shapeId="192536" r:id="rId10" name="CheckBoxWR4">
          <controlPr autoLine="0" r:id="rId11">
            <anchor moveWithCells="1">
              <from>
                <xdr:col>0</xdr:col>
                <xdr:colOff>390525</xdr:colOff>
                <xdr:row>306</xdr:row>
                <xdr:rowOff>142875</xdr:rowOff>
              </from>
              <to>
                <xdr:col>0</xdr:col>
                <xdr:colOff>571500</xdr:colOff>
                <xdr:row>308</xdr:row>
                <xdr:rowOff>0</xdr:rowOff>
              </to>
            </anchor>
          </controlPr>
        </control>
      </mc:Choice>
      <mc:Fallback>
        <control shapeId="192536" r:id="rId10" name="CheckBoxWR4"/>
      </mc:Fallback>
    </mc:AlternateContent>
    <mc:AlternateContent xmlns:mc="http://schemas.openxmlformats.org/markup-compatibility/2006">
      <mc:Choice Requires="x14">
        <control shapeId="192535" r:id="rId12" name="CheckBoxWR7">
          <controlPr autoLine="0" r:id="rId13">
            <anchor moveWithCells="1">
              <from>
                <xdr:col>0</xdr:col>
                <xdr:colOff>390525</xdr:colOff>
                <xdr:row>309</xdr:row>
                <xdr:rowOff>142875</xdr:rowOff>
              </from>
              <to>
                <xdr:col>0</xdr:col>
                <xdr:colOff>571500</xdr:colOff>
                <xdr:row>311</xdr:row>
                <xdr:rowOff>0</xdr:rowOff>
              </to>
            </anchor>
          </controlPr>
        </control>
      </mc:Choice>
      <mc:Fallback>
        <control shapeId="192535" r:id="rId12" name="CheckBoxWR7"/>
      </mc:Fallback>
    </mc:AlternateContent>
    <mc:AlternateContent xmlns:mc="http://schemas.openxmlformats.org/markup-compatibility/2006">
      <mc:Choice Requires="x14">
        <control shapeId="192534" r:id="rId14" name="CheckBoxWR1">
          <controlPr autoLine="0" r:id="rId15">
            <anchor moveWithCells="1">
              <from>
                <xdr:col>0</xdr:col>
                <xdr:colOff>390525</xdr:colOff>
                <xdr:row>303</xdr:row>
                <xdr:rowOff>266700</xdr:rowOff>
              </from>
              <to>
                <xdr:col>0</xdr:col>
                <xdr:colOff>571500</xdr:colOff>
                <xdr:row>305</xdr:row>
                <xdr:rowOff>0</xdr:rowOff>
              </to>
            </anchor>
          </controlPr>
        </control>
      </mc:Choice>
      <mc:Fallback>
        <control shapeId="192534" r:id="rId14" name="CheckBoxWR1"/>
      </mc:Fallback>
    </mc:AlternateContent>
    <mc:AlternateContent xmlns:mc="http://schemas.openxmlformats.org/markup-compatibility/2006">
      <mc:Choice Requires="x14">
        <control shapeId="192533" r:id="rId16" name="CheckBoxWR3">
          <controlPr autoLine="0" r:id="rId17">
            <anchor moveWithCells="1">
              <from>
                <xdr:col>0</xdr:col>
                <xdr:colOff>390525</xdr:colOff>
                <xdr:row>305</xdr:row>
                <xdr:rowOff>142875</xdr:rowOff>
              </from>
              <to>
                <xdr:col>0</xdr:col>
                <xdr:colOff>571500</xdr:colOff>
                <xdr:row>307</xdr:row>
                <xdr:rowOff>0</xdr:rowOff>
              </to>
            </anchor>
          </controlPr>
        </control>
      </mc:Choice>
      <mc:Fallback>
        <control shapeId="192533" r:id="rId16" name="CheckBoxWR3"/>
      </mc:Fallback>
    </mc:AlternateContent>
    <mc:AlternateContent xmlns:mc="http://schemas.openxmlformats.org/markup-compatibility/2006">
      <mc:Choice Requires="x14">
        <control shapeId="192532" r:id="rId18" name="CheckBoxWR2">
          <controlPr autoLine="0" r:id="rId19">
            <anchor moveWithCells="1">
              <from>
                <xdr:col>0</xdr:col>
                <xdr:colOff>390525</xdr:colOff>
                <xdr:row>304</xdr:row>
                <xdr:rowOff>142875</xdr:rowOff>
              </from>
              <to>
                <xdr:col>0</xdr:col>
                <xdr:colOff>571500</xdr:colOff>
                <xdr:row>306</xdr:row>
                <xdr:rowOff>0</xdr:rowOff>
              </to>
            </anchor>
          </controlPr>
        </control>
      </mc:Choice>
      <mc:Fallback>
        <control shapeId="192532" r:id="rId18" name="CheckBoxWR2"/>
      </mc:Fallback>
    </mc:AlternateContent>
    <mc:AlternateContent xmlns:mc="http://schemas.openxmlformats.org/markup-compatibility/2006">
      <mc:Choice Requires="x14">
        <control shapeId="192531" r:id="rId20" name="CheckBoxWU12">
          <controlPr autoLine="0" r:id="rId21">
            <anchor moveWithCells="1">
              <from>
                <xdr:col>0</xdr:col>
                <xdr:colOff>419100</xdr:colOff>
                <xdr:row>214</xdr:row>
                <xdr:rowOff>142875</xdr:rowOff>
              </from>
              <to>
                <xdr:col>0</xdr:col>
                <xdr:colOff>600075</xdr:colOff>
                <xdr:row>216</xdr:row>
                <xdr:rowOff>0</xdr:rowOff>
              </to>
            </anchor>
          </controlPr>
        </control>
      </mc:Choice>
      <mc:Fallback>
        <control shapeId="192531" r:id="rId20" name="CheckBoxWU12"/>
      </mc:Fallback>
    </mc:AlternateContent>
    <mc:AlternateContent xmlns:mc="http://schemas.openxmlformats.org/markup-compatibility/2006">
      <mc:Choice Requires="x14">
        <control shapeId="192530" r:id="rId22" name="CheckBoxWU7">
          <controlPr autoLine="0" r:id="rId23">
            <anchor moveWithCells="1">
              <from>
                <xdr:col>0</xdr:col>
                <xdr:colOff>419100</xdr:colOff>
                <xdr:row>209</xdr:row>
                <xdr:rowOff>142875</xdr:rowOff>
              </from>
              <to>
                <xdr:col>0</xdr:col>
                <xdr:colOff>600075</xdr:colOff>
                <xdr:row>211</xdr:row>
                <xdr:rowOff>0</xdr:rowOff>
              </to>
            </anchor>
          </controlPr>
        </control>
      </mc:Choice>
      <mc:Fallback>
        <control shapeId="192530" r:id="rId22" name="CheckBoxWU7"/>
      </mc:Fallback>
    </mc:AlternateContent>
    <mc:AlternateContent xmlns:mc="http://schemas.openxmlformats.org/markup-compatibility/2006">
      <mc:Choice Requires="x14">
        <control shapeId="192529" r:id="rId24" name="CheckBoxWU6">
          <controlPr autoLine="0" r:id="rId25">
            <anchor moveWithCells="1">
              <from>
                <xdr:col>0</xdr:col>
                <xdr:colOff>419100</xdr:colOff>
                <xdr:row>208</xdr:row>
                <xdr:rowOff>142875</xdr:rowOff>
              </from>
              <to>
                <xdr:col>0</xdr:col>
                <xdr:colOff>600075</xdr:colOff>
                <xdr:row>210</xdr:row>
                <xdr:rowOff>0</xdr:rowOff>
              </to>
            </anchor>
          </controlPr>
        </control>
      </mc:Choice>
      <mc:Fallback>
        <control shapeId="192529" r:id="rId24" name="CheckBoxWU6"/>
      </mc:Fallback>
    </mc:AlternateContent>
    <mc:AlternateContent xmlns:mc="http://schemas.openxmlformats.org/markup-compatibility/2006">
      <mc:Choice Requires="x14">
        <control shapeId="192528" r:id="rId26" name="CheckBoxWU4">
          <controlPr autoLine="0" r:id="rId27">
            <anchor moveWithCells="1">
              <from>
                <xdr:col>0</xdr:col>
                <xdr:colOff>419100</xdr:colOff>
                <xdr:row>206</xdr:row>
                <xdr:rowOff>152400</xdr:rowOff>
              </from>
              <to>
                <xdr:col>0</xdr:col>
                <xdr:colOff>600075</xdr:colOff>
                <xdr:row>208</xdr:row>
                <xdr:rowOff>9525</xdr:rowOff>
              </to>
            </anchor>
          </controlPr>
        </control>
      </mc:Choice>
      <mc:Fallback>
        <control shapeId="192528" r:id="rId26" name="CheckBoxWU4"/>
      </mc:Fallback>
    </mc:AlternateContent>
    <mc:AlternateContent xmlns:mc="http://schemas.openxmlformats.org/markup-compatibility/2006">
      <mc:Choice Requires="x14">
        <control shapeId="192527" r:id="rId28" name="CheckBoxWU5">
          <controlPr autoLine="0" r:id="rId29">
            <anchor moveWithCells="1">
              <from>
                <xdr:col>0</xdr:col>
                <xdr:colOff>419100</xdr:colOff>
                <xdr:row>207</xdr:row>
                <xdr:rowOff>152400</xdr:rowOff>
              </from>
              <to>
                <xdr:col>0</xdr:col>
                <xdr:colOff>600075</xdr:colOff>
                <xdr:row>209</xdr:row>
                <xdr:rowOff>9525</xdr:rowOff>
              </to>
            </anchor>
          </controlPr>
        </control>
      </mc:Choice>
      <mc:Fallback>
        <control shapeId="192527" r:id="rId28" name="CheckBoxWU5"/>
      </mc:Fallback>
    </mc:AlternateContent>
    <mc:AlternateContent xmlns:mc="http://schemas.openxmlformats.org/markup-compatibility/2006">
      <mc:Choice Requires="x14">
        <control shapeId="192526" r:id="rId30" name="CheckBoxWU1">
          <controlPr autoLine="0" r:id="rId31">
            <anchor moveWithCells="1">
              <from>
                <xdr:col>0</xdr:col>
                <xdr:colOff>419100</xdr:colOff>
                <xdr:row>203</xdr:row>
                <xdr:rowOff>276225</xdr:rowOff>
              </from>
              <to>
                <xdr:col>0</xdr:col>
                <xdr:colOff>600075</xdr:colOff>
                <xdr:row>205</xdr:row>
                <xdr:rowOff>9525</xdr:rowOff>
              </to>
            </anchor>
          </controlPr>
        </control>
      </mc:Choice>
      <mc:Fallback>
        <control shapeId="192526" r:id="rId30" name="CheckBoxWU1"/>
      </mc:Fallback>
    </mc:AlternateContent>
    <mc:AlternateContent xmlns:mc="http://schemas.openxmlformats.org/markup-compatibility/2006">
      <mc:Choice Requires="x14">
        <control shapeId="192525" r:id="rId32" name="CheckBoxWU3">
          <controlPr autoLine="0" r:id="rId33">
            <anchor moveWithCells="1">
              <from>
                <xdr:col>0</xdr:col>
                <xdr:colOff>419100</xdr:colOff>
                <xdr:row>205</xdr:row>
                <xdr:rowOff>152400</xdr:rowOff>
              </from>
              <to>
                <xdr:col>0</xdr:col>
                <xdr:colOff>600075</xdr:colOff>
                <xdr:row>207</xdr:row>
                <xdr:rowOff>9525</xdr:rowOff>
              </to>
            </anchor>
          </controlPr>
        </control>
      </mc:Choice>
      <mc:Fallback>
        <control shapeId="192525" r:id="rId32" name="CheckBoxWU3"/>
      </mc:Fallback>
    </mc:AlternateContent>
    <mc:AlternateContent xmlns:mc="http://schemas.openxmlformats.org/markup-compatibility/2006">
      <mc:Choice Requires="x14">
        <control shapeId="192524" r:id="rId34" name="CheckBoxWU2">
          <controlPr autoLine="0" r:id="rId35">
            <anchor moveWithCells="1">
              <from>
                <xdr:col>0</xdr:col>
                <xdr:colOff>419100</xdr:colOff>
                <xdr:row>204</xdr:row>
                <xdr:rowOff>152400</xdr:rowOff>
              </from>
              <to>
                <xdr:col>0</xdr:col>
                <xdr:colOff>600075</xdr:colOff>
                <xdr:row>206</xdr:row>
                <xdr:rowOff>9525</xdr:rowOff>
              </to>
            </anchor>
          </controlPr>
        </control>
      </mc:Choice>
      <mc:Fallback>
        <control shapeId="192524" r:id="rId34" name="CheckBoxWU2"/>
      </mc:Fallback>
    </mc:AlternateContent>
    <mc:AlternateContent xmlns:mc="http://schemas.openxmlformats.org/markup-compatibility/2006">
      <mc:Choice Requires="x14">
        <control shapeId="192523" r:id="rId36" name="CheckBoxWN12">
          <controlPr autoLine="0" r:id="rId37">
            <anchor moveWithCells="1">
              <from>
                <xdr:col>0</xdr:col>
                <xdr:colOff>419100</xdr:colOff>
                <xdr:row>115</xdr:row>
                <xdr:rowOff>0</xdr:rowOff>
              </from>
              <to>
                <xdr:col>0</xdr:col>
                <xdr:colOff>600075</xdr:colOff>
                <xdr:row>116</xdr:row>
                <xdr:rowOff>19050</xdr:rowOff>
              </to>
            </anchor>
          </controlPr>
        </control>
      </mc:Choice>
      <mc:Fallback>
        <control shapeId="192523" r:id="rId36" name="CheckBoxWN12"/>
      </mc:Fallback>
    </mc:AlternateContent>
    <mc:AlternateContent xmlns:mc="http://schemas.openxmlformats.org/markup-compatibility/2006">
      <mc:Choice Requires="x14">
        <control shapeId="192522" r:id="rId38" name="CheckBoxWN8">
          <controlPr autoLine="0" r:id="rId39">
            <anchor moveWithCells="1">
              <from>
                <xdr:col>0</xdr:col>
                <xdr:colOff>419100</xdr:colOff>
                <xdr:row>111</xdr:row>
                <xdr:rowOff>0</xdr:rowOff>
              </from>
              <to>
                <xdr:col>0</xdr:col>
                <xdr:colOff>600075</xdr:colOff>
                <xdr:row>112</xdr:row>
                <xdr:rowOff>19050</xdr:rowOff>
              </to>
            </anchor>
          </controlPr>
        </control>
      </mc:Choice>
      <mc:Fallback>
        <control shapeId="192522" r:id="rId38" name="CheckBoxWN8"/>
      </mc:Fallback>
    </mc:AlternateContent>
    <mc:AlternateContent xmlns:mc="http://schemas.openxmlformats.org/markup-compatibility/2006">
      <mc:Choice Requires="x14">
        <control shapeId="192521" r:id="rId40" name="CheckBoxWN6">
          <controlPr autoLine="0" r:id="rId41">
            <anchor moveWithCells="1">
              <from>
                <xdr:col>0</xdr:col>
                <xdr:colOff>419100</xdr:colOff>
                <xdr:row>109</xdr:row>
                <xdr:rowOff>0</xdr:rowOff>
              </from>
              <to>
                <xdr:col>0</xdr:col>
                <xdr:colOff>600075</xdr:colOff>
                <xdr:row>110</xdr:row>
                <xdr:rowOff>19050</xdr:rowOff>
              </to>
            </anchor>
          </controlPr>
        </control>
      </mc:Choice>
      <mc:Fallback>
        <control shapeId="192521" r:id="rId40" name="CheckBoxWN6"/>
      </mc:Fallback>
    </mc:AlternateContent>
    <mc:AlternateContent xmlns:mc="http://schemas.openxmlformats.org/markup-compatibility/2006">
      <mc:Choice Requires="x14">
        <control shapeId="192520" r:id="rId42" name="CheckBoxWN4">
          <controlPr autoLine="0" r:id="rId43">
            <anchor moveWithCells="1">
              <from>
                <xdr:col>0</xdr:col>
                <xdr:colOff>419100</xdr:colOff>
                <xdr:row>107</xdr:row>
                <xdr:rowOff>0</xdr:rowOff>
              </from>
              <to>
                <xdr:col>0</xdr:col>
                <xdr:colOff>600075</xdr:colOff>
                <xdr:row>108</xdr:row>
                <xdr:rowOff>19050</xdr:rowOff>
              </to>
            </anchor>
          </controlPr>
        </control>
      </mc:Choice>
      <mc:Fallback>
        <control shapeId="192520" r:id="rId42" name="CheckBoxWN4"/>
      </mc:Fallback>
    </mc:AlternateContent>
    <mc:AlternateContent xmlns:mc="http://schemas.openxmlformats.org/markup-compatibility/2006">
      <mc:Choice Requires="x14">
        <control shapeId="192519" r:id="rId44" name="CheckBoxWN5">
          <controlPr autoLine="0" r:id="rId45">
            <anchor moveWithCells="1">
              <from>
                <xdr:col>0</xdr:col>
                <xdr:colOff>419100</xdr:colOff>
                <xdr:row>108</xdr:row>
                <xdr:rowOff>0</xdr:rowOff>
              </from>
              <to>
                <xdr:col>0</xdr:col>
                <xdr:colOff>600075</xdr:colOff>
                <xdr:row>109</xdr:row>
                <xdr:rowOff>19050</xdr:rowOff>
              </to>
            </anchor>
          </controlPr>
        </control>
      </mc:Choice>
      <mc:Fallback>
        <control shapeId="192519" r:id="rId44" name="CheckBoxWN5"/>
      </mc:Fallback>
    </mc:AlternateContent>
    <mc:AlternateContent xmlns:mc="http://schemas.openxmlformats.org/markup-compatibility/2006">
      <mc:Choice Requires="x14">
        <control shapeId="192518" r:id="rId46" name="CheckBoxWN1">
          <controlPr autoLine="0" r:id="rId47">
            <anchor moveWithCells="1">
              <from>
                <xdr:col>0</xdr:col>
                <xdr:colOff>419100</xdr:colOff>
                <xdr:row>103</xdr:row>
                <xdr:rowOff>276225</xdr:rowOff>
              </from>
              <to>
                <xdr:col>0</xdr:col>
                <xdr:colOff>600075</xdr:colOff>
                <xdr:row>105</xdr:row>
                <xdr:rowOff>9525</xdr:rowOff>
              </to>
            </anchor>
          </controlPr>
        </control>
      </mc:Choice>
      <mc:Fallback>
        <control shapeId="192518" r:id="rId46" name="CheckBoxWN1"/>
      </mc:Fallback>
    </mc:AlternateContent>
    <mc:AlternateContent xmlns:mc="http://schemas.openxmlformats.org/markup-compatibility/2006">
      <mc:Choice Requires="x14">
        <control shapeId="192517" r:id="rId48" name="CheckBoxWN3">
          <controlPr autoLine="0" r:id="rId49">
            <anchor moveWithCells="1">
              <from>
                <xdr:col>0</xdr:col>
                <xdr:colOff>419100</xdr:colOff>
                <xdr:row>106</xdr:row>
                <xdr:rowOff>0</xdr:rowOff>
              </from>
              <to>
                <xdr:col>0</xdr:col>
                <xdr:colOff>600075</xdr:colOff>
                <xdr:row>107</xdr:row>
                <xdr:rowOff>19050</xdr:rowOff>
              </to>
            </anchor>
          </controlPr>
        </control>
      </mc:Choice>
      <mc:Fallback>
        <control shapeId="192517" r:id="rId48" name="CheckBoxWN3"/>
      </mc:Fallback>
    </mc:AlternateContent>
    <mc:AlternateContent xmlns:mc="http://schemas.openxmlformats.org/markup-compatibility/2006">
      <mc:Choice Requires="x14">
        <control shapeId="192516" r:id="rId50" name="CheckBoxWN2">
          <controlPr autoLine="0" r:id="rId51">
            <anchor moveWithCells="1">
              <from>
                <xdr:col>0</xdr:col>
                <xdr:colOff>419100</xdr:colOff>
                <xdr:row>105</xdr:row>
                <xdr:rowOff>0</xdr:rowOff>
              </from>
              <to>
                <xdr:col>0</xdr:col>
                <xdr:colOff>600075</xdr:colOff>
                <xdr:row>106</xdr:row>
                <xdr:rowOff>19050</xdr:rowOff>
              </to>
            </anchor>
          </controlPr>
        </control>
      </mc:Choice>
      <mc:Fallback>
        <control shapeId="192516" r:id="rId50" name="CheckBoxWN2"/>
      </mc:Fallback>
    </mc:AlternateContent>
    <mc:AlternateContent xmlns:mc="http://schemas.openxmlformats.org/markup-compatibility/2006">
      <mc:Choice Requires="x14">
        <control shapeId="192552" r:id="rId52" name="CheckBoxW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192552" r:id="rId52" name="CheckBoxWR5"/>
      </mc:Fallback>
    </mc:AlternateContent>
    <mc:AlternateContent xmlns:mc="http://schemas.openxmlformats.org/markup-compatibility/2006">
      <mc:Choice Requires="x14">
        <control shapeId="192554" r:id="rId54" name="CheckBoxW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192554" r:id="rId54" name="CheckBoxWR6"/>
      </mc:Fallback>
    </mc:AlternateContent>
    <mc:AlternateContent xmlns:mc="http://schemas.openxmlformats.org/markup-compatibility/2006">
      <mc:Choice Requires="x14">
        <control shapeId="192555" r:id="rId56" name="CheckBoxW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192555" r:id="rId56" name="CheckBoxWR8"/>
      </mc:Fallback>
    </mc:AlternateContent>
    <mc:AlternateContent xmlns:mc="http://schemas.openxmlformats.org/markup-compatibility/2006">
      <mc:Choice Requires="x14">
        <control shapeId="192557" r:id="rId58" name="CheckBoxW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192557" r:id="rId58" name="CheckBoxWR10"/>
      </mc:Fallback>
    </mc:AlternateContent>
    <mc:AlternateContent xmlns:mc="http://schemas.openxmlformats.org/markup-compatibility/2006">
      <mc:Choice Requires="x14">
        <control shapeId="192563" r:id="rId60" name="CheckBoxW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192563" r:id="rId60" name="CheckBoxWN9"/>
      </mc:Fallback>
    </mc:AlternateContent>
    <mc:AlternateContent xmlns:mc="http://schemas.openxmlformats.org/markup-compatibility/2006">
      <mc:Choice Requires="x14">
        <control shapeId="192565" r:id="rId62" name="CheckBoxW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192565" r:id="rId62" name="CheckBoxWN10"/>
      </mc:Fallback>
    </mc:AlternateContent>
    <mc:AlternateContent xmlns:mc="http://schemas.openxmlformats.org/markup-compatibility/2006">
      <mc:Choice Requires="x14">
        <control shapeId="192567" r:id="rId64" name="CheckBoxW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192567" r:id="rId64" name="CheckBoxWN11"/>
      </mc:Fallback>
    </mc:AlternateContent>
    <mc:AlternateContent xmlns:mc="http://schemas.openxmlformats.org/markup-compatibility/2006">
      <mc:Choice Requires="x14">
        <control shapeId="192569" r:id="rId66" name="CheckBoxW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192569" r:id="rId66" name="CheckBoxWN7"/>
      </mc:Fallback>
    </mc:AlternateContent>
    <mc:AlternateContent xmlns:mc="http://schemas.openxmlformats.org/markup-compatibility/2006">
      <mc:Choice Requires="x14">
        <control shapeId="192570" r:id="rId68" name="CheckBoxW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192570" r:id="rId68" name="CheckBoxWU11"/>
      </mc:Fallback>
    </mc:AlternateContent>
    <mc:AlternateContent xmlns:mc="http://schemas.openxmlformats.org/markup-compatibility/2006">
      <mc:Choice Requires="x14">
        <control shapeId="192571" r:id="rId70" name="CheckBoxW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192571" r:id="rId70" name="CheckBoxWU10"/>
      </mc:Fallback>
    </mc:AlternateContent>
    <mc:AlternateContent xmlns:mc="http://schemas.openxmlformats.org/markup-compatibility/2006">
      <mc:Choice Requires="x14">
        <control shapeId="192572" r:id="rId72" name="CheckBoxW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192572" r:id="rId72" name="CheckBoxWU9"/>
      </mc:Fallback>
    </mc:AlternateContent>
    <mc:AlternateContent xmlns:mc="http://schemas.openxmlformats.org/markup-compatibility/2006">
      <mc:Choice Requires="x14">
        <control shapeId="192573" r:id="rId74" name="CheckBoxW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192573" r:id="rId74" name="CheckBoxWU8"/>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_W">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_W">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_W">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19050</xdr:colOff>
                <xdr:row>98</xdr:row>
                <xdr:rowOff>9525</xdr:rowOff>
              </from>
              <to>
                <xdr:col>2</xdr:col>
                <xdr:colOff>9525</xdr:colOff>
                <xdr:row>99</xdr:row>
                <xdr:rowOff>180975</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28575</xdr:colOff>
                <xdr:row>198</xdr:row>
                <xdr:rowOff>19050</xdr:rowOff>
              </from>
              <to>
                <xdr:col>2</xdr:col>
                <xdr:colOff>19050</xdr:colOff>
                <xdr:row>199</xdr:row>
                <xdr:rowOff>190500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false" zoomScaleNormal="100" workbookViewId="0">
      <selection activeCell="B31" sqref="B31:E32"/>
    </sheetView>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8.5" customHeight="true" x14ac:dyDescent="0.2">
      <c r="B4" s="1658" t="s">
        <v>124</v>
      </c>
      <c r="C4" s="1659"/>
      <c r="D4" s="1659"/>
      <c r="E4" s="1659"/>
      <c r="F4" s="1659"/>
      <c r="G4" s="1659"/>
      <c r="H4" s="1659"/>
      <c r="I4" s="1659"/>
      <c r="J4" s="1659"/>
      <c r="K4" s="1659"/>
      <c r="L4" s="1659"/>
      <c r="M4" s="1659"/>
      <c r="N4" s="1659"/>
      <c r="O4" s="1659"/>
      <c r="P4" s="1659"/>
      <c r="Q4" s="1659"/>
      <c r="R4" s="1659"/>
      <c r="S4" s="1659"/>
      <c r="T4" s="1659"/>
      <c r="U4" s="1659"/>
      <c r="V4" s="1659"/>
      <c r="W4" s="1659"/>
      <c r="X4" s="1659"/>
      <c r="Y4" s="1659"/>
    </row>
    <row r="5" ht="28.5" customHeight="true" x14ac:dyDescent="0.2">
      <c r="B5" s="1622" t="str">
        <f ca="true">IF(ISERROR(INDIRECT(CONCATENATE($B105,"!A2"))),"",INDIRECT(CONCATENATE($B105,"!A2")))</f>
        <v>Niger</v>
      </c>
      <c r="C5" s="1656"/>
      <c r="D5" s="1656"/>
      <c r="E5" s="1656"/>
      <c r="F5" s="1656"/>
      <c r="G5" s="1656"/>
      <c r="H5" s="1656"/>
      <c r="I5" s="1656"/>
      <c r="J5" s="1656"/>
      <c r="K5" s="1657"/>
      <c r="L5" s="1657"/>
      <c r="M5" s="1657"/>
      <c r="N5" s="1657"/>
      <c r="O5" s="1657"/>
      <c r="P5" s="1657"/>
      <c r="Q5" s="1657"/>
      <c r="R5" s="1657"/>
      <c r="S5" s="1657"/>
      <c r="T5" s="1657"/>
      <c r="U5" s="1657"/>
      <c r="V5" s="1657"/>
      <c r="W5" s="1657"/>
      <c r="X5" s="1657"/>
      <c r="Y5" s="1657"/>
    </row>
    <row r="6" x14ac:dyDescent="0.2">
      <c r="F6" s="36"/>
      <c r="G6" s="36"/>
      <c r="J6" s="37"/>
      <c r="K6" s="37"/>
      <c r="L6" s="37"/>
      <c r="M6" s="37"/>
      <c r="N6" s="37"/>
      <c r="O6" s="37"/>
      <c r="P6" s="37"/>
    </row>
    <row r="7" s="38" customFormat="true" ht="18" x14ac:dyDescent="0.25">
      <c r="B7" s="1619" t="str">
        <f>B118</f>
        <v>National use of sanitation facilities, 2000–2018</v>
      </c>
      <c r="C7" s="1660"/>
      <c r="D7" s="1660"/>
      <c r="E7" s="1660"/>
      <c r="F7" s="1660"/>
      <c r="G7" s="1660"/>
      <c r="H7" s="1660"/>
      <c r="I7" s="1660"/>
      <c r="J7" s="1619" t="str">
        <f>B218</f>
        <v>Urban use of sanitation facilities, 2000–2018</v>
      </c>
      <c r="K7" s="1660"/>
      <c r="L7" s="1660"/>
      <c r="M7" s="1660"/>
      <c r="N7" s="1660"/>
      <c r="O7" s="1660"/>
      <c r="P7" s="1660"/>
      <c r="Q7" s="1660"/>
      <c r="R7" s="1619" t="str">
        <f>B318</f>
        <v>Rural use of sanitation facilities, 2000–2018</v>
      </c>
      <c r="S7" s="1660"/>
      <c r="T7" s="1660"/>
      <c r="U7" s="1660"/>
      <c r="V7" s="1660"/>
      <c r="W7" s="1660"/>
      <c r="X7" s="1660"/>
      <c r="Y7" s="166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1" s="40" customFormat="true" x14ac:dyDescent="0.2">
      <c r="B31" s="1632" t="str">
        <f ca="true">IF(ISERROR(INDIRECT(CONCATENATE($B105,"!A2"))),"",INDIRECT(CONCATENATE($B105,"!A2")))</f>
        <v>Niger</v>
      </c>
      <c r="C31" s="1633"/>
      <c r="D31" s="1633"/>
      <c r="E31" s="1634"/>
      <c r="F31" s="1624" t="s">
        <v>0</v>
      </c>
      <c r="G31" s="1624"/>
      <c r="H31" s="1624"/>
      <c r="I31" s="1625"/>
      <c r="J31" s="1623" t="s">
        <v>1</v>
      </c>
      <c r="K31" s="1624"/>
      <c r="L31" s="1624"/>
      <c r="M31" s="1625"/>
      <c r="N31" s="1623" t="s">
        <v>2</v>
      </c>
      <c r="O31" s="1624"/>
      <c r="P31" s="1624"/>
      <c r="Q31" s="1625"/>
      <c r="R31" s="1623" t="s">
        <v>3</v>
      </c>
      <c r="S31" s="1624"/>
      <c r="T31" s="1624"/>
      <c r="U31" s="1625"/>
      <c r="V31" s="1623" t="s">
        <v>4</v>
      </c>
      <c r="W31" s="1624"/>
      <c r="X31" s="1624"/>
      <c r="Y31" s="1625"/>
    </row>
    <row r="32" s="44" customFormat="true" ht="22.5" customHeight="true" x14ac:dyDescent="0.2">
      <c r="B32" s="1635"/>
      <c r="C32" s="1636"/>
      <c r="D32" s="1636"/>
      <c r="E32" s="1637"/>
      <c r="F32" s="41" t="s">
        <v>15</v>
      </c>
      <c r="G32" s="42" t="s">
        <v>16</v>
      </c>
      <c r="H32" s="42" t="s">
        <v>22</v>
      </c>
      <c r="I32" s="43" t="s">
        <v>19</v>
      </c>
      <c r="J32" s="41" t="s">
        <v>15</v>
      </c>
      <c r="K32" s="42" t="s">
        <v>16</v>
      </c>
      <c r="L32" s="42" t="s">
        <v>22</v>
      </c>
      <c r="M32" s="43" t="s">
        <v>19</v>
      </c>
      <c r="N32" s="41" t="s">
        <v>15</v>
      </c>
      <c r="O32" s="42" t="s">
        <v>16</v>
      </c>
      <c r="P32" s="42" t="s">
        <v>22</v>
      </c>
      <c r="Q32" s="43" t="s">
        <v>19</v>
      </c>
      <c r="R32" s="41" t="s">
        <v>15</v>
      </c>
      <c r="S32" s="42" t="s">
        <v>16</v>
      </c>
      <c r="T32" s="42" t="s">
        <v>22</v>
      </c>
      <c r="U32" s="43" t="s">
        <v>19</v>
      </c>
      <c r="V32" s="41" t="s">
        <v>15</v>
      </c>
      <c r="W32" s="42" t="s">
        <v>16</v>
      </c>
      <c r="X32" s="42" t="s">
        <v>22</v>
      </c>
      <c r="Y32" s="43" t="s">
        <v>19</v>
      </c>
    </row>
    <row r="33" x14ac:dyDescent="0.2">
      <c r="B33" s="1626" t="s">
        <v>5</v>
      </c>
      <c r="C33" s="1627"/>
      <c r="D33" s="1630" t="s">
        <v>25</v>
      </c>
      <c r="E33" s="33">
        <f>C99</f>
        <v>2000</v>
      </c>
      <c r="F33" s="103">
        <f ca="true">E99</f>
        <v>1.1758894104718525</v>
      </c>
      <c r="G33" s="46">
        <f t="shared" ref="G33:I34" ca="true" si="0">F99</f>
        <v>1.0662247504259608</v>
      </c>
      <c r="H33" s="47">
        <f t="shared" ca="true" si="0"/>
        <v>3.230845982178721</v>
      </c>
      <c r="I33" s="48">
        <f t="shared" ca="true" si="0"/>
        <v>94.527039856923466</v>
      </c>
      <c r="J33" s="103">
        <f ca="true">J99</f>
        <v>0</v>
      </c>
      <c r="K33" s="46">
        <f t="shared" ref="K33:M34" ca="true" si="1">K99</f>
        <v>0</v>
      </c>
      <c r="L33" s="47">
        <f t="shared" ca="true" si="1"/>
        <v>0</v>
      </c>
      <c r="M33" s="48">
        <f t="shared" ca="true" si="1"/>
        <v>100</v>
      </c>
      <c r="N33" s="103">
        <f ca="true">O99</f>
        <v>0.31551198734267977</v>
      </c>
      <c r="O33" s="46">
        <f t="shared" ref="O33:Q34" ca="true" si="2">P99</f>
        <v>0.38058721587959504</v>
      </c>
      <c r="P33" s="47">
        <f t="shared" ca="true" si="2"/>
        <v>0.53133425766918663</v>
      </c>
      <c r="Q33" s="48">
        <f t="shared" ca="true" si="2"/>
        <v>98.772566539108539</v>
      </c>
      <c r="R33" s="103">
        <f ca="true">T99</f>
        <v>3.3724386227663548</v>
      </c>
      <c r="S33" s="46">
        <f t="shared" ref="S33:U34" ca="true" si="3">U99</f>
        <v>2.2208370420680823</v>
      </c>
      <c r="T33" s="47">
        <f t="shared" ca="true" si="3"/>
        <v>2.9585656110834861</v>
      </c>
      <c r="U33" s="48">
        <f t="shared" ca="true" si="3"/>
        <v>91.448158724082077</v>
      </c>
      <c r="V33" s="103">
        <f ca="true">Y99</f>
        <v>37.845902994166117</v>
      </c>
      <c r="W33" s="46">
        <f t="shared" ref="W33:Y34" ca="true" si="4">Z99</f>
        <v>30.140321618467574</v>
      </c>
      <c r="X33" s="47">
        <f t="shared" ca="true" si="4"/>
        <v>8.0071651325932862</v>
      </c>
      <c r="Y33" s="48">
        <f t="shared" ca="true" si="4"/>
        <v>24.006610254773022</v>
      </c>
    </row>
    <row r="34" x14ac:dyDescent="0.2">
      <c r="B34" s="1628"/>
      <c r="C34" s="1629"/>
      <c r="D34" s="1631"/>
      <c r="E34" s="34">
        <f>C100</f>
        <v>2018</v>
      </c>
      <c r="F34" s="104">
        <f ca="true">E100</f>
        <v>3.056009602620132</v>
      </c>
      <c r="G34" s="51">
        <f t="shared" ca="true" si="0"/>
        <v>2.7710029929987074</v>
      </c>
      <c r="H34" s="52">
        <f t="shared" ca="true" si="0"/>
        <v>7.7495990210476293</v>
      </c>
      <c r="I34" s="53">
        <f t="shared" ca="true" si="0"/>
        <v>86.423388383333531</v>
      </c>
      <c r="J34" s="104">
        <f ca="true">J100</f>
        <v>3.6706959424417165</v>
      </c>
      <c r="K34" s="51">
        <f t="shared" ca="true" si="1"/>
        <v>3.7005534347046249</v>
      </c>
      <c r="L34" s="52">
        <f t="shared" ca="true" si="1"/>
        <v>12.518117397748938</v>
      </c>
      <c r="M34" s="53">
        <f t="shared" ca="true" si="1"/>
        <v>80.110633225104721</v>
      </c>
      <c r="N34" s="104">
        <f ca="true">O100</f>
        <v>5.2326691576591688</v>
      </c>
      <c r="O34" s="51">
        <f t="shared" ca="true" si="2"/>
        <v>6.3119217849861311</v>
      </c>
      <c r="P34" s="52">
        <f t="shared" ca="true" si="2"/>
        <v>9.7576319454583427</v>
      </c>
      <c r="Q34" s="53">
        <f t="shared" ca="true" si="2"/>
        <v>78.697777111896357</v>
      </c>
      <c r="R34" s="104">
        <f ca="true">T100</f>
        <v>10.197860137100154</v>
      </c>
      <c r="S34" s="51">
        <f t="shared" ca="true" si="3"/>
        <v>6.7155515861468551</v>
      </c>
      <c r="T34" s="52">
        <f t="shared" ca="true" si="3"/>
        <v>9.6736594093326858</v>
      </c>
      <c r="U34" s="53">
        <f t="shared" ca="true" si="3"/>
        <v>73.412928867420305</v>
      </c>
      <c r="V34" s="104">
        <f ca="true">Y100</f>
        <v>35.578040956457507</v>
      </c>
      <c r="W34" s="51">
        <f t="shared" ca="true" si="4"/>
        <v>28.334205611316484</v>
      </c>
      <c r="X34" s="52">
        <f t="shared" ca="true" si="4"/>
        <v>7.1620000155078287</v>
      </c>
      <c r="Y34" s="53">
        <f t="shared" ca="true" si="4"/>
        <v>28.92575341671818</v>
      </c>
    </row>
    <row r="35" x14ac:dyDescent="0.2">
      <c r="F35" s="36"/>
      <c r="H35" s="39"/>
    </row>
    <row r="36" x14ac:dyDescent="0.2">
      <c r="B36" s="1626" t="s">
        <v>6</v>
      </c>
      <c r="C36" s="1627"/>
      <c r="D36" s="1630" t="s">
        <v>25</v>
      </c>
      <c r="E36" s="33">
        <f>C199</f>
        <v>2000</v>
      </c>
      <c r="F36" s="103">
        <f ca="true">E199</f>
        <v>13.266999688974805</v>
      </c>
      <c r="G36" s="46">
        <f t="shared" ref="G36:I37" ca="true" si="5">F199</f>
        <v>17.638013113383867</v>
      </c>
      <c r="H36" s="47">
        <f t="shared" ca="true" si="5"/>
        <v>9.4487854431331471</v>
      </c>
      <c r="I36" s="48">
        <f t="shared" ca="true" si="5"/>
        <v>59.646201754508184</v>
      </c>
      <c r="J36" s="103">
        <f ca="true">J199</f>
        <v>28.575333435480431</v>
      </c>
      <c r="K36" s="46">
        <f t="shared" ref="K36:M37" ca="true" si="6">K199</f>
        <v>32.592896356346003</v>
      </c>
      <c r="L36" s="47">
        <f t="shared" ca="true" si="6"/>
        <v>7.9014663801322058</v>
      </c>
      <c r="M36" s="48">
        <f t="shared" ca="true" si="6"/>
        <v>30.93030382804136</v>
      </c>
      <c r="N36" s="103">
        <f ca="true">O199</f>
        <v>34.663303140383171</v>
      </c>
      <c r="O36" s="46">
        <f t="shared" ref="O36:Q37" ca="true" si="7">P199</f>
        <v>43.711124564284653</v>
      </c>
      <c r="P36" s="47">
        <f t="shared" ca="true" si="7"/>
        <v>11.440104897498713</v>
      </c>
      <c r="Q36" s="48">
        <f t="shared" ca="true" si="7"/>
        <v>10.185467397833463</v>
      </c>
      <c r="R36" s="103">
        <f ca="true">T199</f>
        <v>43.635007537194163</v>
      </c>
      <c r="S36" s="46">
        <f t="shared" ref="S36:U37" ca="true" si="8">U199</f>
        <v>46.490211198512604</v>
      </c>
      <c r="T36" s="47">
        <f t="shared" ca="true" si="8"/>
        <v>7.2083595335910786</v>
      </c>
      <c r="U36" s="48">
        <f t="shared" ca="true" si="8"/>
        <v>2.6664217307021545</v>
      </c>
      <c r="V36" s="103">
        <f ca="true">Y199</f>
        <v>66.930844747949152</v>
      </c>
      <c r="W36" s="46">
        <f t="shared" ref="W36:Y37" ca="true" si="9">Z199</f>
        <v>29.351167887113796</v>
      </c>
      <c r="X36" s="47">
        <f t="shared" ca="true" si="9"/>
        <v>3.4283459805979533</v>
      </c>
      <c r="Y36" s="48">
        <f t="shared" ca="true" si="9"/>
        <v>0.2896413843390917</v>
      </c>
    </row>
    <row r="37" x14ac:dyDescent="0.2">
      <c r="B37" s="1628"/>
      <c r="C37" s="1629"/>
      <c r="D37" s="1631"/>
      <c r="E37" s="34">
        <f>C200</f>
        <v>2018</v>
      </c>
      <c r="F37" s="104">
        <f ca="true">E200</f>
        <v>20.21736479079734</v>
      </c>
      <c r="G37" s="51">
        <f t="shared" ca="true" si="5"/>
        <v>26.878280972184466</v>
      </c>
      <c r="H37" s="52">
        <f t="shared" ca="true" si="5"/>
        <v>15.44307508590191</v>
      </c>
      <c r="I37" s="53">
        <f t="shared" ca="true" si="5"/>
        <v>37.461279151116287</v>
      </c>
      <c r="J37" s="104">
        <f ca="true">J200</f>
        <v>35.063828405991082</v>
      </c>
      <c r="K37" s="51">
        <f t="shared" ca="true" si="6"/>
        <v>39.993644437204601</v>
      </c>
      <c r="L37" s="52">
        <f t="shared" ca="true" si="6"/>
        <v>10.270838120419739</v>
      </c>
      <c r="M37" s="53">
        <f t="shared" ca="true" si="6"/>
        <v>14.671689036384578</v>
      </c>
      <c r="N37" s="104">
        <f ca="true">O200</f>
        <v>37.666748537104255</v>
      </c>
      <c r="O37" s="51">
        <f t="shared" ca="true" si="7"/>
        <v>47.498529801645169</v>
      </c>
      <c r="P37" s="52">
        <f t="shared" ca="true" si="7"/>
        <v>11.812121269304043</v>
      </c>
      <c r="Q37" s="53">
        <f t="shared" ca="true" si="7"/>
        <v>3.0226003919465256</v>
      </c>
      <c r="R37" s="104">
        <f ca="true">T200</f>
        <v>45.30382419102142</v>
      </c>
      <c r="S37" s="51">
        <f t="shared" ca="true" si="8"/>
        <v>48.268224840927871</v>
      </c>
      <c r="T37" s="52">
        <f t="shared" ca="true" si="8"/>
        <v>6.2054801575925467</v>
      </c>
      <c r="U37" s="53">
        <f t="shared" ca="true" si="8"/>
        <v>0.2224708104581623</v>
      </c>
      <c r="V37" s="104">
        <f ca="true">Y200</f>
        <v>67.389433071730195</v>
      </c>
      <c r="W37" s="51">
        <f t="shared" ca="true" si="9"/>
        <v>29.552272518813218</v>
      </c>
      <c r="X37" s="52">
        <f t="shared" ca="true" si="9"/>
        <v>3.0484422102454118</v>
      </c>
      <c r="Y37" s="53">
        <f t="shared" ca="true" si="9"/>
        <v>9.8521992111599843E-3</v>
      </c>
    </row>
    <row r="38" x14ac:dyDescent="0.2">
      <c r="F38" s="36"/>
      <c r="G38" s="36"/>
      <c r="H38" s="39"/>
      <c r="I38" s="39"/>
    </row>
    <row r="39" x14ac:dyDescent="0.2">
      <c r="B39" s="1626" t="s">
        <v>7</v>
      </c>
      <c r="C39" s="1627"/>
      <c r="D39" s="1630" t="s">
        <v>25</v>
      </c>
      <c r="E39" s="33">
        <f>C299</f>
        <v>2000</v>
      </c>
      <c r="F39" s="103">
        <f ca="true">E299</f>
        <v>9.9846837069815814E-2</v>
      </c>
      <c r="G39" s="46">
        <f t="shared" ref="G39:I40" ca="true" si="10">F299</f>
        <v>8.7810031650139314E-2</v>
      </c>
      <c r="H39" s="47">
        <f t="shared" ca="true" si="10"/>
        <v>0.34825187320200257</v>
      </c>
      <c r="I39" s="48">
        <f t="shared" ca="true" si="10"/>
        <v>99.464091258078042</v>
      </c>
      <c r="J39" s="103">
        <f ca="true">J299</f>
        <v>0</v>
      </c>
      <c r="K39" s="46">
        <f t="shared" ref="K39:M40" ca="true" si="11">K299</f>
        <v>0</v>
      </c>
      <c r="L39" s="47">
        <f t="shared" ca="true" si="11"/>
        <v>0</v>
      </c>
      <c r="M39" s="48">
        <f t="shared" ca="true" si="11"/>
        <v>100</v>
      </c>
      <c r="N39" s="103">
        <f ca="true">O299</f>
        <v>0.47280343028957084</v>
      </c>
      <c r="O39" s="46">
        <f t="shared" ref="O39:Q40" ca="true" si="12">P299</f>
        <v>0.57294141378268926</v>
      </c>
      <c r="P39" s="47">
        <f t="shared" ca="true" si="12"/>
        <v>1.3729319022452273</v>
      </c>
      <c r="Q39" s="48">
        <f t="shared" ca="true" si="12"/>
        <v>97.581323253682513</v>
      </c>
      <c r="R39" s="103">
        <f ca="true">T299</f>
        <v>0.1086495880835191</v>
      </c>
      <c r="S39" s="46">
        <f t="shared" ref="S39:U40" ca="true" si="13">U299</f>
        <v>6.9985357839957962E-2</v>
      </c>
      <c r="T39" s="47">
        <f t="shared" ca="true" si="13"/>
        <v>0.15278943220346264</v>
      </c>
      <c r="U39" s="48">
        <f t="shared" ca="true" si="13"/>
        <v>99.66857562187306</v>
      </c>
      <c r="V39" s="103">
        <f ca="true">Y299</f>
        <v>9.4052267472460223</v>
      </c>
      <c r="W39" s="46">
        <f t="shared" ref="W39:Y40" ca="true" si="14">Z299</f>
        <v>4.3262638200762034</v>
      </c>
      <c r="X39" s="47">
        <f t="shared" ca="true" si="14"/>
        <v>5.1393120563134289</v>
      </c>
      <c r="Y39" s="48">
        <f t="shared" ca="true" si="14"/>
        <v>81.129197376364345</v>
      </c>
    </row>
    <row r="40" x14ac:dyDescent="0.2">
      <c r="B40" s="1628"/>
      <c r="C40" s="1629"/>
      <c r="D40" s="1631"/>
      <c r="E40" s="34">
        <f>C300</f>
        <v>2018</v>
      </c>
      <c r="F40" s="104">
        <f ca="true">E300</f>
        <v>2.5961578897781341</v>
      </c>
      <c r="G40" s="51">
        <f t="shared" ca="true" si="10"/>
        <v>2.2831840563039019</v>
      </c>
      <c r="H40" s="52">
        <f t="shared" ca="true" si="10"/>
        <v>7.8141484363810605</v>
      </c>
      <c r="I40" s="53">
        <f t="shared" ca="true" si="10"/>
        <v>87.306509617536904</v>
      </c>
      <c r="J40" s="104">
        <f ca="true">J300</f>
        <v>3.045997698671099</v>
      </c>
      <c r="K40" s="51">
        <f t="shared" ca="true" si="11"/>
        <v>2.8195240500398904</v>
      </c>
      <c r="L40" s="52">
        <f t="shared" ca="true" si="11"/>
        <v>11.733007014793429</v>
      </c>
      <c r="M40" s="53">
        <f t="shared" ca="true" si="11"/>
        <v>82.401471236495581</v>
      </c>
      <c r="N40" s="104">
        <f ca="true">O300</f>
        <v>3.3433521803638864</v>
      </c>
      <c r="O40" s="51">
        <f t="shared" ca="true" si="12"/>
        <v>4.051461563673378</v>
      </c>
      <c r="P40" s="52">
        <f t="shared" ca="true" si="12"/>
        <v>8.7532061673166481</v>
      </c>
      <c r="Q40" s="53">
        <f t="shared" ca="true" si="12"/>
        <v>83.851980088646087</v>
      </c>
      <c r="R40" s="104">
        <f ca="true">T300</f>
        <v>7.3085364573082003</v>
      </c>
      <c r="S40" s="51">
        <f t="shared" ca="true" si="13"/>
        <v>4.7077080389656842</v>
      </c>
      <c r="T40" s="52">
        <f t="shared" ca="true" si="13"/>
        <v>11.775519603469093</v>
      </c>
      <c r="U40" s="53">
        <f t="shared" ca="true" si="13"/>
        <v>76.208235900257023</v>
      </c>
      <c r="V40" s="104">
        <f ca="true">Y300</f>
        <v>13.505955424611802</v>
      </c>
      <c r="W40" s="51">
        <f t="shared" ca="true" si="14"/>
        <v>6.2125377600459419</v>
      </c>
      <c r="X40" s="52">
        <f t="shared" ca="true" si="14"/>
        <v>7.6320538968525398</v>
      </c>
      <c r="Y40" s="53">
        <f t="shared" ca="true" si="14"/>
        <v>72.649452918489715</v>
      </c>
    </row>
    <row r="97" s="40" customFormat="true" ht="16.5" customHeight="true" x14ac:dyDescent="0.2">
      <c r="A97" s="1641" t="s">
        <v>5</v>
      </c>
      <c r="B97" s="1641"/>
      <c r="C97" s="1641"/>
      <c r="D97" s="1638" t="s">
        <v>0</v>
      </c>
      <c r="E97" s="1639"/>
      <c r="F97" s="1639"/>
      <c r="G97" s="1639"/>
      <c r="H97" s="1640"/>
      <c r="I97" s="1638" t="s">
        <v>1</v>
      </c>
      <c r="J97" s="1639"/>
      <c r="K97" s="1639"/>
      <c r="L97" s="1639"/>
      <c r="M97" s="1640"/>
      <c r="N97" s="1638" t="s">
        <v>2</v>
      </c>
      <c r="O97" s="1639"/>
      <c r="P97" s="1639"/>
      <c r="Q97" s="1639"/>
      <c r="R97" s="1640"/>
      <c r="S97" s="1638" t="s">
        <v>3</v>
      </c>
      <c r="T97" s="1639"/>
      <c r="U97" s="1639"/>
      <c r="V97" s="1639"/>
      <c r="W97" s="1640"/>
      <c r="X97" s="1638" t="s">
        <v>4</v>
      </c>
      <c r="Y97" s="1639"/>
      <c r="Z97" s="1639"/>
      <c r="AA97" s="1639"/>
      <c r="AB97" s="1640"/>
    </row>
    <row r="98" s="44" customFormat="true" ht="22.5" customHeight="true" x14ac:dyDescent="0.2">
      <c r="A98" s="1642"/>
      <c r="B98" s="1642"/>
      <c r="C98" s="1642"/>
      <c r="D98" s="54" t="s">
        <v>14</v>
      </c>
      <c r="E98" s="55" t="s">
        <v>15</v>
      </c>
      <c r="F98" s="42" t="s">
        <v>16</v>
      </c>
      <c r="G98" s="42" t="s">
        <v>22</v>
      </c>
      <c r="H98" s="43" t="s">
        <v>19</v>
      </c>
      <c r="I98" s="54" t="s">
        <v>14</v>
      </c>
      <c r="J98" s="55" t="s">
        <v>15</v>
      </c>
      <c r="K98" s="42" t="s">
        <v>16</v>
      </c>
      <c r="L98" s="42" t="s">
        <v>22</v>
      </c>
      <c r="M98" s="43" t="s">
        <v>19</v>
      </c>
      <c r="N98" s="54" t="s">
        <v>14</v>
      </c>
      <c r="O98" s="55" t="s">
        <v>15</v>
      </c>
      <c r="P98" s="42" t="s">
        <v>16</v>
      </c>
      <c r="Q98" s="42" t="s">
        <v>22</v>
      </c>
      <c r="R98" s="43" t="s">
        <v>19</v>
      </c>
      <c r="S98" s="54" t="s">
        <v>14</v>
      </c>
      <c r="T98" s="55" t="s">
        <v>15</v>
      </c>
      <c r="U98" s="42" t="s">
        <v>16</v>
      </c>
      <c r="V98" s="42" t="s">
        <v>22</v>
      </c>
      <c r="W98" s="43" t="s">
        <v>19</v>
      </c>
      <c r="X98" s="54" t="s">
        <v>14</v>
      </c>
      <c r="Y98" s="55" t="s">
        <v>15</v>
      </c>
      <c r="Z98" s="42" t="s">
        <v>16</v>
      </c>
      <c r="AA98" s="42" t="s">
        <v>22</v>
      </c>
      <c r="AB98" s="43" t="s">
        <v>19</v>
      </c>
    </row>
    <row r="99" s="64" customFormat="true" ht="15" customHeight="true" x14ac:dyDescent="0.2">
      <c r="A99" s="1646" t="s">
        <v>10</v>
      </c>
      <c r="B99" s="1647"/>
      <c r="C99" s="209">
        <v>2000</v>
      </c>
      <c r="D99" s="56">
        <f ca="true">IF((D101+H101)&gt;100,D101*100/(D101+H101),D101)</f>
        <v>2.2421141608978132</v>
      </c>
      <c r="E99" s="105">
        <f ca="true">D99*AVERAGEIF(E105:E116,"&gt;0")/100</f>
        <v>1.1758894104718525</v>
      </c>
      <c r="F99" s="58">
        <f ca="true">D99*(100-AVERAGEIF(E105:E116,"&gt;0"))/100</f>
        <v>1.0662247504259608</v>
      </c>
      <c r="G99" s="59">
        <f ca="true">100-(E99+F99+H99)</f>
        <v>3.230845982178721</v>
      </c>
      <c r="H99" s="60">
        <f ca="true">IF((D101+H101)&gt;100,H101*100/(D101+H101),H101)</f>
        <v>94.527039856923466</v>
      </c>
      <c r="I99" s="56">
        <f ca="true">IF((I101+M101)&gt;100,I101*100/(I101+M101),I101)</f>
        <v>0</v>
      </c>
      <c r="J99" s="105">
        <f ca="true">I99*AVERAGEIF(J105:J116,"&gt;0")/100</f>
        <v>0</v>
      </c>
      <c r="K99" s="61">
        <f ca="true">I99*(100-AVERAGEIF(J105:J116,"&gt;0"))/100</f>
        <v>0</v>
      </c>
      <c r="L99" s="62">
        <f ca="true">100-(J99+K99+M99)</f>
        <v>0</v>
      </c>
      <c r="M99" s="63">
        <f ca="true">IF((I101+M101)&gt;100,M101*100/(I101+M101),M101)</f>
        <v>100</v>
      </c>
      <c r="N99" s="56">
        <f ca="true">IF((N101+R101)&gt;100,N101*100/(N101+R101),N101)</f>
        <v>0.69609920322227481</v>
      </c>
      <c r="O99" s="105">
        <f ca="true">N99*AVERAGEIF(O105:O116,"&gt;0")/100</f>
        <v>0.31551198734267977</v>
      </c>
      <c r="P99" s="61">
        <f ca="true">N99*(100-AVERAGEIF(O105:O116,"&gt;0"))/100</f>
        <v>0.38058721587959504</v>
      </c>
      <c r="Q99" s="62">
        <f ca="true">100-(O99+P99+R99)</f>
        <v>0.53133425766918663</v>
      </c>
      <c r="R99" s="63">
        <f ca="true">IF((N101+R101)&gt;100,R101*100/(N101+R101),R101)</f>
        <v>98.772566539108539</v>
      </c>
      <c r="S99" s="56">
        <f ca="true">IF((S101+W101)&gt;100,S101*100/(S101+W101),S101)</f>
        <v>5.5932756648344366</v>
      </c>
      <c r="T99" s="105">
        <f ca="true">S99*AVERAGEIF(T105:T116,"&gt;0")/100</f>
        <v>3.3724386227663548</v>
      </c>
      <c r="U99" s="61">
        <f ca="true">S99*(100-AVERAGEIF(T105:T116,"&gt;0"))/100</f>
        <v>2.2208370420680823</v>
      </c>
      <c r="V99" s="62">
        <f ca="true">100-(T99+U99+W99)</f>
        <v>2.9585656110834861</v>
      </c>
      <c r="W99" s="63">
        <f ca="true">IF((S101+W101)&gt;100,W101*100/(S101+W101),W101)</f>
        <v>91.448158724082077</v>
      </c>
      <c r="X99" s="56">
        <f ca="true">IF((X101+AB101)&gt;100,X101*100/(X101+AB101),X101)</f>
        <v>67.986224612633691</v>
      </c>
      <c r="Y99" s="105">
        <f ca="true">X99*AVERAGEIF(Y105:Y116,"&gt;0")/100</f>
        <v>37.845902994166117</v>
      </c>
      <c r="Z99" s="61">
        <f ca="true">X99*(100-AVERAGEIF(Y105:Y116,"&gt;0"))/100</f>
        <v>30.140321618467574</v>
      </c>
      <c r="AA99" s="62">
        <f ca="true">100-(Y99+Z99+AB99)</f>
        <v>8.0071651325932862</v>
      </c>
      <c r="AB99" s="63">
        <f ca="true">IF((X101+AB101)&gt;100,AB101*100/(X101+AB101),AB101)</f>
        <v>24.006610254773022</v>
      </c>
    </row>
    <row r="100" s="64" customFormat="true" ht="15" customHeight="true" x14ac:dyDescent="0.2">
      <c r="A100" s="1648"/>
      <c r="B100" s="1649"/>
      <c r="C100" s="210">
        <v>2018</v>
      </c>
      <c r="D100" s="65">
        <f ca="true">IF((D102+H102)&gt;100,D102*100/(D102+H102),D102)</f>
        <v>5.8270125956188394</v>
      </c>
      <c r="E100" s="106">
        <f ca="true">D100*AVERAGEIF(E105:E116,"&gt;0")/100</f>
        <v>3.056009602620132</v>
      </c>
      <c r="F100" s="67">
        <f ca="true">D100*(100-AVERAGEIF(E105:E116,"&gt;0"))/100</f>
        <v>2.7710029929987074</v>
      </c>
      <c r="G100" s="68">
        <f ca="true">100-(E100+F100+H100)</f>
        <v>7.7495990210476293</v>
      </c>
      <c r="H100" s="69">
        <f ca="true">IF((D102+H102)&gt;100,H102*100/(D102+H102),H102)</f>
        <v>86.423388383333531</v>
      </c>
      <c r="I100" s="65">
        <f ca="true">IF((I102+M102)&gt;100,I102*100/(I102+M102),I102)</f>
        <v>7.3712493771463414</v>
      </c>
      <c r="J100" s="106">
        <f ca="true">I100*AVERAGEIF(J105:J116,"&gt;0")/100</f>
        <v>3.6706959424417165</v>
      </c>
      <c r="K100" s="67">
        <f ca="true">I100*(100-AVERAGEIF(J105:J116,"&gt;0"))/100</f>
        <v>3.7005534347046249</v>
      </c>
      <c r="L100" s="68">
        <f ca="true">100-(J100+K100+M100)</f>
        <v>12.518117397748938</v>
      </c>
      <c r="M100" s="69">
        <f ca="true">IF((I102+M102)&gt;100,M102*100/(I102+M102),M102)</f>
        <v>80.110633225104721</v>
      </c>
      <c r="N100" s="65">
        <f ca="true">IF((N102+R102)&gt;100,N102*100/(N102+R102),N102)</f>
        <v>11.5445909426453</v>
      </c>
      <c r="O100" s="106">
        <f ca="true">N100*AVERAGEIF(O105:O116,"&gt;0")/100</f>
        <v>5.2326691576591688</v>
      </c>
      <c r="P100" s="67">
        <f ca="true">N100*(100-AVERAGEIF(O105:O116,"&gt;0"))/100</f>
        <v>6.3119217849861311</v>
      </c>
      <c r="Q100" s="68">
        <f ca="true">100-(O100+P100+R100)</f>
        <v>9.7576319454583427</v>
      </c>
      <c r="R100" s="69">
        <f ca="true">IF((N102+R102)&gt;100,R102*100/(N102+R102),R102)</f>
        <v>78.697777111896357</v>
      </c>
      <c r="S100" s="65">
        <f ca="true">IF((S102+W102)&gt;100,S102*100/(S102+W102),S102)</f>
        <v>16.913411723247009</v>
      </c>
      <c r="T100" s="106">
        <f ca="true">S100*AVERAGEIF(T105:T116,"&gt;0")/100</f>
        <v>10.197860137100154</v>
      </c>
      <c r="U100" s="67">
        <f ca="true">S100*(100-AVERAGEIF(T105:T116,"&gt;0"))/100</f>
        <v>6.7155515861468551</v>
      </c>
      <c r="V100" s="68">
        <f ca="true">100-(T100+U100+W100)</f>
        <v>9.6736594093326858</v>
      </c>
      <c r="W100" s="69">
        <f ca="true">IF((S102+W102)&gt;100,W102*100/(S102+W102),W102)</f>
        <v>73.412928867420305</v>
      </c>
      <c r="X100" s="65">
        <f ca="true">IF((X102+AB102)&gt;100,X102*100/(X102+AB102),X102)</f>
        <v>63.912246567773991</v>
      </c>
      <c r="Y100" s="106">
        <f ca="true">X100*AVERAGEIF(Y105:Y116,"&gt;0")/100</f>
        <v>35.578040956457507</v>
      </c>
      <c r="Z100" s="67">
        <f ca="true">X100*(100-AVERAGEIF(Y105:Y116,"&gt;0"))/100</f>
        <v>28.334205611316484</v>
      </c>
      <c r="AA100" s="68">
        <f ca="true">100-(Y100+Z100+AB100)</f>
        <v>7.1620000155078287</v>
      </c>
      <c r="AB100" s="69">
        <f ca="true">IF((X102+AB102)&gt;100,AB102*100/(X102+AB102),AB102)</f>
        <v>28.92575341671818</v>
      </c>
    </row>
    <row r="101" hidden="true" x14ac:dyDescent="0.2">
      <c r="A101" s="1650" t="s">
        <v>12</v>
      </c>
      <c r="B101" s="1651"/>
      <c r="C101" s="70">
        <f>MinRegYear(C99,C105:C116)</f>
        <v>2004</v>
      </c>
      <c r="D101" s="71">
        <f ca="true">IF(MAX(C105:C116)-MIN(C105:C116)&lt;5,AVERAGEIF(C105:C116,"&gt;0",D105:D116),
IF(FORECAST($C101,D$105:D$116,$C$105:$C$116)&lt;0,0,
IF(FORECAST($C101,D$105:D$116,$C$105:$C$116)&gt;100,100,
FORECAST($C101,D$105:D$116,$C$105:$C$116))))</f>
        <v>2.2421141608978132</v>
      </c>
      <c r="E101" s="72"/>
      <c r="F101" s="73"/>
      <c r="G101" s="73"/>
      <c r="H101" s="74">
        <f ca="true">IF(MAX(C105:C116)-MIN(C105:C116)&lt;5,AVERAGEIF(C105:C116,"&gt;0",H105:H116),
IF(FORECAST($C101,H$105:H$116,$C$105:$C$116)&lt;0,0,
IF(FORECAST($C101,H$105:H$116,$C$105:$C$116)&gt;100,100,
FORECAST($C101,H$105:H$116,$C$105:$C$116))))</f>
        <v>94.527039856923466</v>
      </c>
      <c r="I101" s="71">
        <f ca="true">IF(MAX(C105:C116)-MIN(C105:C116)&lt;5,AVERAGEIF(C105:C116,"&gt;0",I105:I116),
IF(FORECAST($C101,I$105:I$116,$C$105:$C$116)&lt;0,0,
IF(FORECAST($C101,I$105:I$116,$C$105:$C$116)&gt;100,100,
FORECAST($C101,I$105:I$116,$C$105:$C$116))))</f>
        <v>0</v>
      </c>
      <c r="J101" s="72"/>
      <c r="K101" s="73"/>
      <c r="L101" s="73"/>
      <c r="M101" s="74">
        <f ca="true">IF(MAX(C105:C116)-MIN(C105:C116)&lt;5,AVERAGEIF(C105:C116,"&gt;0",M105:M116),
IF(FORECAST($C101,M$105:M$116,$C$105:$C$116)&lt;0,0,
IF(FORECAST($C101,M$105:M$116,$C$105:$C$116)&gt;100,100,
FORECAST($C101,M$105:M$116,$C$105:$C$116))))</f>
        <v>100</v>
      </c>
      <c r="N101" s="71">
        <f ca="true">IF(MAX(C105:C116)-MIN(C105:C116)&lt;5,AVERAGEIF(C105:C116,"&gt;0",N105:N116),
IF(FORECAST($C101,N$105:N$116,$C$105:$C$116)&lt;0,0,
IF(FORECAST($C101,N$105:N$116,$C$105:$C$116)&gt;100,100,
FORECAST($C101,N$105:N$116,$C$105:$C$116))))</f>
        <v>0.69609920322227481</v>
      </c>
      <c r="O101" s="72"/>
      <c r="P101" s="73"/>
      <c r="Q101" s="73"/>
      <c r="R101" s="74">
        <f ca="true">IF(MAX(C105:C116)-MIN(C105:C116)&lt;5,AVERAGEIF(C105:C116,"&gt;0",R105:R116),
IF(FORECAST($C101,R$105:R$116,$C$105:$C$116)&lt;0,0,
IF(FORECAST($C101,R$105:R$116,$C$105:$C$116)&gt;100,100,
FORECAST($C101,R$105:R$116,$C$105:$C$116))))</f>
        <v>98.772566539108539</v>
      </c>
      <c r="S101" s="71">
        <f ca="true">IF(MAX(C105:C116)-MIN(C105:C116)&lt;5,AVERAGEIF(C105:C116,"&gt;0",S105:S116),
IF(FORECAST($C101,S$105:S$116,$C$105:$C$116)&lt;0,0,
IF(FORECAST($C101,S$105:S$116,$C$105:$C$116)&gt;100,100,
FORECAST($C101,S$105:S$116,$C$105:$C$116))))</f>
        <v>5.5932756648344366</v>
      </c>
      <c r="T101" s="72"/>
      <c r="U101" s="73"/>
      <c r="V101" s="73"/>
      <c r="W101" s="74">
        <f ca="true">IF(MAX(C105:C116)-MIN(C105:C116)&lt;5,AVERAGEIF(C105:C116,"&gt;0",W105:W116),
IF(FORECAST($C101,W$105:W$116,$C$105:$C$116)&lt;0,0,
IF(FORECAST($C101,W$105:W$116,$C$105:$C$116)&gt;100,100,
FORECAST($C101,W$105:W$116,$C$105:$C$116))))</f>
        <v>91.448158724082077</v>
      </c>
      <c r="X101" s="71">
        <f ca="true">IF(MAX(C105:C116)-MIN(C105:C116)&lt;5,AVERAGEIF(C105:C116,"&gt;0",X105:X116),
IF(FORECAST($C101,X$105:X$116,$C$105:$C$116)&lt;0,0,
IF(FORECAST($C101,X$105:X$116,$C$105:$C$116)&gt;100,100,
FORECAST($C101,X$105:X$116,$C$105:$C$116))))</f>
        <v>67.986224612633691</v>
      </c>
      <c r="Y101" s="72"/>
      <c r="Z101" s="73"/>
      <c r="AA101" s="73"/>
      <c r="AB101" s="74">
        <f ca="true">IF(MAX(C105:C116)-MIN(C105:C116)&lt;5,AVERAGEIF(C105:C116,"&gt;0",AB105:AB116),
IF(FORECAST($C101,AB$105:AB$116,$C$105:$C$116)&lt;0,0,
IF(FORECAST($C101,AB$105:AB$116,$C$105:$C$116)&gt;100,100,
FORECAST($C101,AB$105:AB$116,$C$105:$C$116))))</f>
        <v>24.006610254773022</v>
      </c>
    </row>
    <row r="102" hidden="true" x14ac:dyDescent="0.2">
      <c r="A102" s="1652"/>
      <c r="B102" s="1653"/>
      <c r="C102" s="49">
        <f>MaxRegYear(C100,C105:C116)</f>
        <v>2014</v>
      </c>
      <c r="D102" s="75">
        <f ca="true">IF(MAX(C105:C116)-MIN(C105:C116)&lt;5,AVERAGEIF(C105:C116,"&gt;0",D105:D116),
IF(FORECAST($C102,D$105:D$116,$C$105:$C$116)&lt;0,0,
IF(FORECAST($C102,D$105:D$116,$C$105:$C$116)&gt;100,100,
FORECAST($C102,D$105:D$116,$C$105:$C$116))))</f>
        <v>5.8270125956188394</v>
      </c>
      <c r="E102" s="76"/>
      <c r="F102" s="77"/>
      <c r="G102" s="77"/>
      <c r="H102" s="78">
        <f ca="true">IF(MAX(C105:C116)-MIN(C105:C116)&lt;5,AVERAGEIF(C105:C116,"&gt;0",H105:H116),
IF(FORECAST($C102,H$105:H$116,$C$105:$C$116)&lt;0,0,
IF(FORECAST($C102,H$105:H$116,$C$105:$C$116)&gt;100,100,
FORECAST($C102,H$105:H$116,$C$105:$C$116))))</f>
        <v>86.423388383333531</v>
      </c>
      <c r="I102" s="75">
        <f ca="true">IF(MAX(C105:C116)-MIN(C105:C116)&lt;5,AVERAGEIF(C105:C116,"&gt;0",I105:I116),
IF(FORECAST($C102,I$105:I$116,$C$105:$C$116)&lt;0,0,
IF(FORECAST($C102,I$105:I$116,$C$105:$C$116)&gt;100,100,
FORECAST($C102,I$105:I$116,$C$105:$C$116))))</f>
        <v>7.3712493771463414</v>
      </c>
      <c r="J102" s="76"/>
      <c r="K102" s="77"/>
      <c r="L102" s="77"/>
      <c r="M102" s="78">
        <f ca="true">IF(MAX(C105:C116)-MIN(C105:C116)&lt;5,AVERAGEIF(C105:C116,"&gt;0",M105:M116),
IF(FORECAST($C102,M$105:M$116,$C$105:$C$116)&lt;0,0,
IF(FORECAST($C102,M$105:M$116,$C$105:$C$116)&gt;100,100,
FORECAST($C102,M$105:M$116,$C$105:$C$116))))</f>
        <v>80.110633225104721</v>
      </c>
      <c r="N102" s="75">
        <f ca="true">IF(MAX(C105:C116)-MIN(C105:C116)&lt;5,AVERAGEIF(C105:C116,"&gt;0",N105:N116),
IF(FORECAST($C102,N$105:N$116,$C$105:$C$116)&lt;0,0,
IF(FORECAST($C102,N$105:N$116,$C$105:$C$116)&gt;100,100,
FORECAST($C102,N$105:N$116,$C$105:$C$116))))</f>
        <v>11.5445909426453</v>
      </c>
      <c r="O102" s="76"/>
      <c r="P102" s="77"/>
      <c r="Q102" s="77"/>
      <c r="R102" s="78">
        <f ca="true">IF(MAX(C105:C116)-MIN(C105:C116)&lt;5,AVERAGEIF(C105:C116,"&gt;0",R105:R116),
IF(FORECAST($C102,R$105:R$116,$C$105:$C$116)&lt;0,0,
IF(FORECAST($C102,R$105:R$116,$C$105:$C$116)&gt;100,100,
FORECAST($C102,R$105:R$116,$C$105:$C$116))))</f>
        <v>78.697777111896357</v>
      </c>
      <c r="S102" s="75">
        <f ca="true">IF(MAX(C105:C116)-MIN(C105:C116)&lt;5,AVERAGEIF(C105:C116,"&gt;0",S105:S116),
IF(FORECAST($C102,S$105:S$116,$C$105:$C$116)&lt;0,0,
IF(FORECAST($C102,S$105:S$116,$C$105:$C$116)&gt;100,100,
FORECAST($C102,S$105:S$116,$C$105:$C$116))))</f>
        <v>16.913411723247009</v>
      </c>
      <c r="T102" s="76"/>
      <c r="U102" s="77"/>
      <c r="V102" s="77"/>
      <c r="W102" s="78">
        <f ca="true">IF(MAX(C105:C116)-MIN(C105:C116)&lt;5,AVERAGEIF(C105:C116,"&gt;0",W105:W116),
IF(FORECAST($C102,W$105:W$116,$C$105:$C$116)&lt;0,0,
IF(FORECAST($C102,W$105:W$116,$C$105:$C$116)&gt;100,100,
FORECAST($C102,W$105:W$116,$C$105:$C$116))))</f>
        <v>73.412928867420305</v>
      </c>
      <c r="X102" s="75">
        <f ca="true">IF(MAX(C105:C116)-MIN(C105:C116)&lt;5,AVERAGEIF(C105:C116,"&gt;0",X105:X116),
IF(FORECAST($C102,X$105:X$116,$C$105:$C$116)&lt;0,0,
IF(FORECAST($C102,X$105:X$116,$C$105:$C$116)&gt;100,100,
FORECAST($C102,X$105:X$116,$C$105:$C$116))))</f>
        <v>63.912246567773991</v>
      </c>
      <c r="Y102" s="76"/>
      <c r="Z102" s="77"/>
      <c r="AA102" s="77"/>
      <c r="AB102" s="78">
        <f ca="true">IF(MAX(C105:C116)-MIN(C105:C116)&lt;5,AVERAGEIF(C105:C116,"&gt;0",AB105:AB116),
IF(FORECAST($C102,AB$105:AB$116,$C$105:$C$116)&lt;0,0,
IF(FORECAST($C102,AB$105:AB$116,$C$105:$C$116)&gt;100,100,
FORECAST($C102,AB$105:AB$116,$C$105:$C$116))))</f>
        <v>28.92575341671818</v>
      </c>
    </row>
    <row r="103" ht="9" customHeight="true" x14ac:dyDescent="0.2">
      <c r="D103" s="79"/>
      <c r="I103" s="79"/>
      <c r="K103" s="39"/>
      <c r="L103" s="39"/>
      <c r="N103" s="79"/>
      <c r="P103" s="39"/>
      <c r="Q103" s="39"/>
      <c r="S103" s="79"/>
      <c r="U103" s="39"/>
      <c r="V103" s="39"/>
      <c r="X103" s="79"/>
      <c r="Z103" s="39"/>
      <c r="AA103" s="39"/>
      <c r="AB103" s="80"/>
    </row>
    <row r="104" ht="22.5" customHeight="true" x14ac:dyDescent="0.2">
      <c r="B104" s="102" t="s">
        <v>8</v>
      </c>
      <c r="C104" s="82" t="s">
        <v>9</v>
      </c>
      <c r="D104" s="83" t="s">
        <v>14</v>
      </c>
      <c r="E104" s="43" t="s">
        <v>26</v>
      </c>
      <c r="F104" s="84"/>
      <c r="G104" s="84"/>
      <c r="H104" s="85" t="s">
        <v>19</v>
      </c>
      <c r="I104" s="83" t="s">
        <v>14</v>
      </c>
      <c r="J104" s="43" t="s">
        <v>26</v>
      </c>
      <c r="K104" s="84"/>
      <c r="L104" s="84"/>
      <c r="M104" s="85" t="s">
        <v>19</v>
      </c>
      <c r="N104" s="83" t="s">
        <v>14</v>
      </c>
      <c r="O104" s="43" t="s">
        <v>26</v>
      </c>
      <c r="P104" s="84"/>
      <c r="Q104" s="84"/>
      <c r="R104" s="85" t="s">
        <v>19</v>
      </c>
      <c r="S104" s="83" t="s">
        <v>14</v>
      </c>
      <c r="T104" s="43" t="s">
        <v>26</v>
      </c>
      <c r="U104" s="84"/>
      <c r="V104" s="84"/>
      <c r="W104" s="85" t="s">
        <v>19</v>
      </c>
      <c r="X104" s="83" t="s">
        <v>14</v>
      </c>
      <c r="Y104" s="43" t="s">
        <v>26</v>
      </c>
      <c r="Z104" s="84"/>
      <c r="AA104" s="84"/>
      <c r="AB104" s="85" t="s">
        <v>19</v>
      </c>
      <c r="AD104" s="86"/>
    </row>
    <row r="105" x14ac:dyDescent="0.2">
      <c r="A105" s="87"/>
      <c r="B105" s="439" t="s">
        <v>177</v>
      </c>
      <c r="C105" s="440">
        <v>2006</v>
      </c>
      <c r="D105" s="1">
        <f t="shared" ref="D105:D116" ca="true" si="15">IF(ISERROR(INDIRECT(CONCATENATE($B105,"!C122"))),"",INDIRECT(CONCATENATE($B105,"!C122")))</f>
        <v>2.9590938478419728</v>
      </c>
      <c r="E105" s="88" t="str">
        <f t="shared" ref="E105:E116" ca="true" si="16">IF(ISERROR(INDIRECT(CONCATENATE($B105,"!C129"))),"",INDIRECT(CONCATENATE($B105,"!C129")))</f>
        <v>N/A</v>
      </c>
      <c r="F105" s="89"/>
      <c r="G105" s="89"/>
      <c r="H105" s="90">
        <f t="shared" ref="H105:H116" ca="true" si="17">IF(ISERROR(INDIRECT(CONCATENATE($B105,"!C127"))),"",INDIRECT(CONCATENATE($B105,"!C127")))</f>
        <v>92.906309562205408</v>
      </c>
      <c r="I105" s="1">
        <f t="shared" ref="I105:I116" ca="true" si="18">IF(ISERROR(INDIRECT(CONCATENATE($B105,"!D122"))),"",INDIRECT(CONCATENATE($B105,"!D122")))</f>
        <v>1.2505866346507779</v>
      </c>
      <c r="J105" s="88" t="str">
        <f t="shared" ref="J105:J116" ca="true" si="19">IF(ISERROR(INDIRECT(CONCATENATE($B105,"!D129"))),"",INDIRECT(CONCATENATE($B105,"!D129")))</f>
        <v>N/A</v>
      </c>
      <c r="K105" s="89"/>
      <c r="L105" s="89"/>
      <c r="M105" s="90">
        <f t="shared" ref="M105:M116" ca="true" si="20">IF(ISERROR(INDIRECT(CONCATENATE($B105,"!D127"))),"",INDIRECT(CONCATENATE($B105,"!D127")))</f>
        <v>96.610818645553536</v>
      </c>
      <c r="N105" s="1">
        <f t="shared" ref="N105:N116" ca="true" si="21">IF(ISERROR(INDIRECT(CONCATENATE($B105,"!E122"))),"",INDIRECT(CONCATENATE($B105,"!E122")))</f>
        <v>2.8657975511069655</v>
      </c>
      <c r="O105" s="88" t="str">
        <f t="shared" ref="O105:O116" ca="true" si="22">IF(ISERROR(INDIRECT(CONCATENATE($B105,"!E129"))),"",INDIRECT(CONCATENATE($B105,"!E129")))</f>
        <v>N/A</v>
      </c>
      <c r="P105" s="89"/>
      <c r="Q105" s="89"/>
      <c r="R105" s="90">
        <f t="shared" ref="R105:R116" ca="true" si="23">IF(ISERROR(INDIRECT(CONCATENATE($B105,"!E127"))),"",INDIRECT(CONCATENATE($B105,"!E127")))</f>
        <v>94.757608653665955</v>
      </c>
      <c r="S105" s="1">
        <f t="shared" ref="S105:S116" ca="true" si="24">IF(ISERROR(INDIRECT(CONCATENATE($B105,"!F122"))),"",INDIRECT(CONCATENATE($B105,"!F122")))</f>
        <v>7.8573028765168296</v>
      </c>
      <c r="T105" s="88" t="str">
        <f t="shared" ref="T105:T116" ca="true" si="25">IF(ISERROR(INDIRECT(CONCATENATE($B105,"!F129"))),"",INDIRECT(CONCATENATE($B105,"!F129")))</f>
        <v>N/A</v>
      </c>
      <c r="U105" s="89"/>
      <c r="V105" s="89"/>
      <c r="W105" s="90">
        <f t="shared" ref="W105:W116" ca="true" si="26">IF(ISERROR(INDIRECT(CONCATENATE($B105,"!F127"))),"",INDIRECT(CONCATENATE($B105,"!F127")))</f>
        <v>87.841112752749666</v>
      </c>
      <c r="X105" s="1">
        <f t="shared" ref="X105:X116" ca="true" si="27">IF(ISERROR(INDIRECT(CONCATENATE($B105,"!G122"))),"",INDIRECT(CONCATENATE($B105,"!G122")))</f>
        <v>67.171429003661615</v>
      </c>
      <c r="Y105" s="88" t="str">
        <f t="shared" ref="Y105:Y116" ca="true" si="28">IF(ISERROR(INDIRECT(CONCATENATE($B105,"!G129"))),"",INDIRECT(CONCATENATE($B105,"!G129")))</f>
        <v>N/A</v>
      </c>
      <c r="Z105" s="89"/>
      <c r="AA105" s="89"/>
      <c r="AB105" s="90">
        <f t="shared" ref="AB105:AB116" ca="true" si="29">IF(ISERROR(INDIRECT(CONCATENATE($B105,"!G2127"))),"",INDIRECT(CONCATENATE($B105,"!G127")))</f>
        <v>24.990438887162032</v>
      </c>
    </row>
    <row r="106" x14ac:dyDescent="0.2">
      <c r="A106" s="87"/>
      <c r="B106" s="441" t="s">
        <v>147</v>
      </c>
      <c r="C106" s="442">
        <v>2012</v>
      </c>
      <c r="D106" s="2">
        <f t="shared" ca="true" si="15"/>
        <v>5.1100329086745795</v>
      </c>
      <c r="E106" s="91">
        <f t="shared" ca="true" si="16"/>
        <v>52.445563699619527</v>
      </c>
      <c r="F106" s="89"/>
      <c r="G106" s="89"/>
      <c r="H106" s="92">
        <f t="shared" ca="true" si="17"/>
        <v>88.044118678051419</v>
      </c>
      <c r="I106" s="2">
        <f t="shared" ca="true" si="18"/>
        <v>5.8410836915223889</v>
      </c>
      <c r="J106" s="91">
        <f t="shared" ca="true" si="19"/>
        <v>49.797473326872662</v>
      </c>
      <c r="K106" s="89"/>
      <c r="L106" s="89"/>
      <c r="M106" s="92">
        <f t="shared" ca="true" si="20"/>
        <v>84.23567958021728</v>
      </c>
      <c r="N106" s="2">
        <f t="shared" ca="true" si="21"/>
        <v>9.3748925947607731</v>
      </c>
      <c r="O106" s="91">
        <f t="shared" ca="true" si="22"/>
        <v>45.32572166182068</v>
      </c>
      <c r="P106" s="89"/>
      <c r="Q106" s="89"/>
      <c r="R106" s="92">
        <f t="shared" ca="true" si="23"/>
        <v>82.712734997338544</v>
      </c>
      <c r="S106" s="2">
        <f t="shared" ca="true" si="24"/>
        <v>14.649384511564362</v>
      </c>
      <c r="T106" s="91">
        <f t="shared" ca="true" si="25"/>
        <v>60.294518361919145</v>
      </c>
      <c r="U106" s="89"/>
      <c r="V106" s="89"/>
      <c r="W106" s="92">
        <f t="shared" ca="true" si="26"/>
        <v>77.019974838752674</v>
      </c>
      <c r="X106" s="2">
        <f t="shared" ca="true" si="27"/>
        <v>64.727042176745826</v>
      </c>
      <c r="Y106" s="91">
        <f t="shared" ca="true" si="28"/>
        <v>55.667016678454182</v>
      </c>
      <c r="Z106" s="89"/>
      <c r="AA106" s="89"/>
      <c r="AB106" s="92">
        <f t="shared" ca="true" si="29"/>
        <v>27.94192478432916</v>
      </c>
    </row>
    <row r="107" x14ac:dyDescent="0.2">
      <c r="A107" s="87"/>
      <c r="B107" s="441"/>
      <c r="C107" s="442"/>
      <c r="D107" s="2" t="str">
        <f t="shared" ca="true" si="15"/>
        <v/>
      </c>
      <c r="E107" s="91" t="str">
        <f t="shared" ca="true" si="16"/>
        <v/>
      </c>
      <c r="F107" s="89"/>
      <c r="G107" s="89"/>
      <c r="H107" s="92" t="str">
        <f t="shared" ca="true" si="17"/>
        <v/>
      </c>
      <c r="I107" s="2" t="str">
        <f t="shared" ca="true" si="18"/>
        <v/>
      </c>
      <c r="J107" s="91" t="str">
        <f t="shared" ca="true" si="19"/>
        <v/>
      </c>
      <c r="K107" s="89"/>
      <c r="L107" s="89"/>
      <c r="M107" s="92" t="str">
        <f t="shared" ca="true" si="20"/>
        <v/>
      </c>
      <c r="N107" s="2" t="str">
        <f t="shared" ca="true" si="21"/>
        <v/>
      </c>
      <c r="O107" s="91" t="str">
        <f t="shared" ca="true" si="22"/>
        <v/>
      </c>
      <c r="P107" s="89"/>
      <c r="Q107" s="89"/>
      <c r="R107" s="92" t="str">
        <f t="shared" ca="true" si="23"/>
        <v/>
      </c>
      <c r="S107" s="2" t="str">
        <f t="shared" ca="true" si="24"/>
        <v/>
      </c>
      <c r="T107" s="91" t="str">
        <f t="shared" ca="true" si="25"/>
        <v/>
      </c>
      <c r="U107" s="89"/>
      <c r="V107" s="89"/>
      <c r="W107" s="92" t="str">
        <f t="shared" ca="true" si="26"/>
        <v/>
      </c>
      <c r="X107" s="2" t="str">
        <f t="shared" ca="true" si="27"/>
        <v/>
      </c>
      <c r="Y107" s="91" t="str">
        <f t="shared" ca="true" si="28"/>
        <v/>
      </c>
      <c r="Z107" s="89"/>
      <c r="AA107" s="89"/>
      <c r="AB107" s="92" t="str">
        <f t="shared" ca="true" si="29"/>
        <v/>
      </c>
      <c r="AD107" s="93"/>
    </row>
    <row r="108" x14ac:dyDescent="0.2">
      <c r="A108" s="87"/>
      <c r="B108" s="441"/>
      <c r="C108" s="442"/>
      <c r="D108" s="2" t="str">
        <f t="shared" ca="true" si="15"/>
        <v/>
      </c>
      <c r="E108" s="91" t="str">
        <f t="shared" ca="true" si="16"/>
        <v/>
      </c>
      <c r="F108" s="89"/>
      <c r="G108" s="89"/>
      <c r="H108" s="92" t="str">
        <f t="shared" ca="true" si="17"/>
        <v/>
      </c>
      <c r="I108" s="2" t="str">
        <f t="shared" ca="true" si="18"/>
        <v/>
      </c>
      <c r="J108" s="91" t="str">
        <f t="shared" ca="true" si="19"/>
        <v/>
      </c>
      <c r="K108" s="89"/>
      <c r="L108" s="89"/>
      <c r="M108" s="92" t="str">
        <f t="shared" ca="true" si="20"/>
        <v/>
      </c>
      <c r="N108" s="2" t="str">
        <f t="shared" ca="true" si="21"/>
        <v/>
      </c>
      <c r="O108" s="91" t="str">
        <f t="shared" ca="true" si="22"/>
        <v/>
      </c>
      <c r="P108" s="89"/>
      <c r="Q108" s="89"/>
      <c r="R108" s="92" t="str">
        <f t="shared" ca="true" si="23"/>
        <v/>
      </c>
      <c r="S108" s="2" t="str">
        <f t="shared" ca="true" si="24"/>
        <v/>
      </c>
      <c r="T108" s="91" t="str">
        <f t="shared" ca="true" si="25"/>
        <v/>
      </c>
      <c r="U108" s="89"/>
      <c r="V108" s="89"/>
      <c r="W108" s="92" t="str">
        <f t="shared" ca="true" si="26"/>
        <v/>
      </c>
      <c r="X108" s="2" t="str">
        <f t="shared" ca="true" si="27"/>
        <v/>
      </c>
      <c r="Y108" s="91" t="str">
        <f t="shared" ca="true" si="28"/>
        <v/>
      </c>
      <c r="Z108" s="89"/>
      <c r="AA108" s="89"/>
      <c r="AB108" s="92" t="str">
        <f t="shared" ca="true" si="29"/>
        <v/>
      </c>
    </row>
    <row r="109" x14ac:dyDescent="0.2">
      <c r="A109" s="87"/>
      <c r="B109" s="441"/>
      <c r="C109" s="442"/>
      <c r="D109" s="2" t="str">
        <f t="shared" ca="true" si="15"/>
        <v/>
      </c>
      <c r="E109" s="91" t="str">
        <f t="shared" ca="true" si="16"/>
        <v/>
      </c>
      <c r="F109" s="89"/>
      <c r="G109" s="89"/>
      <c r="H109" s="92" t="str">
        <f t="shared" ca="true" si="17"/>
        <v/>
      </c>
      <c r="I109" s="2" t="str">
        <f t="shared" ca="true" si="18"/>
        <v/>
      </c>
      <c r="J109" s="91" t="str">
        <f t="shared" ca="true" si="19"/>
        <v/>
      </c>
      <c r="K109" s="89"/>
      <c r="L109" s="89"/>
      <c r="M109" s="92" t="str">
        <f t="shared" ca="true" si="20"/>
        <v/>
      </c>
      <c r="N109" s="2" t="str">
        <f t="shared" ca="true" si="21"/>
        <v/>
      </c>
      <c r="O109" s="91" t="str">
        <f t="shared" ca="true" si="22"/>
        <v/>
      </c>
      <c r="P109" s="89"/>
      <c r="Q109" s="89"/>
      <c r="R109" s="92" t="str">
        <f t="shared" ca="true" si="23"/>
        <v/>
      </c>
      <c r="S109" s="2" t="str">
        <f t="shared" ca="true" si="24"/>
        <v/>
      </c>
      <c r="T109" s="91" t="str">
        <f t="shared" ca="true" si="25"/>
        <v/>
      </c>
      <c r="U109" s="89"/>
      <c r="V109" s="89"/>
      <c r="W109" s="92" t="str">
        <f t="shared" ca="true" si="26"/>
        <v/>
      </c>
      <c r="X109" s="2" t="str">
        <f t="shared" ca="true" si="27"/>
        <v/>
      </c>
      <c r="Y109" s="91" t="str">
        <f t="shared" ca="true" si="28"/>
        <v/>
      </c>
      <c r="Z109" s="89"/>
      <c r="AA109" s="89"/>
      <c r="AB109" s="92" t="str">
        <f t="shared" ca="true" si="29"/>
        <v/>
      </c>
    </row>
    <row r="110" x14ac:dyDescent="0.2">
      <c r="A110" s="87"/>
      <c r="B110" s="441"/>
      <c r="C110" s="442"/>
      <c r="D110" s="2" t="str">
        <f t="shared" ca="true" si="15"/>
        <v/>
      </c>
      <c r="E110" s="91" t="str">
        <f t="shared" ca="true" si="16"/>
        <v/>
      </c>
      <c r="F110" s="89"/>
      <c r="G110" s="89"/>
      <c r="H110" s="92" t="str">
        <f t="shared" ca="true" si="17"/>
        <v/>
      </c>
      <c r="I110" s="2" t="str">
        <f t="shared" ca="true" si="18"/>
        <v/>
      </c>
      <c r="J110" s="91" t="str">
        <f t="shared" ca="true" si="19"/>
        <v/>
      </c>
      <c r="K110" s="89"/>
      <c r="L110" s="89"/>
      <c r="M110" s="92" t="str">
        <f t="shared" ca="true" si="20"/>
        <v/>
      </c>
      <c r="N110" s="2" t="str">
        <f t="shared" ca="true" si="21"/>
        <v/>
      </c>
      <c r="O110" s="91" t="str">
        <f t="shared" ca="true" si="22"/>
        <v/>
      </c>
      <c r="P110" s="89"/>
      <c r="Q110" s="89"/>
      <c r="R110" s="92" t="str">
        <f t="shared" ca="true" si="23"/>
        <v/>
      </c>
      <c r="S110" s="2" t="str">
        <f t="shared" ca="true" si="24"/>
        <v/>
      </c>
      <c r="T110" s="91" t="str">
        <f t="shared" ca="true" si="25"/>
        <v/>
      </c>
      <c r="U110" s="89"/>
      <c r="V110" s="89"/>
      <c r="W110" s="92" t="str">
        <f t="shared" ca="true" si="26"/>
        <v/>
      </c>
      <c r="X110" s="2" t="str">
        <f t="shared" ca="true" si="27"/>
        <v/>
      </c>
      <c r="Y110" s="91" t="str">
        <f t="shared" ca="true" si="28"/>
        <v/>
      </c>
      <c r="Z110" s="89"/>
      <c r="AA110" s="89"/>
      <c r="AB110" s="92" t="str">
        <f t="shared" ca="true" si="29"/>
        <v/>
      </c>
    </row>
    <row r="111" x14ac:dyDescent="0.2">
      <c r="A111" s="87"/>
      <c r="B111" s="441"/>
      <c r="C111" s="442"/>
      <c r="D111" s="2" t="str">
        <f t="shared" ca="true" si="15"/>
        <v/>
      </c>
      <c r="E111" s="91" t="str">
        <f t="shared" ca="true" si="16"/>
        <v/>
      </c>
      <c r="F111" s="89"/>
      <c r="G111" s="89"/>
      <c r="H111" s="92" t="str">
        <f t="shared" ca="true" si="17"/>
        <v/>
      </c>
      <c r="I111" s="2" t="str">
        <f t="shared" ca="true" si="18"/>
        <v/>
      </c>
      <c r="J111" s="91" t="str">
        <f t="shared" ca="true" si="19"/>
        <v/>
      </c>
      <c r="K111" s="89"/>
      <c r="L111" s="89"/>
      <c r="M111" s="92" t="str">
        <f t="shared" ca="true" si="20"/>
        <v/>
      </c>
      <c r="N111" s="2" t="str">
        <f t="shared" ca="true" si="21"/>
        <v/>
      </c>
      <c r="O111" s="91" t="str">
        <f t="shared" ca="true" si="22"/>
        <v/>
      </c>
      <c r="P111" s="89"/>
      <c r="Q111" s="89"/>
      <c r="R111" s="92" t="str">
        <f t="shared" ca="true" si="23"/>
        <v/>
      </c>
      <c r="S111" s="2" t="str">
        <f t="shared" ca="true" si="24"/>
        <v/>
      </c>
      <c r="T111" s="91" t="str">
        <f t="shared" ca="true" si="25"/>
        <v/>
      </c>
      <c r="U111" s="89"/>
      <c r="V111" s="89"/>
      <c r="W111" s="92" t="str">
        <f t="shared" ca="true" si="26"/>
        <v/>
      </c>
      <c r="X111" s="2" t="str">
        <f t="shared" ca="true" si="27"/>
        <v/>
      </c>
      <c r="Y111" s="91" t="str">
        <f t="shared" ca="true" si="28"/>
        <v/>
      </c>
      <c r="Z111" s="89"/>
      <c r="AA111" s="89"/>
      <c r="AB111" s="92" t="str">
        <f t="shared" ca="true" si="29"/>
        <v/>
      </c>
    </row>
    <row r="112" x14ac:dyDescent="0.2">
      <c r="A112" s="87"/>
      <c r="B112" s="441"/>
      <c r="C112" s="442"/>
      <c r="D112" s="2" t="str">
        <f t="shared" ca="true" si="15"/>
        <v/>
      </c>
      <c r="E112" s="91" t="str">
        <f t="shared" ca="true" si="16"/>
        <v/>
      </c>
      <c r="F112" s="89"/>
      <c r="G112" s="89"/>
      <c r="H112" s="92" t="str">
        <f t="shared" ca="true" si="17"/>
        <v/>
      </c>
      <c r="I112" s="2" t="str">
        <f t="shared" ca="true" si="18"/>
        <v/>
      </c>
      <c r="J112" s="91" t="str">
        <f t="shared" ca="true" si="19"/>
        <v/>
      </c>
      <c r="K112" s="89"/>
      <c r="L112" s="89"/>
      <c r="M112" s="92" t="str">
        <f t="shared" ca="true" si="20"/>
        <v/>
      </c>
      <c r="N112" s="2" t="str">
        <f t="shared" ca="true" si="21"/>
        <v/>
      </c>
      <c r="O112" s="91" t="str">
        <f t="shared" ca="true" si="22"/>
        <v/>
      </c>
      <c r="P112" s="89"/>
      <c r="Q112" s="89"/>
      <c r="R112" s="92" t="str">
        <f t="shared" ca="true" si="23"/>
        <v/>
      </c>
      <c r="S112" s="2" t="str">
        <f t="shared" ca="true" si="24"/>
        <v/>
      </c>
      <c r="T112" s="91" t="str">
        <f t="shared" ca="true" si="25"/>
        <v/>
      </c>
      <c r="U112" s="89"/>
      <c r="V112" s="89"/>
      <c r="W112" s="92" t="str">
        <f t="shared" ca="true" si="26"/>
        <v/>
      </c>
      <c r="X112" s="2" t="str">
        <f t="shared" ca="true" si="27"/>
        <v/>
      </c>
      <c r="Y112" s="91" t="str">
        <f t="shared" ca="true" si="28"/>
        <v/>
      </c>
      <c r="Z112" s="89"/>
      <c r="AA112" s="89"/>
      <c r="AB112" s="92" t="str">
        <f t="shared" ca="true" si="29"/>
        <v/>
      </c>
    </row>
    <row r="113" x14ac:dyDescent="0.2">
      <c r="A113" s="87"/>
      <c r="B113" s="441"/>
      <c r="C113" s="442"/>
      <c r="D113" s="2" t="str">
        <f t="shared" ca="true" si="15"/>
        <v/>
      </c>
      <c r="E113" s="91" t="str">
        <f t="shared" ca="true" si="16"/>
        <v/>
      </c>
      <c r="F113" s="89"/>
      <c r="G113" s="89"/>
      <c r="H113" s="92" t="str">
        <f t="shared" ca="true" si="17"/>
        <v/>
      </c>
      <c r="I113" s="2" t="str">
        <f t="shared" ca="true" si="18"/>
        <v/>
      </c>
      <c r="J113" s="91" t="str">
        <f t="shared" ca="true" si="19"/>
        <v/>
      </c>
      <c r="K113" s="89"/>
      <c r="L113" s="89"/>
      <c r="M113" s="92" t="str">
        <f t="shared" ca="true" si="20"/>
        <v/>
      </c>
      <c r="N113" s="2" t="str">
        <f t="shared" ca="true" si="21"/>
        <v/>
      </c>
      <c r="O113" s="91" t="str">
        <f t="shared" ca="true" si="22"/>
        <v/>
      </c>
      <c r="P113" s="89"/>
      <c r="Q113" s="89"/>
      <c r="R113" s="92" t="str">
        <f t="shared" ca="true" si="23"/>
        <v/>
      </c>
      <c r="S113" s="2" t="str">
        <f t="shared" ca="true" si="24"/>
        <v/>
      </c>
      <c r="T113" s="91" t="str">
        <f t="shared" ca="true" si="25"/>
        <v/>
      </c>
      <c r="U113" s="89"/>
      <c r="V113" s="89"/>
      <c r="W113" s="92" t="str">
        <f t="shared" ca="true" si="26"/>
        <v/>
      </c>
      <c r="X113" s="2" t="str">
        <f t="shared" ca="true" si="27"/>
        <v/>
      </c>
      <c r="Y113" s="91" t="str">
        <f t="shared" ca="true" si="28"/>
        <v/>
      </c>
      <c r="Z113" s="89"/>
      <c r="AA113" s="89"/>
      <c r="AB113" s="92" t="str">
        <f t="shared" ca="true" si="29"/>
        <v/>
      </c>
    </row>
    <row r="114" x14ac:dyDescent="0.2">
      <c r="A114" s="87"/>
      <c r="B114" s="441"/>
      <c r="C114" s="442"/>
      <c r="D114" s="2" t="str">
        <f t="shared" ca="true" si="15"/>
        <v/>
      </c>
      <c r="E114" s="91" t="str">
        <f t="shared" ca="true" si="16"/>
        <v/>
      </c>
      <c r="F114" s="89"/>
      <c r="G114" s="89"/>
      <c r="H114" s="92" t="str">
        <f t="shared" ca="true" si="17"/>
        <v/>
      </c>
      <c r="I114" s="2" t="str">
        <f t="shared" ca="true" si="18"/>
        <v/>
      </c>
      <c r="J114" s="91" t="str">
        <f t="shared" ca="true" si="19"/>
        <v/>
      </c>
      <c r="K114" s="89"/>
      <c r="L114" s="89"/>
      <c r="M114" s="92" t="str">
        <f t="shared" ca="true" si="20"/>
        <v/>
      </c>
      <c r="N114" s="2" t="str">
        <f t="shared" ca="true" si="21"/>
        <v/>
      </c>
      <c r="O114" s="91" t="str">
        <f t="shared" ca="true" si="22"/>
        <v/>
      </c>
      <c r="P114" s="89"/>
      <c r="Q114" s="89"/>
      <c r="R114" s="92" t="str">
        <f t="shared" ca="true" si="23"/>
        <v/>
      </c>
      <c r="S114" s="2" t="str">
        <f t="shared" ca="true" si="24"/>
        <v/>
      </c>
      <c r="T114" s="91" t="str">
        <f t="shared" ca="true" si="25"/>
        <v/>
      </c>
      <c r="U114" s="89"/>
      <c r="V114" s="89"/>
      <c r="W114" s="92" t="str">
        <f t="shared" ca="true" si="26"/>
        <v/>
      </c>
      <c r="X114" s="2" t="str">
        <f t="shared" ca="true" si="27"/>
        <v/>
      </c>
      <c r="Y114" s="91" t="str">
        <f t="shared" ca="true" si="28"/>
        <v/>
      </c>
      <c r="Z114" s="89"/>
      <c r="AA114" s="89"/>
      <c r="AB114" s="92" t="str">
        <f t="shared" ca="true" si="29"/>
        <v/>
      </c>
    </row>
    <row r="115" x14ac:dyDescent="0.2">
      <c r="A115" s="87"/>
      <c r="B115" s="441"/>
      <c r="C115" s="442"/>
      <c r="D115" s="2" t="str">
        <f t="shared" ca="true" si="15"/>
        <v/>
      </c>
      <c r="E115" s="91" t="str">
        <f t="shared" ca="true" si="16"/>
        <v/>
      </c>
      <c r="F115" s="89"/>
      <c r="G115" s="89"/>
      <c r="H115" s="92" t="str">
        <f t="shared" ca="true" si="17"/>
        <v/>
      </c>
      <c r="I115" s="2" t="str">
        <f t="shared" ca="true" si="18"/>
        <v/>
      </c>
      <c r="J115" s="91" t="str">
        <f t="shared" ca="true" si="19"/>
        <v/>
      </c>
      <c r="K115" s="89"/>
      <c r="L115" s="89"/>
      <c r="M115" s="92" t="str">
        <f t="shared" ca="true" si="20"/>
        <v/>
      </c>
      <c r="N115" s="2" t="str">
        <f t="shared" ca="true" si="21"/>
        <v/>
      </c>
      <c r="O115" s="91" t="str">
        <f t="shared" ca="true" si="22"/>
        <v/>
      </c>
      <c r="P115" s="89"/>
      <c r="Q115" s="89"/>
      <c r="R115" s="92" t="str">
        <f t="shared" ca="true" si="23"/>
        <v/>
      </c>
      <c r="S115" s="2" t="str">
        <f t="shared" ca="true" si="24"/>
        <v/>
      </c>
      <c r="T115" s="91" t="str">
        <f t="shared" ca="true" si="25"/>
        <v/>
      </c>
      <c r="U115" s="89"/>
      <c r="V115" s="89"/>
      <c r="W115" s="92" t="str">
        <f t="shared" ca="true" si="26"/>
        <v/>
      </c>
      <c r="X115" s="2" t="str">
        <f t="shared" ca="true" si="27"/>
        <v/>
      </c>
      <c r="Y115" s="91" t="str">
        <f t="shared" ca="true" si="28"/>
        <v/>
      </c>
      <c r="Z115" s="89"/>
      <c r="AA115" s="89"/>
      <c r="AB115" s="92" t="str">
        <f t="shared" ca="true" si="29"/>
        <v/>
      </c>
    </row>
    <row r="116" x14ac:dyDescent="0.2">
      <c r="A116" s="87"/>
      <c r="B116" s="443"/>
      <c r="C116" s="444"/>
      <c r="D116" s="3" t="str">
        <f t="shared" ca="true" si="15"/>
        <v/>
      </c>
      <c r="E116" s="94" t="str">
        <f t="shared" ca="true" si="16"/>
        <v/>
      </c>
      <c r="F116" s="95"/>
      <c r="G116" s="96"/>
      <c r="H116" s="97" t="str">
        <f t="shared" ca="true" si="17"/>
        <v/>
      </c>
      <c r="I116" s="3" t="str">
        <f t="shared" ca="true" si="18"/>
        <v/>
      </c>
      <c r="J116" s="94" t="str">
        <f t="shared" ca="true" si="19"/>
        <v/>
      </c>
      <c r="K116" s="95"/>
      <c r="L116" s="96"/>
      <c r="M116" s="97" t="str">
        <f t="shared" ca="true" si="20"/>
        <v/>
      </c>
      <c r="N116" s="3" t="str">
        <f t="shared" ca="true" si="21"/>
        <v/>
      </c>
      <c r="O116" s="94" t="str">
        <f t="shared" ca="true" si="22"/>
        <v/>
      </c>
      <c r="P116" s="95"/>
      <c r="Q116" s="96"/>
      <c r="R116" s="97" t="str">
        <f t="shared" ca="true" si="23"/>
        <v/>
      </c>
      <c r="S116" s="3" t="str">
        <f t="shared" ca="true" si="24"/>
        <v/>
      </c>
      <c r="T116" s="94" t="str">
        <f t="shared" ca="true" si="25"/>
        <v/>
      </c>
      <c r="U116" s="95"/>
      <c r="V116" s="96"/>
      <c r="W116" s="97" t="str">
        <f t="shared" ca="true" si="26"/>
        <v/>
      </c>
      <c r="X116" s="3" t="str">
        <f t="shared" ca="true" si="27"/>
        <v/>
      </c>
      <c r="Y116" s="94" t="str">
        <f t="shared" ca="true" si="28"/>
        <v/>
      </c>
      <c r="Z116" s="95"/>
      <c r="AA116" s="96"/>
      <c r="AB116" s="97" t="str">
        <f t="shared" ca="true" si="29"/>
        <v/>
      </c>
    </row>
    <row r="117" ht="11.25" customHeight="true" x14ac:dyDescent="0.2"/>
    <row r="118" ht="22.5" customHeight="true" x14ac:dyDescent="0.25">
      <c r="B118" s="1619" t="str">
        <f>CONCATENATE("National use of sanitation facilities, ",C99,"–",C100)</f>
        <v>National use of sanitation facilities, 2000–2018</v>
      </c>
      <c r="C118" s="1620"/>
      <c r="D118" s="1620"/>
      <c r="E118" s="1620"/>
      <c r="F118" s="1620"/>
      <c r="G118" s="1620"/>
      <c r="H118" s="1620"/>
      <c r="I118" s="1620"/>
      <c r="J118" s="1620"/>
      <c r="K118" s="1620"/>
      <c r="L118" s="1620"/>
      <c r="N118" s="98"/>
      <c r="O118" s="98"/>
      <c r="P118" s="98"/>
      <c r="Q118" s="98"/>
      <c r="R118" s="98"/>
      <c r="S118" s="1643" t="s">
        <v>11</v>
      </c>
      <c r="T118" s="1644"/>
      <c r="U118" s="1644"/>
      <c r="V118" s="1644"/>
      <c r="W118" s="1645"/>
      <c r="X118" s="98"/>
      <c r="Y118" s="98"/>
      <c r="Z118" s="98"/>
      <c r="AA118" s="98"/>
      <c r="AB118" s="99"/>
    </row>
    <row r="119" ht="7.5" customHeight="true" x14ac:dyDescent="0.2"/>
    <row r="120" ht="22.5" customHeight="true" x14ac:dyDescent="0.2"/>
    <row r="121" ht="22.5" customHeight="true" x14ac:dyDescent="0.2"/>
    <row r="122" ht="22.5" customHeight="true" x14ac:dyDescent="0.2"/>
    <row r="123" ht="22.5" customHeight="true" x14ac:dyDescent="0.2"/>
    <row r="124" ht="22.5" customHeight="true" x14ac:dyDescent="0.2"/>
    <row r="125" ht="22.5" customHeight="true" x14ac:dyDescent="0.2"/>
    <row r="126" ht="22.5" customHeight="true" x14ac:dyDescent="0.2"/>
    <row r="127" ht="22.5" customHeight="true" x14ac:dyDescent="0.2"/>
    <row r="128" ht="22.5" customHeight="true" x14ac:dyDescent="0.2"/>
    <row r="129" ht="22.5" customHeight="true" x14ac:dyDescent="0.2"/>
    <row r="130" ht="22.5" customHeight="true" x14ac:dyDescent="0.2"/>
    <row r="131" ht="22.5" customHeight="true" x14ac:dyDescent="0.2"/>
    <row r="132" ht="22.5" customHeight="true" x14ac:dyDescent="0.2"/>
    <row r="133" ht="22.5" customHeight="true" x14ac:dyDescent="0.2"/>
    <row r="134" ht="22.5" customHeight="true" x14ac:dyDescent="0.2"/>
    <row r="153" x14ac:dyDescent="0.2">
      <c r="C153" s="100"/>
      <c r="D153" s="100"/>
      <c r="E153" s="101"/>
      <c r="F153" s="101"/>
      <c r="G153" s="101"/>
      <c r="H153" s="101"/>
      <c r="I153" s="101"/>
      <c r="J153" s="101"/>
      <c r="K153" s="101"/>
      <c r="L153" s="101"/>
      <c r="M153" s="101"/>
      <c r="N153" s="101"/>
      <c r="O153" s="101"/>
      <c r="P153" s="101"/>
      <c r="Q153" s="101"/>
      <c r="R153" s="101"/>
      <c r="S153" s="101"/>
      <c r="T153" s="101"/>
      <c r="U153" s="101"/>
      <c r="V153" s="101"/>
      <c r="W153" s="101"/>
      <c r="X153" s="101"/>
      <c r="Y153" s="101"/>
      <c r="Z153" s="101"/>
      <c r="AA153" s="101"/>
      <c r="AB153" s="101"/>
    </row>
    <row r="154" x14ac:dyDescent="0.2">
      <c r="C154" s="100"/>
      <c r="D154" s="100"/>
      <c r="E154" s="101"/>
      <c r="F154" s="101"/>
      <c r="G154" s="101"/>
      <c r="H154" s="101"/>
      <c r="I154" s="101"/>
      <c r="J154" s="101"/>
      <c r="K154" s="101"/>
      <c r="L154" s="101"/>
      <c r="M154" s="101"/>
      <c r="N154" s="101"/>
      <c r="O154" s="101"/>
      <c r="P154" s="101"/>
      <c r="Q154" s="101"/>
      <c r="R154" s="101"/>
      <c r="S154" s="101"/>
      <c r="T154" s="101"/>
      <c r="U154" s="101"/>
      <c r="V154" s="101"/>
      <c r="W154" s="101"/>
      <c r="X154" s="101"/>
      <c r="Y154" s="101"/>
      <c r="Z154" s="101"/>
      <c r="AA154" s="101"/>
      <c r="AB154" s="101"/>
    </row>
    <row r="155" x14ac:dyDescent="0.2">
      <c r="C155" s="100"/>
      <c r="D155" s="100"/>
      <c r="E155" s="101"/>
      <c r="F155" s="101"/>
      <c r="G155" s="101"/>
      <c r="H155" s="101"/>
      <c r="I155" s="101"/>
      <c r="J155" s="101"/>
      <c r="K155" s="101"/>
      <c r="L155" s="101"/>
      <c r="M155" s="101"/>
      <c r="N155" s="101"/>
      <c r="O155" s="101"/>
      <c r="P155" s="101"/>
      <c r="Q155" s="101"/>
      <c r="R155" s="101"/>
      <c r="S155" s="101"/>
      <c r="T155" s="101"/>
      <c r="U155" s="101"/>
      <c r="V155" s="101"/>
      <c r="W155" s="101"/>
      <c r="X155" s="101"/>
      <c r="Y155" s="101"/>
      <c r="Z155" s="101"/>
      <c r="AA155" s="101"/>
      <c r="AB155" s="101"/>
    </row>
    <row r="156" x14ac:dyDescent="0.2">
      <c r="C156" s="100"/>
      <c r="D156" s="100"/>
      <c r="E156" s="101"/>
      <c r="F156" s="101"/>
      <c r="G156" s="101"/>
      <c r="H156" s="101"/>
      <c r="I156" s="101"/>
      <c r="J156" s="101"/>
      <c r="K156" s="101"/>
      <c r="L156" s="101"/>
      <c r="M156" s="101"/>
      <c r="N156" s="101"/>
      <c r="O156" s="101"/>
      <c r="P156" s="101"/>
      <c r="Q156" s="101"/>
      <c r="R156" s="101"/>
      <c r="S156" s="101"/>
      <c r="T156" s="101"/>
      <c r="U156" s="101"/>
      <c r="V156" s="101"/>
      <c r="W156" s="101"/>
      <c r="X156" s="101"/>
      <c r="Y156" s="101"/>
      <c r="Z156" s="101"/>
      <c r="AA156" s="101"/>
      <c r="AB156" s="101"/>
    </row>
    <row r="157" x14ac:dyDescent="0.2">
      <c r="B157" s="101"/>
      <c r="C157" s="100"/>
      <c r="D157" s="100"/>
      <c r="E157" s="101"/>
      <c r="F157" s="101"/>
      <c r="G157" s="101"/>
      <c r="H157" s="101"/>
      <c r="I157" s="101"/>
      <c r="J157" s="101"/>
      <c r="K157" s="101"/>
      <c r="L157" s="101"/>
      <c r="M157" s="101"/>
      <c r="N157" s="101"/>
      <c r="O157" s="101"/>
      <c r="P157" s="101"/>
      <c r="Q157" s="101"/>
      <c r="R157" s="101"/>
      <c r="S157" s="101"/>
      <c r="T157" s="101"/>
      <c r="U157" s="101"/>
      <c r="V157" s="101"/>
      <c r="W157" s="101"/>
      <c r="X157" s="101"/>
      <c r="Y157" s="101"/>
      <c r="Z157" s="101"/>
      <c r="AA157" s="101"/>
      <c r="AB157" s="101"/>
    </row>
    <row r="158" x14ac:dyDescent="0.2">
      <c r="B158" s="101"/>
      <c r="C158" s="100"/>
      <c r="D158" s="100"/>
      <c r="E158" s="101"/>
      <c r="F158" s="101"/>
      <c r="G158" s="101"/>
      <c r="H158" s="101"/>
      <c r="I158" s="101"/>
      <c r="J158" s="101"/>
      <c r="K158" s="101"/>
      <c r="L158" s="101"/>
      <c r="M158" s="101"/>
      <c r="N158" s="101"/>
      <c r="O158" s="101"/>
      <c r="P158" s="101"/>
      <c r="Q158" s="101"/>
      <c r="R158" s="101"/>
      <c r="S158" s="101"/>
      <c r="T158" s="101"/>
      <c r="U158" s="101"/>
      <c r="V158" s="101"/>
      <c r="W158" s="101"/>
      <c r="X158" s="101"/>
      <c r="Y158" s="101"/>
      <c r="Z158" s="101"/>
      <c r="AA158" s="101"/>
      <c r="AB158" s="101"/>
    </row>
    <row r="197" s="40" customFormat="true" ht="16.5" customHeight="true" x14ac:dyDescent="0.2">
      <c r="A197" s="1641" t="s">
        <v>6</v>
      </c>
      <c r="B197" s="1641"/>
      <c r="C197" s="1641"/>
      <c r="D197" s="1638" t="s">
        <v>0</v>
      </c>
      <c r="E197" s="1639"/>
      <c r="F197" s="1639"/>
      <c r="G197" s="1639"/>
      <c r="H197" s="1640"/>
      <c r="I197" s="1638" t="s">
        <v>1</v>
      </c>
      <c r="J197" s="1639"/>
      <c r="K197" s="1639"/>
      <c r="L197" s="1639"/>
      <c r="M197" s="1640"/>
      <c r="N197" s="1638" t="s">
        <v>2</v>
      </c>
      <c r="O197" s="1639"/>
      <c r="P197" s="1639"/>
      <c r="Q197" s="1639"/>
      <c r="R197" s="1640"/>
      <c r="S197" s="1638" t="s">
        <v>3</v>
      </c>
      <c r="T197" s="1639"/>
      <c r="U197" s="1639"/>
      <c r="V197" s="1639"/>
      <c r="W197" s="1640"/>
      <c r="X197" s="1638" t="s">
        <v>4</v>
      </c>
      <c r="Y197" s="1639"/>
      <c r="Z197" s="1639"/>
      <c r="AA197" s="1639"/>
      <c r="AB197" s="1640"/>
    </row>
    <row r="198" s="44" customFormat="true" ht="22.5" customHeight="true" x14ac:dyDescent="0.2">
      <c r="A198" s="1654"/>
      <c r="B198" s="1654"/>
      <c r="C198" s="1654"/>
      <c r="D198" s="54" t="s">
        <v>14</v>
      </c>
      <c r="E198" s="55" t="s">
        <v>15</v>
      </c>
      <c r="F198" s="42" t="s">
        <v>16</v>
      </c>
      <c r="G198" s="42" t="s">
        <v>22</v>
      </c>
      <c r="H198" s="43" t="s">
        <v>19</v>
      </c>
      <c r="I198" s="54" t="s">
        <v>14</v>
      </c>
      <c r="J198" s="55" t="s">
        <v>15</v>
      </c>
      <c r="K198" s="42" t="s">
        <v>16</v>
      </c>
      <c r="L198" s="42" t="s">
        <v>22</v>
      </c>
      <c r="M198" s="43" t="s">
        <v>19</v>
      </c>
      <c r="N198" s="54" t="s">
        <v>14</v>
      </c>
      <c r="O198" s="55" t="s">
        <v>15</v>
      </c>
      <c r="P198" s="42" t="s">
        <v>16</v>
      </c>
      <c r="Q198" s="42" t="s">
        <v>22</v>
      </c>
      <c r="R198" s="43" t="s">
        <v>19</v>
      </c>
      <c r="S198" s="54" t="s">
        <v>14</v>
      </c>
      <c r="T198" s="55" t="s">
        <v>15</v>
      </c>
      <c r="U198" s="42" t="s">
        <v>16</v>
      </c>
      <c r="V198" s="42" t="s">
        <v>22</v>
      </c>
      <c r="W198" s="43" t="s">
        <v>19</v>
      </c>
      <c r="X198" s="54" t="s">
        <v>14</v>
      </c>
      <c r="Y198" s="55" t="s">
        <v>15</v>
      </c>
      <c r="Z198" s="42" t="s">
        <v>16</v>
      </c>
      <c r="AA198" s="42" t="s">
        <v>22</v>
      </c>
      <c r="AB198" s="43" t="s">
        <v>19</v>
      </c>
    </row>
    <row r="199" s="64" customFormat="true" ht="15" customHeight="true" x14ac:dyDescent="0.2">
      <c r="A199" s="1646" t="s">
        <v>10</v>
      </c>
      <c r="B199" s="1647"/>
      <c r="C199" s="209">
        <f>MinBase(C205:C216)</f>
        <v>2000</v>
      </c>
      <c r="D199" s="56">
        <f ca="true">IF((D201+H201)&gt;100,D201*100/(D201+H201),D201)</f>
        <v>30.905012802358669</v>
      </c>
      <c r="E199" s="105">
        <f ca="true">D199*AVERAGEIF(E205:E216,"&gt;0")/100</f>
        <v>13.266999688974805</v>
      </c>
      <c r="F199" s="58">
        <f ca="true">D199*(100-AVERAGEIF(E205:E216,"&gt;0"))/100</f>
        <v>17.638013113383867</v>
      </c>
      <c r="G199" s="59">
        <f ca="true">100-(E199+F199+H199)</f>
        <v>9.4487854431331471</v>
      </c>
      <c r="H199" s="60">
        <f ca="true">IF((D201+H201)&gt;100,H201*100/(D201+H201),H201)</f>
        <v>59.646201754508184</v>
      </c>
      <c r="I199" s="56">
        <f ca="true">IF((I201+M201)&gt;100,I201*100/(I201+M201),I201)</f>
        <v>61.168229791826434</v>
      </c>
      <c r="J199" s="105">
        <f ca="true">I199*AVERAGEIF(J205:J216,"&gt;0")/100</f>
        <v>28.575333435480431</v>
      </c>
      <c r="K199" s="61">
        <f ca="true">I199*(100-AVERAGEIF(J205:J216,"&gt;0"))/100</f>
        <v>32.592896356346003</v>
      </c>
      <c r="L199" s="62">
        <f ca="true">100-(J199+K199+M199)</f>
        <v>7.9014663801322058</v>
      </c>
      <c r="M199" s="63">
        <f ca="true">IF((I201+M201)&gt;100,M201*100/(I201+M201),M201)</f>
        <v>30.93030382804136</v>
      </c>
      <c r="N199" s="56">
        <f ca="true">IF((N201+R201)&gt;100,N201*100/(N201+R201),N201)</f>
        <v>78.374427704667823</v>
      </c>
      <c r="O199" s="105">
        <f ca="true">N199*AVERAGEIF(O205:O216,"&gt;0")/100</f>
        <v>34.663303140383171</v>
      </c>
      <c r="P199" s="61">
        <f ca="true">N199*(100-AVERAGEIF(O205:O216,"&gt;0"))/100</f>
        <v>43.711124564284653</v>
      </c>
      <c r="Q199" s="62">
        <f ca="true">100-(O199+P199+R199)</f>
        <v>11.440104897498713</v>
      </c>
      <c r="R199" s="63">
        <f ca="true">IF((N201+R201)&gt;100,R201*100/(N201+R201),R201)</f>
        <v>10.185467397833463</v>
      </c>
      <c r="S199" s="56">
        <f ca="true">IF((S201+W201)&gt;100,S201*100/(S201+W201),S201)</f>
        <v>90.125218735706767</v>
      </c>
      <c r="T199" s="105">
        <f ca="true">S199*AVERAGEIF(T205:T216,"&gt;0")/100</f>
        <v>43.635007537194163</v>
      </c>
      <c r="U199" s="61">
        <f ca="true">S199*(100-AVERAGEIF(T205:T216,"&gt;0"))/100</f>
        <v>46.490211198512604</v>
      </c>
      <c r="V199" s="62">
        <f ca="true">100-(T199+U199+W199)</f>
        <v>7.2083595335910786</v>
      </c>
      <c r="W199" s="63">
        <f ca="true">IF((S201+W201)&gt;100,W201*100/(S201+W201),W201)</f>
        <v>2.6664217307021545</v>
      </c>
      <c r="X199" s="56">
        <f ca="true">IF((X201+AB201)&gt;100,X201*100/(X201+AB201),X201)</f>
        <v>96.282012635062955</v>
      </c>
      <c r="Y199" s="105">
        <f ca="true">X199*AVERAGEIF(Y205:Y216,"&gt;0")/100</f>
        <v>66.930844747949152</v>
      </c>
      <c r="Z199" s="61">
        <f ca="true">X199*(100-AVERAGEIF(Y205:Y216,"&gt;0"))/100</f>
        <v>29.351167887113796</v>
      </c>
      <c r="AA199" s="62">
        <f ca="true">100-(Y199+Z199+AB199)</f>
        <v>3.4283459805979533</v>
      </c>
      <c r="AB199" s="63">
        <f ca="true">IF((X201+AB201)&gt;100,AB201*100/(X201+AB201),AB201)</f>
        <v>0.2896413843390917</v>
      </c>
    </row>
    <row r="200" s="64" customFormat="true" ht="15" customHeight="true" x14ac:dyDescent="0.2">
      <c r="A200" s="1648"/>
      <c r="B200" s="1649"/>
      <c r="C200" s="210">
        <f>MaxTarget(C205:C216)</f>
        <v>2018</v>
      </c>
      <c r="D200" s="65">
        <f ca="true">IF((D202+H202)&gt;100,D202*100/(D202+H202),D202)</f>
        <v>47.095645762981803</v>
      </c>
      <c r="E200" s="106">
        <f ca="true">D200*AVERAGEIF(E205:E216,"&gt;0")/100</f>
        <v>20.21736479079734</v>
      </c>
      <c r="F200" s="67">
        <f ca="true">D200*(100-AVERAGEIF(E205:E216,"&gt;0"))/100</f>
        <v>26.878280972184466</v>
      </c>
      <c r="G200" s="68">
        <f ca="true">100-(E200+F200+H200)</f>
        <v>15.44307508590191</v>
      </c>
      <c r="H200" s="69">
        <f ca="true">IF((D202+H202)&gt;100,H202*100/(D202+H202),H202)</f>
        <v>37.461279151116287</v>
      </c>
      <c r="I200" s="65">
        <f ca="true">IF((I202+M202)&gt;100,I202*100/(I202+M202),I202)</f>
        <v>75.057472843195683</v>
      </c>
      <c r="J200" s="106">
        <f ca="true">I200*AVERAGEIF(J205:J216,"&gt;0")/100</f>
        <v>35.063828405991082</v>
      </c>
      <c r="K200" s="67">
        <f ca="true">I200*(100-AVERAGEIF(J205:J216,"&gt;0"))/100</f>
        <v>39.993644437204601</v>
      </c>
      <c r="L200" s="68">
        <f ca="true">100-(J200+K200+M200)</f>
        <v>10.270838120419739</v>
      </c>
      <c r="M200" s="69">
        <f ca="true">IF((I202+M202)&gt;100,M202*100/(I202+M202),M202)</f>
        <v>14.671689036384578</v>
      </c>
      <c r="N200" s="65">
        <f ca="true">IF((N202+R202)&gt;100,N202*100/(N202+R202),N202)</f>
        <v>85.165278338749431</v>
      </c>
      <c r="O200" s="106">
        <f ca="true">N200*AVERAGEIF(O205:O216,"&gt;0")/100</f>
        <v>37.666748537104255</v>
      </c>
      <c r="P200" s="67">
        <f ca="true">N200*(100-AVERAGEIF(O205:O216,"&gt;0"))/100</f>
        <v>47.498529801645169</v>
      </c>
      <c r="Q200" s="68">
        <f ca="true">100-(O200+P200+R200)</f>
        <v>11.812121269304043</v>
      </c>
      <c r="R200" s="69">
        <f ca="true">IF((N202+R202)&gt;100,R202*100/(N202+R202),R202)</f>
        <v>3.0226003919465256</v>
      </c>
      <c r="S200" s="65">
        <f ca="true">IF((S202+W202)&gt;100,S202*100/(S202+W202),S202)</f>
        <v>93.572049031949291</v>
      </c>
      <c r="T200" s="106">
        <f ca="true">S200*AVERAGEIF(T205:T216,"&gt;0")/100</f>
        <v>45.30382419102142</v>
      </c>
      <c r="U200" s="67">
        <f ca="true">S200*(100-AVERAGEIF(T205:T216,"&gt;0"))/100</f>
        <v>48.268224840927871</v>
      </c>
      <c r="V200" s="68">
        <f ca="true">100-(T200+U200+W200)</f>
        <v>6.2054801575925467</v>
      </c>
      <c r="W200" s="69">
        <f ca="true">IF((S202+W202)&gt;100,W202*100/(S202+W202),W202)</f>
        <v>0.2224708104581623</v>
      </c>
      <c r="X200" s="65">
        <f ca="true">IF((X202+AB202)&gt;100,X202*100/(X202+AB202),X202)</f>
        <v>96.941705590543421</v>
      </c>
      <c r="Y200" s="106">
        <f ca="true">X200*AVERAGEIF(Y205:Y216,"&gt;0")/100</f>
        <v>67.389433071730195</v>
      </c>
      <c r="Z200" s="67">
        <f ca="true">X200*(100-AVERAGEIF(Y205:Y216,"&gt;0"))/100</f>
        <v>29.552272518813218</v>
      </c>
      <c r="AA200" s="68">
        <f ca="true">100-(Y200+Z200+AB200)</f>
        <v>3.0484422102454118</v>
      </c>
      <c r="AB200" s="69">
        <f ca="true">IF((X202+AB202)&gt;100,AB202*100/(X202+AB202),AB202)</f>
        <v>9.8521992111599843E-3</v>
      </c>
    </row>
    <row r="201" hidden="true" x14ac:dyDescent="0.2">
      <c r="A201" s="1650" t="s">
        <v>12</v>
      </c>
      <c r="B201" s="1651"/>
      <c r="C201" s="70">
        <f>MinRegYear(C199,C205:C216)</f>
        <v>2004</v>
      </c>
      <c r="D201" s="71">
        <f ca="true">IF(MAX(C205:C216)-MIN(C205:C216)&lt;5,AVERAGEIF(C205:C216,"&gt;0",D205:D216),
IF(FORECAST($C201,D$205:D$216,$C$205:$C$216)&lt;0,0,
IF(FORECAST($C201,D$205:D$216,$C$205:$C$216)&gt;100,100,
FORECAST($C201,D$205:D$216,$C$205:$C$216))))</f>
        <v>30.905012802358669</v>
      </c>
      <c r="E201" s="72"/>
      <c r="F201" s="73"/>
      <c r="G201" s="73"/>
      <c r="H201" s="74">
        <f ca="true">IF(MAX(C205:C216)-MIN(C205:C216)&lt;5,AVERAGEIF(C205:C216,"&gt;0",H205:H216),
IF(FORECAST($C201,H$205:H$216,$C$205:$C$216)&lt;0,0,
IF(FORECAST($C201,H$205:H$216,$C$205:$C$216)&gt;100,100,
FORECAST($C201,H$205:H$216,$C$205:$C$216))))</f>
        <v>59.646201754508184</v>
      </c>
      <c r="I201" s="71">
        <f ca="true">IF(MAX(C205:C216)-MIN(C205:C216)&lt;5,AVERAGEIF(C205:C216,"&gt;0",I205:I216),
IF(FORECAST($C201,I$205:I$216,$C$205:$C$216)&lt;0,0,
IF(FORECAST($C201,I$205:I$216,$C$205:$C$216)&gt;100,100,
FORECAST($C201,I$205:I$216,$C$205:$C$216))))</f>
        <v>61.168229791826434</v>
      </c>
      <c r="J201" s="72"/>
      <c r="K201" s="73"/>
      <c r="L201" s="73"/>
      <c r="M201" s="74">
        <f ca="true">IF(MAX(C205:C216)-MIN(C205:C216)&lt;5,AVERAGEIF(C205:C216,"&gt;0",M205:M216),
IF(FORECAST($C201,M$205:M$216,$C$205:$C$216)&lt;0,0,
IF(FORECAST($C201,M$205:M$216,$C$205:$C$216)&gt;100,100,
FORECAST($C201,M$205:M$216,$C$205:$C$216))))</f>
        <v>30.93030382804136</v>
      </c>
      <c r="N201" s="71">
        <f ca="true">IF(MAX(C205:C216)-MIN(C205:C216)&lt;5,AVERAGEIF(C205:C216,"&gt;0",N205:N216),
IF(FORECAST($C201,N$205:N$216,$C$205:$C$216)&lt;0,0,
IF(FORECAST($C201,N$205:N$216,$C$205:$C$216)&gt;100,100,
FORECAST($C201,N$205:N$216,$C$205:$C$216))))</f>
        <v>78.374427704667823</v>
      </c>
      <c r="O201" s="72"/>
      <c r="P201" s="73"/>
      <c r="Q201" s="73"/>
      <c r="R201" s="74">
        <f ca="true">IF(MAX(C205:C216)-MIN(C205:C216)&lt;5,AVERAGEIF(C205:C216,"&gt;0",R205:R216),
IF(FORECAST($C201,R$205:R$216,$C$205:$C$216)&lt;0,0,
IF(FORECAST($C201,R$205:R$216,$C$205:$C$216)&gt;100,100,
FORECAST($C201,R$205:R$216,$C$205:$C$216))))</f>
        <v>10.185467397833463</v>
      </c>
      <c r="S201" s="71">
        <f ca="true">IF(MAX(C205:C216)-MIN(C205:C216)&lt;5,AVERAGEIF(C205:C216,"&gt;0",S205:S216),
IF(FORECAST($C201,S$205:S$216,$C$205:$C$216)&lt;0,0,
IF(FORECAST($C201,S$205:S$216,$C$205:$C$216)&gt;100,100,
FORECAST($C201,S$205:S$216,$C$205:$C$216))))</f>
        <v>90.125218735706767</v>
      </c>
      <c r="T201" s="72"/>
      <c r="U201" s="73"/>
      <c r="V201" s="73"/>
      <c r="W201" s="74">
        <f ca="true">IF(MAX(C205:C216)-MIN(C205:C216)&lt;5,AVERAGEIF(C205:C216,"&gt;0",W205:W216),
IF(FORECAST($C201,W$205:W$216,$C$205:$C$216)&lt;0,0,
IF(FORECAST($C201,W$205:W$216,$C$205:$C$216)&gt;100,100,
FORECAST($C201,W$205:W$216,$C$205:$C$216))))</f>
        <v>2.6664217307021545</v>
      </c>
      <c r="X201" s="71">
        <f ca="true">IF(MAX(C205:C216)-MIN(C205:C216)&lt;5,AVERAGEIF(C205:C216,"&gt;0",X205:X216),
IF(FORECAST($C201,X$205:X$216,$C$205:$C$216)&lt;0,0,
IF(FORECAST($C201,X$205:X$216,$C$205:$C$216)&gt;100,100,
FORECAST($C201,X$205:X$216,$C$205:$C$216))))</f>
        <v>96.282012635062955</v>
      </c>
      <c r="Y201" s="72"/>
      <c r="Z201" s="73"/>
      <c r="AA201" s="73"/>
      <c r="AB201" s="74">
        <f ca="true">IF(MAX(C205:C216)-MIN(C205:C216)&lt;5,AVERAGEIF(C205:C216,"&gt;0",AB205:AB216),
IF(FORECAST($C201,AB$205:AB$216,$C$205:$C$216)&lt;0,0,
IF(FORECAST($C201,AB$205:AB$216,$C$205:$C$216)&gt;100,100,
FORECAST($C201,AB$205:AB$216,$C$205:$C$216))))</f>
        <v>0.2896413843390917</v>
      </c>
    </row>
    <row r="202" hidden="true" x14ac:dyDescent="0.2">
      <c r="A202" s="1652"/>
      <c r="B202" s="1653"/>
      <c r="C202" s="49">
        <f>MaxRegYear(C200,C205:C216)</f>
        <v>2014</v>
      </c>
      <c r="D202" s="75">
        <f ca="true">IF(MAX(C205:C216)-MIN(C205:C216)&lt;5,AVERAGEIF(C205:C216,"&gt;0",D205:D216),
IF(FORECAST($C202,D$205:D$216,$C$205:$C$216)&lt;0,0,
IF(FORECAST($C202,D$205:D$216,$C$205:$C$216)&gt;100,100,
FORECAST($C202,D$205:D$216,$C$205:$C$216))))</f>
        <v>47.095645762981803</v>
      </c>
      <c r="E202" s="76"/>
      <c r="F202" s="77"/>
      <c r="G202" s="77"/>
      <c r="H202" s="78">
        <f ca="true">IF(MAX(C205:C216)-MIN(C205:C216)&lt;5,AVERAGEIF(C205:C216,"&gt;0",H205:H216),
IF(FORECAST($C202,H$205:H$216,$C$205:$C$216)&lt;0,0,
IF(FORECAST($C202,H$205:H$216,$C$205:$C$216)&gt;100,100,
FORECAST($C202,H$205:H$216,$C$205:$C$216))))</f>
        <v>37.461279151116287</v>
      </c>
      <c r="I202" s="75">
        <f ca="true">IF(MAX(C205:C216)-MIN(C205:C216)&lt;5,AVERAGEIF(C205:C216,"&gt;0",I205:I216),
IF(FORECAST($C202,I$205:I$216,$C$205:$C$216)&lt;0,0,
IF(FORECAST($C202,I$205:I$216,$C$205:$C$216)&gt;100,100,
FORECAST($C202,I$205:I$216,$C$205:$C$216))))</f>
        <v>75.057472843195683</v>
      </c>
      <c r="J202" s="76"/>
      <c r="K202" s="77"/>
      <c r="L202" s="77"/>
      <c r="M202" s="78">
        <f ca="true">IF(MAX(C205:C216)-MIN(C205:C216)&lt;5,AVERAGEIF(C205:C216,"&gt;0",M205:M216),
IF(FORECAST($C202,M$205:M$216,$C$205:$C$216)&lt;0,0,
IF(FORECAST($C202,M$205:M$216,$C$205:$C$216)&gt;100,100,
FORECAST($C202,M$205:M$216,$C$205:$C$216))))</f>
        <v>14.671689036384578</v>
      </c>
      <c r="N202" s="75">
        <f ca="true">IF(MAX(C205:C216)-MIN(C205:C216)&lt;5,AVERAGEIF(C205:C216,"&gt;0",N205:N216),
IF(FORECAST($C202,N$205:N$216,$C$205:$C$216)&lt;0,0,
IF(FORECAST($C202,N$205:N$216,$C$205:$C$216)&gt;100,100,
FORECAST($C202,N$205:N$216,$C$205:$C$216))))</f>
        <v>85.165278338749431</v>
      </c>
      <c r="O202" s="76"/>
      <c r="P202" s="77"/>
      <c r="Q202" s="77"/>
      <c r="R202" s="78">
        <f ca="true">IF(MAX(C205:C216)-MIN(C205:C216)&lt;5,AVERAGEIF(C205:C216,"&gt;0",R205:R216),
IF(FORECAST($C202,R$205:R$216,$C$205:$C$216)&lt;0,0,
IF(FORECAST($C202,R$205:R$216,$C$205:$C$216)&gt;100,100,
FORECAST($C202,R$205:R$216,$C$205:$C$216))))</f>
        <v>3.0226003919465256</v>
      </c>
      <c r="S202" s="75">
        <f ca="true">IF(MAX(C205:C216)-MIN(C205:C216)&lt;5,AVERAGEIF(C205:C216,"&gt;0",S205:S216),
IF(FORECAST($C202,S$205:S$216,$C$205:$C$216)&lt;0,0,
IF(FORECAST($C202,S$205:S$216,$C$205:$C$216)&gt;100,100,
FORECAST($C202,S$205:S$216,$C$205:$C$216))))</f>
        <v>93.572049031949291</v>
      </c>
      <c r="T202" s="76"/>
      <c r="U202" s="77"/>
      <c r="V202" s="77"/>
      <c r="W202" s="78">
        <f ca="true">IF(MAX(C205:C216)-MIN(C205:C216)&lt;5,AVERAGEIF(C205:C216,"&gt;0",W205:W216),
IF(FORECAST($C202,W$205:W$216,$C$205:$C$216)&lt;0,0,
IF(FORECAST($C202,W$205:W$216,$C$205:$C$216)&gt;100,100,
FORECAST($C202,W$205:W$216,$C$205:$C$216))))</f>
        <v>0.2224708104581623</v>
      </c>
      <c r="X202" s="75">
        <f ca="true">IF(MAX(C205:C216)-MIN(C205:C216)&lt;5,AVERAGEIF(C205:C216,"&gt;0",X205:X216),
IF(FORECAST($C202,X$205:X$216,$C$205:$C$216)&lt;0,0,
IF(FORECAST($C202,X$205:X$216,$C$205:$C$216)&gt;100,100,
FORECAST($C202,X$205:X$216,$C$205:$C$216))))</f>
        <v>96.941705590543421</v>
      </c>
      <c r="Y202" s="76"/>
      <c r="Z202" s="77"/>
      <c r="AA202" s="77"/>
      <c r="AB202" s="78">
        <f ca="true">IF(MAX(C205:C216)-MIN(C205:C216)&lt;5,AVERAGEIF(C205:C216,"&gt;0",AB205:AB216),
IF(FORECAST($C202,AB$205:AB$216,$C$205:$C$216)&lt;0,0,
IF(FORECAST($C202,AB$205:AB$216,$C$205:$C$216)&gt;100,100,
FORECAST($C202,AB$205:AB$216,$C$205:$C$216))))</f>
        <v>9.8521992111599843E-3</v>
      </c>
    </row>
    <row r="203" ht="9" customHeight="true" x14ac:dyDescent="0.2">
      <c r="D203" s="79"/>
      <c r="I203" s="79"/>
      <c r="K203" s="39"/>
      <c r="L203" s="39"/>
      <c r="N203" s="79"/>
      <c r="P203" s="39"/>
      <c r="Q203" s="39"/>
      <c r="S203" s="79"/>
      <c r="U203" s="39"/>
      <c r="V203" s="39"/>
      <c r="X203" s="79"/>
      <c r="Z203" s="39"/>
      <c r="AA203" s="39"/>
      <c r="AB203" s="80"/>
    </row>
    <row r="204" ht="22.5" customHeight="true" x14ac:dyDescent="0.2">
      <c r="B204" s="102" t="s">
        <v>8</v>
      </c>
      <c r="C204" s="82" t="s">
        <v>9</v>
      </c>
      <c r="D204" s="83" t="s">
        <v>14</v>
      </c>
      <c r="E204" s="43" t="s">
        <v>26</v>
      </c>
      <c r="F204" s="84"/>
      <c r="G204" s="84"/>
      <c r="H204" s="85" t="s">
        <v>19</v>
      </c>
      <c r="I204" s="83" t="s">
        <v>14</v>
      </c>
      <c r="J204" s="43" t="s">
        <v>26</v>
      </c>
      <c r="K204" s="84"/>
      <c r="L204" s="84"/>
      <c r="M204" s="85" t="s">
        <v>19</v>
      </c>
      <c r="N204" s="83" t="s">
        <v>14</v>
      </c>
      <c r="O204" s="43" t="s">
        <v>26</v>
      </c>
      <c r="P204" s="84"/>
      <c r="Q204" s="84"/>
      <c r="R204" s="85" t="s">
        <v>19</v>
      </c>
      <c r="S204" s="83" t="s">
        <v>14</v>
      </c>
      <c r="T204" s="43" t="s">
        <v>26</v>
      </c>
      <c r="U204" s="84"/>
      <c r="V204" s="84"/>
      <c r="W204" s="85" t="s">
        <v>19</v>
      </c>
      <c r="X204" s="83" t="s">
        <v>14</v>
      </c>
      <c r="Y204" s="43" t="s">
        <v>26</v>
      </c>
      <c r="Z204" s="84"/>
      <c r="AA204" s="84"/>
      <c r="AB204" s="85" t="s">
        <v>19</v>
      </c>
      <c r="AD204" s="86"/>
    </row>
    <row r="205" x14ac:dyDescent="0.2">
      <c r="A205" s="87"/>
      <c r="B205" s="439" t="s">
        <v>177</v>
      </c>
      <c r="C205" s="440">
        <v>2006</v>
      </c>
      <c r="D205" s="1">
        <f t="shared" ref="D205:D216" ca="true" si="30">IF(ISERROR(INDIRECT(CONCATENATE($B205,"!H122"))),"",INDIRECT(CONCATENATE($B205,"!H122")))</f>
        <v>34.143139394483434</v>
      </c>
      <c r="E205" s="91" t="str">
        <f t="shared" ref="E205:E216" ca="true" si="31">IF(ISERROR(INDIRECT(CONCATENATE($B205,"!H129"))),"",INDIRECT(CONCATENATE($B205,"!H129")))</f>
        <v>N/A</v>
      </c>
      <c r="F205" s="89"/>
      <c r="G205" s="89"/>
      <c r="H205" s="90">
        <f t="shared" ref="H205:H216" ca="true" si="32">IF(ISERROR(INDIRECT(CONCATENATE($B205,"!H127"))),"",INDIRECT(CONCATENATE($B205,"!H127")))</f>
        <v>55.209217233829897</v>
      </c>
      <c r="I205" s="1">
        <f t="shared" ref="I205:I216" ca="true" si="33">IF(ISERROR(INDIRECT(CONCATENATE($B205,"!I122"))),"",INDIRECT(CONCATENATE($B205,"!I122")))</f>
        <v>63.94607840210022</v>
      </c>
      <c r="J205" s="91" t="str">
        <f t="shared" ref="J205:J216" ca="true" si="34">IF(ISERROR(INDIRECT(CONCATENATE($B205,"!I129"))),"",INDIRECT(CONCATENATE($B205,"!I129")))</f>
        <v>N/A</v>
      </c>
      <c r="K205" s="89"/>
      <c r="L205" s="89"/>
      <c r="M205" s="90">
        <f t="shared" ref="M205:M216" ca="true" si="35">IF(ISERROR(INDIRECT(CONCATENATE($B205,"!I127"))),"",INDIRECT(CONCATENATE($B205,"!I127")))</f>
        <v>27.678580869710341</v>
      </c>
      <c r="N205" s="1">
        <f t="shared" ref="N205:N216" ca="true" si="36">IF(ISERROR(INDIRECT(CONCATENATE($B205,"!J122"))),"",INDIRECT(CONCATENATE($B205,"!J122")))</f>
        <v>79.732597831484256</v>
      </c>
      <c r="O205" s="91" t="str">
        <f t="shared" ref="O205:O216" ca="true" si="37">IF(ISERROR(INDIRECT(CONCATENATE($B205,"!J129"))),"",INDIRECT(CONCATENATE($B205,"!J129")))</f>
        <v>N/A</v>
      </c>
      <c r="P205" s="89"/>
      <c r="Q205" s="89"/>
      <c r="R205" s="90">
        <f t="shared" ref="R205:R216" ca="true" si="38">IF(ISERROR(INDIRECT(CONCATENATE($B205,"!J127"))),"",INDIRECT(CONCATENATE($B205,"!J127")))</f>
        <v>8.752893996656006</v>
      </c>
      <c r="S205" s="1">
        <f t="shared" ref="S205:S216" ca="true" si="39">IF(ISERROR(INDIRECT(CONCATENATE($B205,"!K122"))),"",INDIRECT(CONCATENATE($B205,"!K122")))</f>
        <v>90.814584794955351</v>
      </c>
      <c r="T205" s="91" t="str">
        <f t="shared" ref="T205:T216" ca="true" si="40">IF(ISERROR(INDIRECT(CONCATENATE($B205,"!K129"))),"",INDIRECT(CONCATENATE($B205,"!K129")))</f>
        <v>N/A</v>
      </c>
      <c r="U205" s="89"/>
      <c r="V205" s="89"/>
      <c r="W205" s="90">
        <f t="shared" ref="W205:W216" ca="true" si="41">IF(ISERROR(INDIRECT(CONCATENATE($B205,"!K127"))),"",INDIRECT(CONCATENATE($B205,"!K127")))</f>
        <v>2.17763154665337</v>
      </c>
      <c r="X205" s="1">
        <f t="shared" ref="X205:X216" ca="true" si="42">IF(ISERROR(INDIRECT(CONCATENATE($B205,"!L122"))),"",INDIRECT(CONCATENATE($B205,"!L122")))</f>
        <v>96.413951226159043</v>
      </c>
      <c r="Y205" s="91" t="str">
        <f t="shared" ref="Y205:Y216" ca="true" si="43">IF(ISERROR(INDIRECT(CONCATENATE($B205,"!L129"))),"",INDIRECT(CONCATENATE($B205,"!L129")))</f>
        <v>N/A</v>
      </c>
      <c r="Z205" s="89"/>
      <c r="AA205" s="89"/>
      <c r="AB205" s="90">
        <f t="shared" ref="AB205:AB216" ca="true" si="44">IF(ISERROR(INDIRECT(CONCATENATE($B205,"!L2127"))),"",INDIRECT(CONCATENATE($B205,"!L127")))</f>
        <v>0.23368354731349733</v>
      </c>
    </row>
    <row r="206" x14ac:dyDescent="0.2">
      <c r="A206" s="87"/>
      <c r="B206" s="441" t="s">
        <v>147</v>
      </c>
      <c r="C206" s="442">
        <v>2012</v>
      </c>
      <c r="D206" s="2">
        <f t="shared" ca="true" si="30"/>
        <v>43.857519170857387</v>
      </c>
      <c r="E206" s="91">
        <f t="shared" ca="true" si="31"/>
        <v>42.928309960001918</v>
      </c>
      <c r="F206" s="89"/>
      <c r="G206" s="89"/>
      <c r="H206" s="92">
        <f t="shared" ca="true" si="32"/>
        <v>41.898263671794851</v>
      </c>
      <c r="I206" s="2">
        <f t="shared" ca="true" si="33"/>
        <v>72.279624232921634</v>
      </c>
      <c r="J206" s="91">
        <f t="shared" ca="true" si="34"/>
        <v>46.715972544457692</v>
      </c>
      <c r="K206" s="89"/>
      <c r="L206" s="89"/>
      <c r="M206" s="92">
        <f t="shared" ca="true" si="35"/>
        <v>17.923411994716243</v>
      </c>
      <c r="N206" s="2">
        <f t="shared" ca="true" si="36"/>
        <v>83.807108211933269</v>
      </c>
      <c r="O206" s="91">
        <f t="shared" ca="true" si="37"/>
        <v>44.227822971801672</v>
      </c>
      <c r="P206" s="89"/>
      <c r="Q206" s="89"/>
      <c r="R206" s="92">
        <f t="shared" ca="true" si="38"/>
        <v>4.455173793123822</v>
      </c>
      <c r="S206" s="2">
        <f t="shared" ca="true" si="39"/>
        <v>92.88268297270082</v>
      </c>
      <c r="T206" s="91">
        <f t="shared" ca="true" si="40"/>
        <v>48.41597962181298</v>
      </c>
      <c r="U206" s="89"/>
      <c r="V206" s="89"/>
      <c r="W206" s="92">
        <f t="shared" ca="true" si="41"/>
        <v>0.71126099450698754</v>
      </c>
      <c r="X206" s="2">
        <f t="shared" ca="true" si="42"/>
        <v>96.809766999447319</v>
      </c>
      <c r="Y206" s="91">
        <f t="shared" ca="true" si="43"/>
        <v>69.515419252437809</v>
      </c>
      <c r="Z206" s="89"/>
      <c r="AA206" s="89"/>
      <c r="AB206" s="92">
        <f t="shared" ca="true" si="44"/>
        <v>6.5810036236741296E-2</v>
      </c>
    </row>
    <row r="207" x14ac:dyDescent="0.2">
      <c r="A207" s="87"/>
      <c r="B207" s="441"/>
      <c r="C207" s="442"/>
      <c r="D207" s="2" t="str">
        <f t="shared" ca="true" si="30"/>
        <v/>
      </c>
      <c r="E207" s="91" t="str">
        <f t="shared" ca="true" si="31"/>
        <v/>
      </c>
      <c r="F207" s="89"/>
      <c r="G207" s="89"/>
      <c r="H207" s="92" t="str">
        <f t="shared" ca="true" si="32"/>
        <v/>
      </c>
      <c r="I207" s="2" t="str">
        <f t="shared" ca="true" si="33"/>
        <v/>
      </c>
      <c r="J207" s="91" t="str">
        <f t="shared" ca="true" si="34"/>
        <v/>
      </c>
      <c r="K207" s="89"/>
      <c r="L207" s="89"/>
      <c r="M207" s="92" t="str">
        <f t="shared" ca="true" si="35"/>
        <v/>
      </c>
      <c r="N207" s="2" t="str">
        <f t="shared" ca="true" si="36"/>
        <v/>
      </c>
      <c r="O207" s="91" t="str">
        <f t="shared" ca="true" si="37"/>
        <v/>
      </c>
      <c r="P207" s="89"/>
      <c r="Q207" s="89"/>
      <c r="R207" s="92" t="str">
        <f t="shared" ca="true" si="38"/>
        <v/>
      </c>
      <c r="S207" s="2" t="str">
        <f t="shared" ca="true" si="39"/>
        <v/>
      </c>
      <c r="T207" s="91" t="str">
        <f t="shared" ca="true" si="40"/>
        <v/>
      </c>
      <c r="U207" s="89"/>
      <c r="V207" s="89"/>
      <c r="W207" s="92" t="str">
        <f t="shared" ca="true" si="41"/>
        <v/>
      </c>
      <c r="X207" s="2" t="str">
        <f t="shared" ca="true" si="42"/>
        <v/>
      </c>
      <c r="Y207" s="91" t="str">
        <f t="shared" ca="true" si="43"/>
        <v/>
      </c>
      <c r="Z207" s="89"/>
      <c r="AA207" s="89"/>
      <c r="AB207" s="92" t="str">
        <f t="shared" ca="true" si="44"/>
        <v/>
      </c>
      <c r="AD207" s="93"/>
    </row>
    <row r="208" x14ac:dyDescent="0.2">
      <c r="A208" s="87"/>
      <c r="B208" s="441"/>
      <c r="C208" s="442"/>
      <c r="D208" s="2" t="str">
        <f t="shared" ca="true" si="30"/>
        <v/>
      </c>
      <c r="E208" s="91" t="str">
        <f t="shared" ca="true" si="31"/>
        <v/>
      </c>
      <c r="F208" s="89"/>
      <c r="G208" s="89"/>
      <c r="H208" s="92" t="str">
        <f t="shared" ca="true" si="32"/>
        <v/>
      </c>
      <c r="I208" s="2" t="str">
        <f t="shared" ca="true" si="33"/>
        <v/>
      </c>
      <c r="J208" s="91" t="str">
        <f t="shared" ca="true" si="34"/>
        <v/>
      </c>
      <c r="K208" s="89"/>
      <c r="L208" s="89"/>
      <c r="M208" s="92" t="str">
        <f t="shared" ca="true" si="35"/>
        <v/>
      </c>
      <c r="N208" s="2" t="str">
        <f t="shared" ca="true" si="36"/>
        <v/>
      </c>
      <c r="O208" s="91" t="str">
        <f t="shared" ca="true" si="37"/>
        <v/>
      </c>
      <c r="P208" s="89"/>
      <c r="Q208" s="89"/>
      <c r="R208" s="92" t="str">
        <f t="shared" ca="true" si="38"/>
        <v/>
      </c>
      <c r="S208" s="2" t="str">
        <f t="shared" ca="true" si="39"/>
        <v/>
      </c>
      <c r="T208" s="91" t="str">
        <f t="shared" ca="true" si="40"/>
        <v/>
      </c>
      <c r="U208" s="89"/>
      <c r="V208" s="89"/>
      <c r="W208" s="92" t="str">
        <f t="shared" ca="true" si="41"/>
        <v/>
      </c>
      <c r="X208" s="2" t="str">
        <f t="shared" ca="true" si="42"/>
        <v/>
      </c>
      <c r="Y208" s="91" t="str">
        <f t="shared" ca="true" si="43"/>
        <v/>
      </c>
      <c r="Z208" s="89"/>
      <c r="AA208" s="89"/>
      <c r="AB208" s="92" t="str">
        <f t="shared" ca="true" si="44"/>
        <v/>
      </c>
    </row>
    <row r="209" x14ac:dyDescent="0.2">
      <c r="A209" s="87"/>
      <c r="B209" s="441"/>
      <c r="C209" s="442"/>
      <c r="D209" s="2" t="str">
        <f t="shared" ca="true" si="30"/>
        <v/>
      </c>
      <c r="E209" s="91" t="str">
        <f t="shared" ca="true" si="31"/>
        <v/>
      </c>
      <c r="F209" s="89"/>
      <c r="G209" s="89"/>
      <c r="H209" s="92" t="str">
        <f t="shared" ca="true" si="32"/>
        <v/>
      </c>
      <c r="I209" s="2" t="str">
        <f t="shared" ca="true" si="33"/>
        <v/>
      </c>
      <c r="J209" s="91" t="str">
        <f t="shared" ca="true" si="34"/>
        <v/>
      </c>
      <c r="K209" s="89"/>
      <c r="L209" s="89"/>
      <c r="M209" s="92" t="str">
        <f t="shared" ca="true" si="35"/>
        <v/>
      </c>
      <c r="N209" s="2" t="str">
        <f t="shared" ca="true" si="36"/>
        <v/>
      </c>
      <c r="O209" s="91" t="str">
        <f t="shared" ca="true" si="37"/>
        <v/>
      </c>
      <c r="P209" s="89"/>
      <c r="Q209" s="89"/>
      <c r="R209" s="92" t="str">
        <f t="shared" ca="true" si="38"/>
        <v/>
      </c>
      <c r="S209" s="2" t="str">
        <f t="shared" ca="true" si="39"/>
        <v/>
      </c>
      <c r="T209" s="91" t="str">
        <f t="shared" ca="true" si="40"/>
        <v/>
      </c>
      <c r="U209" s="89"/>
      <c r="V209" s="89"/>
      <c r="W209" s="92" t="str">
        <f t="shared" ca="true" si="41"/>
        <v/>
      </c>
      <c r="X209" s="2" t="str">
        <f t="shared" ca="true" si="42"/>
        <v/>
      </c>
      <c r="Y209" s="91" t="str">
        <f t="shared" ca="true" si="43"/>
        <v/>
      </c>
      <c r="Z209" s="89"/>
      <c r="AA209" s="89"/>
      <c r="AB209" s="92" t="str">
        <f t="shared" ca="true" si="44"/>
        <v/>
      </c>
    </row>
    <row r="210" x14ac:dyDescent="0.2">
      <c r="A210" s="87"/>
      <c r="B210" s="441"/>
      <c r="C210" s="442"/>
      <c r="D210" s="2" t="str">
        <f t="shared" ca="true" si="30"/>
        <v/>
      </c>
      <c r="E210" s="91" t="str">
        <f t="shared" ca="true" si="31"/>
        <v/>
      </c>
      <c r="F210" s="89"/>
      <c r="G210" s="89"/>
      <c r="H210" s="92" t="str">
        <f t="shared" ca="true" si="32"/>
        <v/>
      </c>
      <c r="I210" s="2" t="str">
        <f t="shared" ca="true" si="33"/>
        <v/>
      </c>
      <c r="J210" s="91" t="str">
        <f t="shared" ca="true" si="34"/>
        <v/>
      </c>
      <c r="K210" s="89"/>
      <c r="L210" s="89"/>
      <c r="M210" s="92" t="str">
        <f t="shared" ca="true" si="35"/>
        <v/>
      </c>
      <c r="N210" s="2" t="str">
        <f t="shared" ca="true" si="36"/>
        <v/>
      </c>
      <c r="O210" s="91" t="str">
        <f t="shared" ca="true" si="37"/>
        <v/>
      </c>
      <c r="P210" s="89"/>
      <c r="Q210" s="89"/>
      <c r="R210" s="92" t="str">
        <f t="shared" ca="true" si="38"/>
        <v/>
      </c>
      <c r="S210" s="2" t="str">
        <f t="shared" ca="true" si="39"/>
        <v/>
      </c>
      <c r="T210" s="91" t="str">
        <f t="shared" ca="true" si="40"/>
        <v/>
      </c>
      <c r="U210" s="89"/>
      <c r="V210" s="89"/>
      <c r="W210" s="92" t="str">
        <f t="shared" ca="true" si="41"/>
        <v/>
      </c>
      <c r="X210" s="2" t="str">
        <f t="shared" ca="true" si="42"/>
        <v/>
      </c>
      <c r="Y210" s="91" t="str">
        <f t="shared" ca="true" si="43"/>
        <v/>
      </c>
      <c r="Z210" s="89"/>
      <c r="AA210" s="89"/>
      <c r="AB210" s="92" t="str">
        <f t="shared" ca="true" si="44"/>
        <v/>
      </c>
    </row>
    <row r="211" x14ac:dyDescent="0.2">
      <c r="A211" s="87"/>
      <c r="B211" s="441"/>
      <c r="C211" s="442"/>
      <c r="D211" s="2" t="str">
        <f t="shared" ca="true" si="30"/>
        <v/>
      </c>
      <c r="E211" s="91" t="str">
        <f t="shared" ca="true" si="31"/>
        <v/>
      </c>
      <c r="F211" s="89"/>
      <c r="G211" s="89"/>
      <c r="H211" s="92" t="str">
        <f t="shared" ca="true" si="32"/>
        <v/>
      </c>
      <c r="I211" s="2" t="str">
        <f t="shared" ca="true" si="33"/>
        <v/>
      </c>
      <c r="J211" s="91" t="str">
        <f t="shared" ca="true" si="34"/>
        <v/>
      </c>
      <c r="K211" s="89"/>
      <c r="L211" s="89"/>
      <c r="M211" s="92" t="str">
        <f t="shared" ca="true" si="35"/>
        <v/>
      </c>
      <c r="N211" s="2" t="str">
        <f t="shared" ca="true" si="36"/>
        <v/>
      </c>
      <c r="O211" s="91" t="str">
        <f t="shared" ca="true" si="37"/>
        <v/>
      </c>
      <c r="P211" s="89"/>
      <c r="Q211" s="89"/>
      <c r="R211" s="92" t="str">
        <f t="shared" ca="true" si="38"/>
        <v/>
      </c>
      <c r="S211" s="2" t="str">
        <f t="shared" ca="true" si="39"/>
        <v/>
      </c>
      <c r="T211" s="91" t="str">
        <f t="shared" ca="true" si="40"/>
        <v/>
      </c>
      <c r="U211" s="89"/>
      <c r="V211" s="89"/>
      <c r="W211" s="92" t="str">
        <f t="shared" ca="true" si="41"/>
        <v/>
      </c>
      <c r="X211" s="2" t="str">
        <f t="shared" ca="true" si="42"/>
        <v/>
      </c>
      <c r="Y211" s="91" t="str">
        <f t="shared" ca="true" si="43"/>
        <v/>
      </c>
      <c r="Z211" s="89"/>
      <c r="AA211" s="89"/>
      <c r="AB211" s="92" t="str">
        <f t="shared" ca="true" si="44"/>
        <v/>
      </c>
    </row>
    <row r="212" x14ac:dyDescent="0.2">
      <c r="A212" s="87"/>
      <c r="B212" s="441"/>
      <c r="C212" s="442"/>
      <c r="D212" s="2" t="str">
        <f t="shared" ca="true" si="30"/>
        <v/>
      </c>
      <c r="E212" s="91" t="str">
        <f t="shared" ca="true" si="31"/>
        <v/>
      </c>
      <c r="F212" s="89"/>
      <c r="G212" s="89"/>
      <c r="H212" s="92" t="str">
        <f t="shared" ca="true" si="32"/>
        <v/>
      </c>
      <c r="I212" s="2" t="str">
        <f t="shared" ca="true" si="33"/>
        <v/>
      </c>
      <c r="J212" s="91" t="str">
        <f t="shared" ca="true" si="34"/>
        <v/>
      </c>
      <c r="K212" s="89"/>
      <c r="L212" s="89"/>
      <c r="M212" s="92" t="str">
        <f t="shared" ca="true" si="35"/>
        <v/>
      </c>
      <c r="N212" s="2" t="str">
        <f t="shared" ca="true" si="36"/>
        <v/>
      </c>
      <c r="O212" s="91" t="str">
        <f t="shared" ca="true" si="37"/>
        <v/>
      </c>
      <c r="P212" s="89"/>
      <c r="Q212" s="89"/>
      <c r="R212" s="92" t="str">
        <f t="shared" ca="true" si="38"/>
        <v/>
      </c>
      <c r="S212" s="2" t="str">
        <f t="shared" ca="true" si="39"/>
        <v/>
      </c>
      <c r="T212" s="91" t="str">
        <f t="shared" ca="true" si="40"/>
        <v/>
      </c>
      <c r="U212" s="89"/>
      <c r="V212" s="89"/>
      <c r="W212" s="92" t="str">
        <f t="shared" ca="true" si="41"/>
        <v/>
      </c>
      <c r="X212" s="2" t="str">
        <f t="shared" ca="true" si="42"/>
        <v/>
      </c>
      <c r="Y212" s="91" t="str">
        <f t="shared" ca="true" si="43"/>
        <v/>
      </c>
      <c r="Z212" s="89"/>
      <c r="AA212" s="89"/>
      <c r="AB212" s="92" t="str">
        <f t="shared" ca="true" si="44"/>
        <v/>
      </c>
    </row>
    <row r="213" x14ac:dyDescent="0.2">
      <c r="A213" s="87"/>
      <c r="B213" s="441"/>
      <c r="C213" s="442"/>
      <c r="D213" s="2" t="str">
        <f t="shared" ca="true" si="30"/>
        <v/>
      </c>
      <c r="E213" s="91" t="str">
        <f t="shared" ca="true" si="31"/>
        <v/>
      </c>
      <c r="F213" s="89"/>
      <c r="G213" s="89"/>
      <c r="H213" s="92" t="str">
        <f t="shared" ca="true" si="32"/>
        <v/>
      </c>
      <c r="I213" s="2" t="str">
        <f t="shared" ca="true" si="33"/>
        <v/>
      </c>
      <c r="J213" s="91" t="str">
        <f t="shared" ca="true" si="34"/>
        <v/>
      </c>
      <c r="K213" s="89"/>
      <c r="L213" s="89"/>
      <c r="M213" s="92" t="str">
        <f t="shared" ca="true" si="35"/>
        <v/>
      </c>
      <c r="N213" s="2" t="str">
        <f t="shared" ca="true" si="36"/>
        <v/>
      </c>
      <c r="O213" s="91" t="str">
        <f t="shared" ca="true" si="37"/>
        <v/>
      </c>
      <c r="P213" s="89"/>
      <c r="Q213" s="89"/>
      <c r="R213" s="92" t="str">
        <f t="shared" ca="true" si="38"/>
        <v/>
      </c>
      <c r="S213" s="2" t="str">
        <f t="shared" ca="true" si="39"/>
        <v/>
      </c>
      <c r="T213" s="91" t="str">
        <f t="shared" ca="true" si="40"/>
        <v/>
      </c>
      <c r="U213" s="89"/>
      <c r="V213" s="89"/>
      <c r="W213" s="92" t="str">
        <f t="shared" ca="true" si="41"/>
        <v/>
      </c>
      <c r="X213" s="2" t="str">
        <f t="shared" ca="true" si="42"/>
        <v/>
      </c>
      <c r="Y213" s="91" t="str">
        <f t="shared" ca="true" si="43"/>
        <v/>
      </c>
      <c r="Z213" s="89"/>
      <c r="AA213" s="89"/>
      <c r="AB213" s="92" t="str">
        <f t="shared" ca="true" si="44"/>
        <v/>
      </c>
    </row>
    <row r="214" x14ac:dyDescent="0.2">
      <c r="A214" s="87"/>
      <c r="B214" s="441"/>
      <c r="C214" s="442"/>
      <c r="D214" s="2" t="str">
        <f t="shared" ca="true" si="30"/>
        <v/>
      </c>
      <c r="E214" s="91" t="str">
        <f t="shared" ca="true" si="31"/>
        <v/>
      </c>
      <c r="F214" s="89"/>
      <c r="G214" s="89"/>
      <c r="H214" s="92" t="str">
        <f t="shared" ca="true" si="32"/>
        <v/>
      </c>
      <c r="I214" s="2" t="str">
        <f t="shared" ca="true" si="33"/>
        <v/>
      </c>
      <c r="J214" s="91" t="str">
        <f t="shared" ca="true" si="34"/>
        <v/>
      </c>
      <c r="K214" s="89"/>
      <c r="L214" s="89"/>
      <c r="M214" s="92" t="str">
        <f t="shared" ca="true" si="35"/>
        <v/>
      </c>
      <c r="N214" s="2" t="str">
        <f t="shared" ca="true" si="36"/>
        <v/>
      </c>
      <c r="O214" s="91" t="str">
        <f t="shared" ca="true" si="37"/>
        <v/>
      </c>
      <c r="P214" s="89"/>
      <c r="Q214" s="89"/>
      <c r="R214" s="92" t="str">
        <f t="shared" ca="true" si="38"/>
        <v/>
      </c>
      <c r="S214" s="2" t="str">
        <f t="shared" ca="true" si="39"/>
        <v/>
      </c>
      <c r="T214" s="91" t="str">
        <f t="shared" ca="true" si="40"/>
        <v/>
      </c>
      <c r="U214" s="89"/>
      <c r="V214" s="89"/>
      <c r="W214" s="92" t="str">
        <f t="shared" ca="true" si="41"/>
        <v/>
      </c>
      <c r="X214" s="2" t="str">
        <f t="shared" ca="true" si="42"/>
        <v/>
      </c>
      <c r="Y214" s="91" t="str">
        <f t="shared" ca="true" si="43"/>
        <v/>
      </c>
      <c r="Z214" s="89"/>
      <c r="AA214" s="89"/>
      <c r="AB214" s="92" t="str">
        <f t="shared" ca="true" si="44"/>
        <v/>
      </c>
    </row>
    <row r="215" x14ac:dyDescent="0.2">
      <c r="A215" s="87"/>
      <c r="B215" s="441"/>
      <c r="C215" s="442"/>
      <c r="D215" s="2" t="str">
        <f t="shared" ca="true" si="30"/>
        <v/>
      </c>
      <c r="E215" s="91" t="str">
        <f t="shared" ca="true" si="31"/>
        <v/>
      </c>
      <c r="F215" s="89"/>
      <c r="G215" s="89"/>
      <c r="H215" s="92" t="str">
        <f t="shared" ca="true" si="32"/>
        <v/>
      </c>
      <c r="I215" s="2" t="str">
        <f t="shared" ca="true" si="33"/>
        <v/>
      </c>
      <c r="J215" s="91" t="str">
        <f t="shared" ca="true" si="34"/>
        <v/>
      </c>
      <c r="K215" s="89"/>
      <c r="L215" s="89"/>
      <c r="M215" s="92" t="str">
        <f t="shared" ca="true" si="35"/>
        <v/>
      </c>
      <c r="N215" s="2" t="str">
        <f t="shared" ca="true" si="36"/>
        <v/>
      </c>
      <c r="O215" s="91" t="str">
        <f t="shared" ca="true" si="37"/>
        <v/>
      </c>
      <c r="P215" s="89"/>
      <c r="Q215" s="89"/>
      <c r="R215" s="92" t="str">
        <f t="shared" ca="true" si="38"/>
        <v/>
      </c>
      <c r="S215" s="2" t="str">
        <f t="shared" ca="true" si="39"/>
        <v/>
      </c>
      <c r="T215" s="91" t="str">
        <f t="shared" ca="true" si="40"/>
        <v/>
      </c>
      <c r="U215" s="89"/>
      <c r="V215" s="89"/>
      <c r="W215" s="92" t="str">
        <f t="shared" ca="true" si="41"/>
        <v/>
      </c>
      <c r="X215" s="2" t="str">
        <f t="shared" ca="true" si="42"/>
        <v/>
      </c>
      <c r="Y215" s="91" t="str">
        <f t="shared" ca="true" si="43"/>
        <v/>
      </c>
      <c r="Z215" s="89"/>
      <c r="AA215" s="89"/>
      <c r="AB215" s="92" t="str">
        <f t="shared" ca="true" si="44"/>
        <v/>
      </c>
    </row>
    <row r="216" x14ac:dyDescent="0.2">
      <c r="A216" s="87"/>
      <c r="B216" s="443"/>
      <c r="C216" s="444"/>
      <c r="D216" s="3" t="str">
        <f t="shared" ca="true" si="30"/>
        <v/>
      </c>
      <c r="E216" s="94" t="str">
        <f t="shared" ca="true" si="31"/>
        <v/>
      </c>
      <c r="F216" s="95"/>
      <c r="G216" s="96"/>
      <c r="H216" s="97" t="str">
        <f t="shared" ca="true" si="32"/>
        <v/>
      </c>
      <c r="I216" s="3" t="str">
        <f t="shared" ca="true" si="33"/>
        <v/>
      </c>
      <c r="J216" s="94" t="str">
        <f t="shared" ca="true" si="34"/>
        <v/>
      </c>
      <c r="K216" s="95"/>
      <c r="L216" s="96"/>
      <c r="M216" s="97" t="str">
        <f t="shared" ca="true" si="35"/>
        <v/>
      </c>
      <c r="N216" s="3" t="str">
        <f t="shared" ca="true" si="36"/>
        <v/>
      </c>
      <c r="O216" s="94" t="str">
        <f t="shared" ca="true" si="37"/>
        <v/>
      </c>
      <c r="P216" s="95"/>
      <c r="Q216" s="96"/>
      <c r="R216" s="97" t="str">
        <f t="shared" ca="true" si="38"/>
        <v/>
      </c>
      <c r="S216" s="3" t="str">
        <f t="shared" ca="true" si="39"/>
        <v/>
      </c>
      <c r="T216" s="94" t="str">
        <f t="shared" ca="true" si="40"/>
        <v/>
      </c>
      <c r="U216" s="95"/>
      <c r="V216" s="96"/>
      <c r="W216" s="97" t="str">
        <f t="shared" ca="true" si="41"/>
        <v/>
      </c>
      <c r="X216" s="3" t="str">
        <f t="shared" ca="true" si="42"/>
        <v/>
      </c>
      <c r="Y216" s="94" t="str">
        <f t="shared" ca="true" si="43"/>
        <v/>
      </c>
      <c r="Z216" s="95"/>
      <c r="AA216" s="96"/>
      <c r="AB216" s="97" t="str">
        <f t="shared" ca="true" si="44"/>
        <v/>
      </c>
    </row>
    <row r="217" ht="11.25" customHeight="true" x14ac:dyDescent="0.2"/>
    <row r="218" ht="22.5" customHeight="true" x14ac:dyDescent="0.25">
      <c r="B218" s="1619" t="str">
        <f>CONCATENATE("Urban use of sanitation facilities, ",C199,"–",C200)</f>
        <v>Urban use of sanitation facilities, 2000–2018</v>
      </c>
      <c r="C218" s="1620"/>
      <c r="D218" s="1620"/>
      <c r="E218" s="1620"/>
      <c r="F218" s="1620"/>
      <c r="G218" s="1620"/>
      <c r="H218" s="1620"/>
      <c r="I218" s="1620"/>
      <c r="J218" s="1620"/>
      <c r="K218" s="1620"/>
      <c r="L218" s="1620"/>
      <c r="N218" s="98"/>
      <c r="O218" s="98"/>
      <c r="P218" s="98"/>
      <c r="Q218" s="98"/>
      <c r="R218" s="98"/>
      <c r="S218" s="1643" t="s">
        <v>11</v>
      </c>
      <c r="T218" s="1644"/>
      <c r="U218" s="1644"/>
      <c r="V218" s="1644"/>
      <c r="W218" s="1645"/>
      <c r="X218" s="98"/>
      <c r="Y218" s="98"/>
      <c r="Z218" s="98"/>
      <c r="AA218" s="98"/>
      <c r="AB218" s="99"/>
    </row>
    <row r="219" ht="7.5" customHeight="true" x14ac:dyDescent="0.2"/>
    <row r="220" ht="22.5" customHeight="true" x14ac:dyDescent="0.2"/>
    <row r="221" ht="22.5" customHeight="true" x14ac:dyDescent="0.2"/>
    <row r="222" ht="22.5" customHeight="true" x14ac:dyDescent="0.2"/>
    <row r="223" ht="22.5" customHeight="true" x14ac:dyDescent="0.2"/>
    <row r="224" ht="22.5" customHeight="true" x14ac:dyDescent="0.2"/>
    <row r="225" ht="22.5" customHeight="true" x14ac:dyDescent="0.2"/>
    <row r="226" ht="22.5" customHeight="true" x14ac:dyDescent="0.2"/>
    <row r="227" ht="22.5" customHeight="true" x14ac:dyDescent="0.2"/>
    <row r="228" ht="22.5" customHeight="true" x14ac:dyDescent="0.2"/>
    <row r="229" ht="22.5" customHeight="true" x14ac:dyDescent="0.2"/>
    <row r="230" ht="22.5" customHeight="true" x14ac:dyDescent="0.2"/>
    <row r="231" ht="22.5" customHeight="true" x14ac:dyDescent="0.2"/>
    <row r="232" ht="22.5" customHeight="true" x14ac:dyDescent="0.2"/>
    <row r="233" ht="22.5" customHeight="true" x14ac:dyDescent="0.2"/>
    <row r="234" ht="22.5" customHeight="true" x14ac:dyDescent="0.2"/>
    <row r="253" x14ac:dyDescent="0.2">
      <c r="C253" s="100"/>
      <c r="D253" s="100"/>
      <c r="E253" s="101"/>
      <c r="F253" s="101"/>
      <c r="G253" s="101"/>
      <c r="H253" s="101"/>
      <c r="I253" s="101"/>
      <c r="J253" s="101"/>
      <c r="K253" s="101"/>
      <c r="L253" s="101"/>
      <c r="M253" s="101"/>
      <c r="N253" s="101"/>
      <c r="O253" s="101"/>
      <c r="P253" s="101"/>
      <c r="Q253" s="101"/>
      <c r="R253" s="101"/>
      <c r="S253" s="101"/>
      <c r="T253" s="101"/>
      <c r="U253" s="101"/>
      <c r="V253" s="101"/>
      <c r="W253" s="101"/>
      <c r="X253" s="101"/>
      <c r="Y253" s="101"/>
      <c r="Z253" s="101"/>
      <c r="AA253" s="101"/>
      <c r="AB253" s="101"/>
    </row>
    <row r="254" x14ac:dyDescent="0.2">
      <c r="C254" s="100"/>
      <c r="D254" s="100"/>
      <c r="E254" s="101"/>
      <c r="F254" s="101"/>
      <c r="G254" s="101"/>
      <c r="H254" s="101"/>
      <c r="I254" s="101"/>
      <c r="J254" s="101"/>
      <c r="K254" s="101"/>
      <c r="L254" s="101"/>
      <c r="M254" s="101"/>
      <c r="N254" s="101"/>
      <c r="O254" s="101"/>
      <c r="P254" s="101"/>
      <c r="Q254" s="101"/>
      <c r="R254" s="101"/>
      <c r="S254" s="101"/>
      <c r="T254" s="101"/>
      <c r="U254" s="101"/>
      <c r="V254" s="101"/>
      <c r="W254" s="101"/>
      <c r="X254" s="101"/>
      <c r="Y254" s="101"/>
      <c r="Z254" s="101"/>
      <c r="AA254" s="101"/>
      <c r="AB254" s="101"/>
    </row>
    <row r="255" x14ac:dyDescent="0.2">
      <c r="C255" s="100"/>
      <c r="D255" s="100"/>
      <c r="E255" s="101"/>
      <c r="F255" s="101"/>
      <c r="G255" s="101"/>
      <c r="H255" s="101"/>
      <c r="I255" s="101"/>
      <c r="J255" s="101"/>
      <c r="K255" s="101"/>
      <c r="L255" s="101"/>
      <c r="M255" s="101"/>
      <c r="N255" s="101"/>
      <c r="O255" s="101"/>
      <c r="P255" s="101"/>
      <c r="Q255" s="101"/>
      <c r="R255" s="101"/>
      <c r="S255" s="101"/>
      <c r="T255" s="101"/>
      <c r="U255" s="101"/>
      <c r="V255" s="101"/>
      <c r="W255" s="101"/>
      <c r="X255" s="101"/>
      <c r="Y255" s="101"/>
      <c r="Z255" s="101"/>
      <c r="AA255" s="101"/>
      <c r="AB255" s="101"/>
    </row>
    <row r="256" x14ac:dyDescent="0.2">
      <c r="B256" s="101"/>
      <c r="C256" s="100"/>
      <c r="D256" s="100"/>
      <c r="E256" s="101"/>
      <c r="F256" s="101"/>
      <c r="G256" s="101"/>
      <c r="H256" s="101"/>
      <c r="I256" s="101"/>
      <c r="J256" s="101"/>
      <c r="K256" s="101"/>
      <c r="L256" s="101"/>
      <c r="M256" s="101"/>
      <c r="N256" s="101"/>
      <c r="O256" s="101"/>
      <c r="P256" s="101"/>
      <c r="Q256" s="101"/>
      <c r="R256" s="101"/>
      <c r="S256" s="101"/>
      <c r="T256" s="101"/>
      <c r="U256" s="101"/>
      <c r="V256" s="101"/>
      <c r="W256" s="101"/>
      <c r="X256" s="101"/>
      <c r="Y256" s="101"/>
      <c r="Z256" s="101"/>
      <c r="AA256" s="101"/>
      <c r="AB256" s="101"/>
    </row>
    <row r="257" x14ac:dyDescent="0.2">
      <c r="B257" s="101"/>
      <c r="C257" s="100"/>
      <c r="D257" s="100"/>
      <c r="E257" s="101"/>
      <c r="F257" s="101"/>
      <c r="G257" s="101"/>
      <c r="H257" s="101"/>
      <c r="I257" s="101"/>
      <c r="J257" s="101"/>
      <c r="K257" s="101"/>
      <c r="L257" s="101"/>
      <c r="M257" s="101"/>
      <c r="N257" s="101"/>
      <c r="O257" s="101"/>
      <c r="P257" s="101"/>
      <c r="Q257" s="101"/>
      <c r="R257" s="101"/>
      <c r="S257" s="101"/>
      <c r="T257" s="101"/>
      <c r="U257" s="101"/>
      <c r="V257" s="101"/>
      <c r="W257" s="101"/>
      <c r="X257" s="101"/>
      <c r="Y257" s="101"/>
      <c r="Z257" s="101"/>
      <c r="AA257" s="101"/>
      <c r="AB257" s="101"/>
    </row>
    <row r="297" s="40" customFormat="true" ht="16.5" customHeight="true" x14ac:dyDescent="0.2">
      <c r="A297" s="1641" t="s">
        <v>7</v>
      </c>
      <c r="B297" s="1641"/>
      <c r="C297" s="1641"/>
      <c r="D297" s="1638" t="s">
        <v>0</v>
      </c>
      <c r="E297" s="1639"/>
      <c r="F297" s="1639"/>
      <c r="G297" s="1639"/>
      <c r="H297" s="1640"/>
      <c r="I297" s="1638" t="s">
        <v>1</v>
      </c>
      <c r="J297" s="1639"/>
      <c r="K297" s="1639"/>
      <c r="L297" s="1639"/>
      <c r="M297" s="1640"/>
      <c r="N297" s="1638" t="s">
        <v>2</v>
      </c>
      <c r="O297" s="1639"/>
      <c r="P297" s="1639"/>
      <c r="Q297" s="1639"/>
      <c r="R297" s="1640"/>
      <c r="S297" s="1638" t="s">
        <v>3</v>
      </c>
      <c r="T297" s="1639"/>
      <c r="U297" s="1639"/>
      <c r="V297" s="1639"/>
      <c r="W297" s="1640"/>
      <c r="X297" s="1638" t="s">
        <v>4</v>
      </c>
      <c r="Y297" s="1639"/>
      <c r="Z297" s="1639"/>
      <c r="AA297" s="1639"/>
      <c r="AB297" s="1640"/>
    </row>
    <row r="298" s="44" customFormat="true" ht="22.5" customHeight="true" x14ac:dyDescent="0.2">
      <c r="A298" s="1642"/>
      <c r="B298" s="1642"/>
      <c r="C298" s="1642"/>
      <c r="D298" s="54" t="s">
        <v>14</v>
      </c>
      <c r="E298" s="55" t="s">
        <v>15</v>
      </c>
      <c r="F298" s="42" t="s">
        <v>16</v>
      </c>
      <c r="G298" s="42" t="s">
        <v>22</v>
      </c>
      <c r="H298" s="43" t="s">
        <v>19</v>
      </c>
      <c r="I298" s="54" t="s">
        <v>14</v>
      </c>
      <c r="J298" s="55" t="s">
        <v>15</v>
      </c>
      <c r="K298" s="42" t="s">
        <v>16</v>
      </c>
      <c r="L298" s="42" t="s">
        <v>22</v>
      </c>
      <c r="M298" s="43" t="s">
        <v>19</v>
      </c>
      <c r="N298" s="54" t="s">
        <v>14</v>
      </c>
      <c r="O298" s="55" t="s">
        <v>15</v>
      </c>
      <c r="P298" s="42" t="s">
        <v>16</v>
      </c>
      <c r="Q298" s="42" t="s">
        <v>22</v>
      </c>
      <c r="R298" s="43" t="s">
        <v>19</v>
      </c>
      <c r="S298" s="54" t="s">
        <v>14</v>
      </c>
      <c r="T298" s="55" t="s">
        <v>15</v>
      </c>
      <c r="U298" s="42" t="s">
        <v>16</v>
      </c>
      <c r="V298" s="42" t="s">
        <v>22</v>
      </c>
      <c r="W298" s="43" t="s">
        <v>19</v>
      </c>
      <c r="X298" s="54" t="s">
        <v>14</v>
      </c>
      <c r="Y298" s="55" t="s">
        <v>15</v>
      </c>
      <c r="Z298" s="42" t="s">
        <v>16</v>
      </c>
      <c r="AA298" s="42" t="s">
        <v>22</v>
      </c>
      <c r="AB298" s="43" t="s">
        <v>19</v>
      </c>
    </row>
    <row r="299" s="64" customFormat="true" ht="15" customHeight="true" x14ac:dyDescent="0.2">
      <c r="A299" s="1646" t="s">
        <v>10</v>
      </c>
      <c r="B299" s="1647"/>
      <c r="C299" s="209">
        <f>MinBase(C305:C316)</f>
        <v>2000</v>
      </c>
      <c r="D299" s="56">
        <f ca="true">IF((D301+H301)&gt;100,D301*100/(D301+H301),D301)</f>
        <v>0.18765686871995513</v>
      </c>
      <c r="E299" s="105">
        <f ca="true">D299*AVERAGEIF(E305:E316,"&gt;0")/100</f>
        <v>9.9846837069815814E-2</v>
      </c>
      <c r="F299" s="58">
        <f ca="true">D299*(100-AVERAGEIF(E305:E316,"&gt;0"))/100</f>
        <v>8.7810031650139314E-2</v>
      </c>
      <c r="G299" s="59">
        <f ca="true">100-(E299+F299+H299)</f>
        <v>0.34825187320200257</v>
      </c>
      <c r="H299" s="60">
        <f ca="true">IF((D301+H301)&gt;100,H301*100/(D301+H301),H301)</f>
        <v>99.464091258078042</v>
      </c>
      <c r="I299" s="56">
        <f ca="true">IF((I301+M301)&gt;100,I301*100/(I301+M301),I301)</f>
        <v>0</v>
      </c>
      <c r="J299" s="105">
        <f ca="true">I299*AVERAGEIF(J305:J316,"&gt;0")/100</f>
        <v>0</v>
      </c>
      <c r="K299" s="61">
        <f ca="true">I299*(100-AVERAGEIF(J305:J316,"&gt;0"))/100</f>
        <v>0</v>
      </c>
      <c r="L299" s="62">
        <f ca="true">100-(J299+K299+M299)</f>
        <v>0</v>
      </c>
      <c r="M299" s="63">
        <f ca="true">IF((I301+M301)&gt;100,M301*100/(I301+M301),M301)</f>
        <v>100</v>
      </c>
      <c r="N299" s="56">
        <f ca="true">IF((N301+R301)&gt;100,N301*100/(N301+R301),N301)</f>
        <v>1.0457448440722601</v>
      </c>
      <c r="O299" s="105">
        <f ca="true">N299*AVERAGEIF(O305:O316,"&gt;0")/100</f>
        <v>0.47280343028957084</v>
      </c>
      <c r="P299" s="61">
        <f ca="true">N299*(100-AVERAGEIF(O305:O316,"&gt;0"))/100</f>
        <v>0.57294141378268926</v>
      </c>
      <c r="Q299" s="62">
        <f ca="true">100-(O299+P299+R299)</f>
        <v>1.3729319022452273</v>
      </c>
      <c r="R299" s="63">
        <f ca="true">IF((N301+R301)&gt;100,R301*100/(N301+R301),R301)</f>
        <v>97.581323253682513</v>
      </c>
      <c r="S299" s="56">
        <f ca="true">IF((S301+W301)&gt;100,S301*100/(S301+W301),S301)</f>
        <v>0.17863494592347706</v>
      </c>
      <c r="T299" s="105">
        <f ca="true">S299*AVERAGEIF(T305:T316,"&gt;0")/100</f>
        <v>0.1086495880835191</v>
      </c>
      <c r="U299" s="61">
        <f ca="true">S299*(100-AVERAGEIF(T305:T316,"&gt;0"))/100</f>
        <v>6.9985357839957962E-2</v>
      </c>
      <c r="V299" s="62">
        <f ca="true">100-(T299+U299+W299)</f>
        <v>0.15278943220346264</v>
      </c>
      <c r="W299" s="63">
        <f ca="true">IF((S301+W301)&gt;100,W301*100/(S301+W301),W301)</f>
        <v>99.66857562187306</v>
      </c>
      <c r="X299" s="56">
        <f ca="true">IF((X301+AB301)&gt;100,X301*100/(X301+AB301),X301)</f>
        <v>13.731490567322226</v>
      </c>
      <c r="Y299" s="105">
        <f ca="true">X299*AVERAGEIF(Y305:Y316,"&gt;0")/100</f>
        <v>9.4052267472460223</v>
      </c>
      <c r="Z299" s="61">
        <f ca="true">X299*(100-AVERAGEIF(Y305:Y316,"&gt;0"))/100</f>
        <v>4.3262638200762034</v>
      </c>
      <c r="AA299" s="62">
        <f ca="true">100-(Y299+Z299+AB299)</f>
        <v>5.1393120563134289</v>
      </c>
      <c r="AB299" s="63">
        <f ca="true">IF((X301+AB301)&gt;100,AB301*100/(X301+AB301),AB301)</f>
        <v>81.129197376364345</v>
      </c>
    </row>
    <row r="300" s="64" customFormat="true" ht="15" customHeight="true" x14ac:dyDescent="0.2">
      <c r="A300" s="1648"/>
      <c r="B300" s="1649"/>
      <c r="C300" s="210">
        <f>MaxTarget(C305:C316)</f>
        <v>2018</v>
      </c>
      <c r="D300" s="65">
        <f ca="true">IF((D302+H302)&gt;100,D302*100/(D302+H302),D302)</f>
        <v>4.879341946082036</v>
      </c>
      <c r="E300" s="106">
        <f ca="true">D300*AVERAGEIF(E305:E316,"&gt;0")/100</f>
        <v>2.5961578897781341</v>
      </c>
      <c r="F300" s="67">
        <f ca="true">D300*(100-AVERAGEIF(E305:E316,"&gt;0"))/100</f>
        <v>2.2831840563039019</v>
      </c>
      <c r="G300" s="68">
        <f ca="true">100-(E300+F300+H300)</f>
        <v>7.8141484363810605</v>
      </c>
      <c r="H300" s="69">
        <f ca="true">IF((D302+H302)&gt;100,H302*100/(D302+H302),H302)</f>
        <v>87.306509617536904</v>
      </c>
      <c r="I300" s="65">
        <f ca="true">IF((I302+M302)&gt;100,I302*100/(I302+M302),I302)</f>
        <v>5.8655217487109894</v>
      </c>
      <c r="J300" s="106">
        <f ca="true">I300*AVERAGEIF(J305:J316,"&gt;0")/100</f>
        <v>3.045997698671099</v>
      </c>
      <c r="K300" s="67">
        <f ca="true">I300*(100-AVERAGEIF(J305:J316,"&gt;0"))/100</f>
        <v>2.8195240500398904</v>
      </c>
      <c r="L300" s="68">
        <f ca="true">100-(J300+K300+M300)</f>
        <v>11.733007014793429</v>
      </c>
      <c r="M300" s="69">
        <f ca="true">IF((I302+M302)&gt;100,M302*100/(I302+M302),M302)</f>
        <v>82.401471236495581</v>
      </c>
      <c r="N300" s="65">
        <f ca="true">IF((N302+R302)&gt;100,N302*100/(N302+R302),N302)</f>
        <v>7.3948137440372648</v>
      </c>
      <c r="O300" s="106">
        <f ca="true">N300*AVERAGEIF(O305:O316,"&gt;0")/100</f>
        <v>3.3433521803638864</v>
      </c>
      <c r="P300" s="67">
        <f ca="true">N300*(100-AVERAGEIF(O305:O316,"&gt;0"))/100</f>
        <v>4.051461563673378</v>
      </c>
      <c r="Q300" s="68">
        <f ca="true">100-(O300+P300+R300)</f>
        <v>8.7532061673166481</v>
      </c>
      <c r="R300" s="69">
        <f ca="true">IF((N302+R302)&gt;100,R302*100/(N302+R302),R302)</f>
        <v>83.851980088646087</v>
      </c>
      <c r="S300" s="65">
        <f ca="true">IF((S302+W302)&gt;100,S302*100/(S302+W302),S302)</f>
        <v>12.016244496273885</v>
      </c>
      <c r="T300" s="106">
        <f ca="true">S300*AVERAGEIF(T305:T316,"&gt;0")/100</f>
        <v>7.3085364573082003</v>
      </c>
      <c r="U300" s="67">
        <f ca="true">S300*(100-AVERAGEIF(T305:T316,"&gt;0"))/100</f>
        <v>4.7077080389656842</v>
      </c>
      <c r="V300" s="68">
        <f ca="true">100-(T300+U300+W300)</f>
        <v>11.775519603469093</v>
      </c>
      <c r="W300" s="69">
        <f ca="true">IF((S302+W302)&gt;100,W302*100/(S302+W302),W302)</f>
        <v>76.208235900257023</v>
      </c>
      <c r="X300" s="65">
        <f ca="true">IF((X302+AB302)&gt;100,X302*100/(X302+AB302),X302)</f>
        <v>19.718493184657746</v>
      </c>
      <c r="Y300" s="106">
        <f ca="true">X300*AVERAGEIF(Y305:Y316,"&gt;0")/100</f>
        <v>13.505955424611802</v>
      </c>
      <c r="Z300" s="67">
        <f ca="true">X300*(100-AVERAGEIF(Y305:Y316,"&gt;0"))/100</f>
        <v>6.2125377600459419</v>
      </c>
      <c r="AA300" s="68">
        <f ca="true">100-(Y300+Z300+AB300)</f>
        <v>7.6320538968525398</v>
      </c>
      <c r="AB300" s="69">
        <f ca="true">IF((X302+AB302)&gt;100,AB302*100/(X302+AB302),AB302)</f>
        <v>72.649452918489715</v>
      </c>
    </row>
    <row r="301" hidden="true" x14ac:dyDescent="0.2">
      <c r="A301" s="1650" t="s">
        <v>12</v>
      </c>
      <c r="B301" s="1651"/>
      <c r="C301" s="70">
        <f>MinRegYear(C299,C305:C316)</f>
        <v>2004</v>
      </c>
      <c r="D301" s="71">
        <f ca="true">IF(MAX(C305:C316)-MIN(C305:C316)&lt;5,AVERAGEIF(C305:C316,"&gt;0",D305:D316),
IF(FORECAST($C301,D$305:D$316,$C$305:$C$316)&lt;0,0,
IF(FORECAST($C301,D$305:D$316,$C$305:$C$316)&gt;100,100,
FORECAST($C301,D$305:D$316,$C$305:$C$316))))</f>
        <v>0.18765686871995513</v>
      </c>
      <c r="E301" s="72"/>
      <c r="F301" s="73"/>
      <c r="G301" s="73"/>
      <c r="H301" s="74">
        <f ca="true">IF(MAX(C305:C316)-MIN(C305:C316)&lt;5,AVERAGEIF(C305:C316,"&gt;0",H305:H316),
IF(FORECAST($C301,H$305:H$316,$C$305:$C$316)&lt;0,0,
IF(FORECAST($C301,H$305:H$316,$C$305:$C$316)&gt;100,100,
FORECAST($C301,H$305:H$316,$C$305:$C$316))))</f>
        <v>99.464091258078042</v>
      </c>
      <c r="I301" s="71">
        <f ca="true">IF(MAX(C305:C316)-MIN(C305:C316)&lt;5,AVERAGEIF(C305:C316,"&gt;0",I305:I316),
IF(FORECAST($C301,I$305:I$316,$C$305:$C$316)&lt;0,0,
IF(FORECAST($C301,I$305:I$316,$C$305:$C$316)&gt;100,100,
FORECAST($C301,I$305:I$316,$C$305:$C$316))))</f>
        <v>0</v>
      </c>
      <c r="J301" s="72"/>
      <c r="K301" s="73"/>
      <c r="L301" s="73"/>
      <c r="M301" s="74">
        <f ca="true">IF(MAX(C305:C316)-MIN(C305:C316)&lt;5,AVERAGEIF(C305:C316,"&gt;0",M305:M316),
IF(FORECAST($C301,M$305:M$316,$C$305:$C$316)&lt;0,0,
IF(FORECAST($C301,M$305:M$316,$C$305:$C$316)&gt;100,100,
FORECAST($C301,M$305:M$316,$C$305:$C$316))))</f>
        <v>100</v>
      </c>
      <c r="N301" s="71">
        <f ca="true">IF(MAX(C305:C316)-MIN(C305:C316)&lt;5,AVERAGEIF(C305:C316,"&gt;0",N305:N316),
IF(FORECAST($C301,N$305:N$316,$C$305:$C$316)&lt;0,0,
IF(FORECAST($C301,N$305:N$316,$C$305:$C$316)&gt;100,100,
FORECAST($C301,N$305:N$316,$C$305:$C$316))))</f>
        <v>1.0457448440722601</v>
      </c>
      <c r="O301" s="72"/>
      <c r="P301" s="73"/>
      <c r="Q301" s="73"/>
      <c r="R301" s="74">
        <f ca="true">IF(MAX(C305:C316)-MIN(C305:C316)&lt;5,AVERAGEIF(C305:C316,"&gt;0",R305:R316),
IF(FORECAST($C301,R$305:R$316,$C$305:$C$316)&lt;0,0,
IF(FORECAST($C301,R$305:R$316,$C$305:$C$316)&gt;100,100,
FORECAST($C301,R$305:R$316,$C$305:$C$316))))</f>
        <v>97.581323253682513</v>
      </c>
      <c r="S301" s="71">
        <f ca="true">IF(MAX(C305:C316)-MIN(C305:C316)&lt;5,AVERAGEIF(C305:C316,"&gt;0",S305:S316),
IF(FORECAST($C301,S$305:S$316,$C$305:$C$316)&lt;0,0,
IF(FORECAST($C301,S$305:S$316,$C$305:$C$316)&gt;100,100,
FORECAST($C301,S$305:S$316,$C$305:$C$316))))</f>
        <v>0.17863494592347706</v>
      </c>
      <c r="T301" s="72"/>
      <c r="U301" s="73"/>
      <c r="V301" s="73"/>
      <c r="W301" s="74">
        <f ca="true">IF(MAX(C305:C316)-MIN(C305:C316)&lt;5,AVERAGEIF(C305:C316,"&gt;0",W305:W316),
IF(FORECAST($C301,W$305:W$316,$C$305:$C$316)&lt;0,0,
IF(FORECAST($C301,W$305:W$316,$C$305:$C$316)&gt;100,100,
FORECAST($C301,W$305:W$316,$C$305:$C$316))))</f>
        <v>99.66857562187306</v>
      </c>
      <c r="X301" s="71">
        <f ca="true">IF(MAX(C305:C316)-MIN(C305:C316)&lt;5,AVERAGEIF(C305:C316,"&gt;0",X305:X316),
IF(FORECAST($C301,X$305:X$316,$C$305:$C$316)&lt;0,0,
IF(FORECAST($C301,X$305:X$316,$C$305:$C$316)&gt;100,100,
FORECAST($C301,X$305:X$316,$C$305:$C$316))))</f>
        <v>13.731490567322226</v>
      </c>
      <c r="Y301" s="72"/>
      <c r="Z301" s="73"/>
      <c r="AA301" s="73"/>
      <c r="AB301" s="74">
        <f ca="true">IF(MAX(C305:C316)-MIN(C305:C316)&lt;5,AVERAGEIF(C305:C316,"&gt;0",AB305:AB316),
IF(FORECAST($C301,AB$305:AB$316,$C$305:$C$316)&lt;0,0,
IF(FORECAST($C301,AB$305:AB$316,$C$305:$C$316)&gt;100,100,
FORECAST($C301,AB$305:AB$316,$C$305:$C$316))))</f>
        <v>81.129197376364345</v>
      </c>
    </row>
    <row r="302" hidden="true" x14ac:dyDescent="0.2">
      <c r="A302" s="1652"/>
      <c r="B302" s="1653"/>
      <c r="C302" s="49">
        <f>MaxRegYear(C300,C305:C316)</f>
        <v>2014</v>
      </c>
      <c r="D302" s="75">
        <f ca="true">IF(MAX(C305:C316)-MIN(C305:C316)&lt;5,AVERAGEIF(C305:C316,"&gt;0",D305:D316),
IF(FORECAST($C302,D$305:D$316,$C$305:$C$316)&lt;0,0,
IF(FORECAST($C302,D$305:D$316,$C$305:$C$316)&gt;100,100,
FORECAST($C302,D$305:D$316,$C$305:$C$316))))</f>
        <v>4.879341946082036</v>
      </c>
      <c r="E302" s="76"/>
      <c r="F302" s="77"/>
      <c r="G302" s="77"/>
      <c r="H302" s="78">
        <f ca="true">IF(MAX(C305:C316)-MIN(C305:C316)&lt;5,AVERAGEIF(C305:C316,"&gt;0",H305:H316),
IF(FORECAST($C302,H$305:H$316,$C$305:$C$316)&lt;0,0,
IF(FORECAST($C302,H$305:H$316,$C$305:$C$316)&gt;100,100,
FORECAST($C302,H$305:H$316,$C$305:$C$316))))</f>
        <v>87.306509617536904</v>
      </c>
      <c r="I302" s="75">
        <f ca="true">IF(MAX(C305:C316)-MIN(C305:C316)&lt;5,AVERAGEIF(C305:C316,"&gt;0",I305:I316),
IF(FORECAST($C302,I$305:I$316,$C$305:$C$316)&lt;0,0,
IF(FORECAST($C302,I$305:I$316,$C$305:$C$316)&gt;100,100,
FORECAST($C302,I$305:I$316,$C$305:$C$316))))</f>
        <v>5.8655217487109894</v>
      </c>
      <c r="J302" s="76"/>
      <c r="K302" s="77"/>
      <c r="L302" s="77"/>
      <c r="M302" s="78">
        <f ca="true">IF(MAX(C305:C316)-MIN(C305:C316)&lt;5,AVERAGEIF(C305:C316,"&gt;0",M305:M316),
IF(FORECAST($C302,M$305:M$316,$C$305:$C$316)&lt;0,0,
IF(FORECAST($C302,M$305:M$316,$C$305:$C$316)&gt;100,100,
FORECAST($C302,M$305:M$316,$C$305:$C$316))))</f>
        <v>82.401471236495581</v>
      </c>
      <c r="N302" s="75">
        <f ca="true">IF(MAX(C305:C316)-MIN(C305:C316)&lt;5,AVERAGEIF(C305:C316,"&gt;0",N305:N316),
IF(FORECAST($C302,N$305:N$316,$C$305:$C$316)&lt;0,0,
IF(FORECAST($C302,N$305:N$316,$C$305:$C$316)&gt;100,100,
FORECAST($C302,N$305:N$316,$C$305:$C$316))))</f>
        <v>7.3948137440372648</v>
      </c>
      <c r="O302" s="76"/>
      <c r="P302" s="77"/>
      <c r="Q302" s="77"/>
      <c r="R302" s="78">
        <f ca="true">IF(MAX(C305:C316)-MIN(C305:C316)&lt;5,AVERAGEIF(C305:C316,"&gt;0",R305:R316),
IF(FORECAST($C302,R$305:R$316,$C$305:$C$316)&lt;0,0,
IF(FORECAST($C302,R$305:R$316,$C$305:$C$316)&gt;100,100,
FORECAST($C302,R$305:R$316,$C$305:$C$316))))</f>
        <v>83.851980088646087</v>
      </c>
      <c r="S302" s="75">
        <f ca="true">IF(MAX(C305:C316)-MIN(C305:C316)&lt;5,AVERAGEIF(C305:C316,"&gt;0",S305:S316),
IF(FORECAST($C302,S$305:S$316,$C$305:$C$316)&lt;0,0,
IF(FORECAST($C302,S$305:S$316,$C$305:$C$316)&gt;100,100,
FORECAST($C302,S$305:S$316,$C$305:$C$316))))</f>
        <v>12.016244496273885</v>
      </c>
      <c r="T302" s="76"/>
      <c r="U302" s="77"/>
      <c r="V302" s="77"/>
      <c r="W302" s="78">
        <f ca="true">IF(MAX(C305:C316)-MIN(C305:C316)&lt;5,AVERAGEIF(C305:C316,"&gt;0",W305:W316),
IF(FORECAST($C302,W$305:W$316,$C$305:$C$316)&lt;0,0,
IF(FORECAST($C302,W$305:W$316,$C$305:$C$316)&gt;100,100,
FORECAST($C302,W$305:W$316,$C$305:$C$316))))</f>
        <v>76.208235900257023</v>
      </c>
      <c r="X302" s="75">
        <f ca="true">IF(MAX(C305:C316)-MIN(C305:C316)&lt;5,AVERAGEIF(C305:C316,"&gt;0",X305:X316),
IF(FORECAST($C302,X$305:X$316,$C$305:$C$316)&lt;0,0,
IF(FORECAST($C302,X$305:X$316,$C$305:$C$316)&gt;100,100,
FORECAST($C302,X$305:X$316,$C$305:$C$316))))</f>
        <v>19.718493184657746</v>
      </c>
      <c r="Y302" s="76"/>
      <c r="Z302" s="77"/>
      <c r="AA302" s="77"/>
      <c r="AB302" s="78">
        <f ca="true">IF(MAX(C305:C316)-MIN(C305:C316)&lt;5,AVERAGEIF(C305:C316,"&gt;0",AB305:AB316),
IF(FORECAST($C302,AB$305:AB$316,$C$305:$C$316)&lt;0,0,
IF(FORECAST($C302,AB$305:AB$316,$C$305:$C$316)&gt;100,100,
FORECAST($C302,AB$305:AB$316,$C$305:$C$316))))</f>
        <v>72.649452918489715</v>
      </c>
    </row>
    <row r="303" ht="9" customHeight="true" x14ac:dyDescent="0.2">
      <c r="D303" s="79"/>
      <c r="I303" s="79"/>
      <c r="K303" s="39"/>
      <c r="L303" s="39"/>
      <c r="N303" s="79"/>
      <c r="P303" s="39"/>
      <c r="Q303" s="39"/>
      <c r="S303" s="79"/>
      <c r="U303" s="39"/>
      <c r="V303" s="39"/>
      <c r="X303" s="79"/>
      <c r="Z303" s="39"/>
      <c r="AA303" s="39"/>
      <c r="AB303" s="80"/>
    </row>
    <row r="304" ht="22.5" customHeight="true" x14ac:dyDescent="0.2">
      <c r="B304" s="102" t="s">
        <v>8</v>
      </c>
      <c r="C304" s="82" t="s">
        <v>9</v>
      </c>
      <c r="D304" s="83" t="s">
        <v>14</v>
      </c>
      <c r="E304" s="43" t="s">
        <v>26</v>
      </c>
      <c r="F304" s="84"/>
      <c r="G304" s="84"/>
      <c r="H304" s="85" t="s">
        <v>19</v>
      </c>
      <c r="I304" s="83" t="s">
        <v>14</v>
      </c>
      <c r="J304" s="43" t="s">
        <v>26</v>
      </c>
      <c r="K304" s="84"/>
      <c r="L304" s="84"/>
      <c r="M304" s="85" t="s">
        <v>19</v>
      </c>
      <c r="N304" s="83" t="s">
        <v>14</v>
      </c>
      <c r="O304" s="43" t="s">
        <v>26</v>
      </c>
      <c r="P304" s="84"/>
      <c r="Q304" s="84"/>
      <c r="R304" s="85" t="s">
        <v>19</v>
      </c>
      <c r="S304" s="83" t="s">
        <v>14</v>
      </c>
      <c r="T304" s="43" t="s">
        <v>26</v>
      </c>
      <c r="U304" s="84"/>
      <c r="V304" s="84"/>
      <c r="W304" s="85" t="s">
        <v>19</v>
      </c>
      <c r="X304" s="83" t="s">
        <v>14</v>
      </c>
      <c r="Y304" s="43" t="s">
        <v>26</v>
      </c>
      <c r="Z304" s="84"/>
      <c r="AA304" s="84"/>
      <c r="AB304" s="85" t="s">
        <v>19</v>
      </c>
      <c r="AD304" s="86"/>
    </row>
    <row r="305" x14ac:dyDescent="0.2">
      <c r="A305" s="87"/>
      <c r="B305" s="439" t="s">
        <v>177</v>
      </c>
      <c r="C305" s="440">
        <v>2006</v>
      </c>
      <c r="D305" s="1">
        <f t="shared" ref="D305:D316" ca="true" si="45">IF(ISERROR(INDIRECT(CONCATENATE($B305,"!M122"))),"",INDIRECT(CONCATENATE($B305,"!M122")))</f>
        <v>1.1259938841923909</v>
      </c>
      <c r="E305" s="91" t="str">
        <f t="shared" ref="E305:E316" ca="true" si="46">IF(ISERROR(INDIRECT(CONCATENATE($B305,"!M129"))),"",INDIRECT(CONCATENATE($B305,"!M129")))</f>
        <v>N/A</v>
      </c>
      <c r="F305" s="89"/>
      <c r="G305" s="89"/>
      <c r="H305" s="90">
        <f t="shared" ref="H305:H316" ca="true" si="47">IF(ISERROR(INDIRECT(CONCATENATE($B305,"!M127"))),"",INDIRECT(CONCATENATE($B305,"!M127")))</f>
        <v>97.032574929969712</v>
      </c>
      <c r="I305" s="1">
        <f t="shared" ref="I305:I316" ca="true" si="48">IF(ISERROR(INDIRECT(CONCATENATE($B305,"!N122"))),"",INDIRECT(CONCATENATE($B305,"!N122")))</f>
        <v>0.93705582968021839</v>
      </c>
      <c r="J305" s="88" t="str">
        <f t="shared" ref="J305:J316" ca="true" si="49">IF(ISERROR(INDIRECT(CONCATENATE($B305,"!N129"))),"",INDIRECT(CONCATENATE($B305,"!N129")))</f>
        <v>N/A</v>
      </c>
      <c r="K305" s="89"/>
      <c r="L305" s="89"/>
      <c r="M305" s="90">
        <f t="shared" ref="M305:M316" ca="true" si="50">IF(ISERROR(INDIRECT(CONCATENATE($B305,"!N127"))),"",INDIRECT(CONCATENATE($B305,"!N127")))</f>
        <v>97.221884494310459</v>
      </c>
      <c r="N305" s="1">
        <f t="shared" ref="N305:N316" ca="true" si="51">IF(ISERROR(INDIRECT(CONCATENATE($B305,"!O122"))),"",INDIRECT(CONCATENATE($B305,"!O122")))</f>
        <v>2.3155586240651975</v>
      </c>
      <c r="O305" s="88" t="str">
        <f t="shared" ref="O305:O316" ca="true" si="52">IF(ISERROR(INDIRECT(CONCATENATE($B305,"!O129"))),"",INDIRECT(CONCATENATE($B305,"!O129")))</f>
        <v>N/A</v>
      </c>
      <c r="P305" s="89"/>
      <c r="Q305" s="89"/>
      <c r="R305" s="90">
        <f t="shared" ref="R305:R316" ca="true" si="53">IF(ISERROR(INDIRECT(CONCATENATE($B305,"!O127"))),"",INDIRECT(CONCATENATE($B305,"!O127")))</f>
        <v>94.835454620675335</v>
      </c>
      <c r="S305" s="1">
        <f t="shared" ref="S305:S316" ca="true" si="54">IF(ISERROR(INDIRECT(CONCATENATE($B305,"!P122"))),"",INDIRECT(CONCATENATE($B305,"!P122")))</f>
        <v>2.5461568559933339</v>
      </c>
      <c r="T305" s="88" t="str">
        <f t="shared" ref="T305:T316" ca="true" si="55">IF(ISERROR(INDIRECT(CONCATENATE($B305,"!P129"))),"",INDIRECT(CONCATENATE($B305,"!P129")))</f>
        <v>N/A</v>
      </c>
      <c r="U305" s="89"/>
      <c r="V305" s="89"/>
      <c r="W305" s="90">
        <f t="shared" ref="W305:W316" ca="true" si="56">IF(ISERROR(INDIRECT(CONCATENATE($B305,"!P127"))),"",INDIRECT(CONCATENATE($B305,"!P127")))</f>
        <v>94.976507677549478</v>
      </c>
      <c r="X305" s="1">
        <f t="shared" ref="X305:X316" ca="true" si="57">IF(ISERROR(INDIRECT(CONCATENATE($B305,"!Q122"))),"",INDIRECT(CONCATENATE($B305,"!Q122")))</f>
        <v>14.928891090789159</v>
      </c>
      <c r="Y305" s="88" t="str">
        <f t="shared" ref="Y305:Y316" ca="true" si="58">IF(ISERROR(INDIRECT(CONCATENATE($B305,"!Q129"))),"",INDIRECT(CONCATENATE($B305,"!Q129")))</f>
        <v>N/A</v>
      </c>
      <c r="Z305" s="89"/>
      <c r="AA305" s="89"/>
      <c r="AB305" s="90">
        <f t="shared" ref="AB305:AB316" ca="true" si="59">IF(ISERROR(INDIRECT(CONCATENATE($B305,"!Q2127"))),"",INDIRECT(CONCATENATE($B305,"!Q127")))</f>
        <v>79.433248484789559</v>
      </c>
    </row>
    <row r="306" x14ac:dyDescent="0.2">
      <c r="A306" s="87"/>
      <c r="B306" s="441" t="s">
        <v>147</v>
      </c>
      <c r="C306" s="442">
        <v>2012</v>
      </c>
      <c r="D306" s="2">
        <f t="shared" ca="true" si="45"/>
        <v>3.9410049306096351</v>
      </c>
      <c r="E306" s="91">
        <f t="shared" ca="true" si="46"/>
        <v>53.207131585905152</v>
      </c>
      <c r="F306" s="89"/>
      <c r="G306" s="89"/>
      <c r="H306" s="92">
        <f t="shared" ca="true" si="47"/>
        <v>89.738025945645091</v>
      </c>
      <c r="I306" s="2">
        <f t="shared" ca="true" si="48"/>
        <v>4.6334052689534042</v>
      </c>
      <c r="J306" s="91">
        <f t="shared" ca="true" si="49"/>
        <v>51.930549901046561</v>
      </c>
      <c r="K306" s="89"/>
      <c r="L306" s="89"/>
      <c r="M306" s="92">
        <f t="shared" ca="true" si="50"/>
        <v>86.106574550949077</v>
      </c>
      <c r="N306" s="2">
        <f t="shared" ca="true" si="51"/>
        <v>6.1249999640442692</v>
      </c>
      <c r="O306" s="91">
        <f t="shared" ca="true" si="52"/>
        <v>45.212121577230604</v>
      </c>
      <c r="P306" s="89"/>
      <c r="Q306" s="89"/>
      <c r="R306" s="92">
        <f t="shared" ca="true" si="53"/>
        <v>86.597848721653364</v>
      </c>
      <c r="S306" s="2">
        <f t="shared" ca="true" si="54"/>
        <v>9.6487225862035118</v>
      </c>
      <c r="T306" s="91">
        <f t="shared" ca="true" si="55"/>
        <v>60.822135065365082</v>
      </c>
      <c r="U306" s="89"/>
      <c r="V306" s="89"/>
      <c r="W306" s="92">
        <f t="shared" ca="true" si="56"/>
        <v>80.900303844579881</v>
      </c>
      <c r="X306" s="2">
        <f t="shared" ca="true" si="57"/>
        <v>18.521092661190398</v>
      </c>
      <c r="Y306" s="91">
        <f t="shared" ca="true" si="58"/>
        <v>68.49385142227959</v>
      </c>
      <c r="Z306" s="89"/>
      <c r="AA306" s="89"/>
      <c r="AB306" s="92">
        <f t="shared" ca="true" si="59"/>
        <v>74.345401810064786</v>
      </c>
    </row>
    <row r="307" x14ac:dyDescent="0.2">
      <c r="A307" s="87"/>
      <c r="B307" s="441"/>
      <c r="C307" s="442"/>
      <c r="D307" s="2" t="str">
        <f t="shared" ca="true" si="45"/>
        <v/>
      </c>
      <c r="E307" s="91" t="str">
        <f t="shared" ca="true" si="46"/>
        <v/>
      </c>
      <c r="F307" s="89"/>
      <c r="G307" s="89"/>
      <c r="H307" s="92" t="str">
        <f t="shared" ca="true" si="47"/>
        <v/>
      </c>
      <c r="I307" s="2" t="str">
        <f t="shared" ca="true" si="48"/>
        <v/>
      </c>
      <c r="J307" s="91" t="str">
        <f t="shared" ca="true" si="49"/>
        <v/>
      </c>
      <c r="K307" s="89"/>
      <c r="L307" s="89"/>
      <c r="M307" s="92" t="str">
        <f t="shared" ca="true" si="50"/>
        <v/>
      </c>
      <c r="N307" s="2" t="str">
        <f t="shared" ca="true" si="51"/>
        <v/>
      </c>
      <c r="O307" s="91" t="str">
        <f t="shared" ca="true" si="52"/>
        <v/>
      </c>
      <c r="P307" s="89"/>
      <c r="Q307" s="89"/>
      <c r="R307" s="92" t="str">
        <f t="shared" ca="true" si="53"/>
        <v/>
      </c>
      <c r="S307" s="2" t="str">
        <f t="shared" ca="true" si="54"/>
        <v/>
      </c>
      <c r="T307" s="91" t="str">
        <f t="shared" ca="true" si="55"/>
        <v/>
      </c>
      <c r="U307" s="89"/>
      <c r="V307" s="89"/>
      <c r="W307" s="92" t="str">
        <f t="shared" ca="true" si="56"/>
        <v/>
      </c>
      <c r="X307" s="2" t="str">
        <f t="shared" ca="true" si="57"/>
        <v/>
      </c>
      <c r="Y307" s="91" t="str">
        <f t="shared" ca="true" si="58"/>
        <v/>
      </c>
      <c r="Z307" s="89"/>
      <c r="AA307" s="89"/>
      <c r="AB307" s="92" t="str">
        <f t="shared" ca="true" si="59"/>
        <v/>
      </c>
      <c r="AD307" s="93"/>
    </row>
    <row r="308" x14ac:dyDescent="0.2">
      <c r="A308" s="87"/>
      <c r="B308" s="441"/>
      <c r="C308" s="442"/>
      <c r="D308" s="2" t="str">
        <f t="shared" ca="true" si="45"/>
        <v/>
      </c>
      <c r="E308" s="91" t="str">
        <f t="shared" ca="true" si="46"/>
        <v/>
      </c>
      <c r="F308" s="89"/>
      <c r="G308" s="89"/>
      <c r="H308" s="92" t="str">
        <f t="shared" ca="true" si="47"/>
        <v/>
      </c>
      <c r="I308" s="2" t="str">
        <f t="shared" ca="true" si="48"/>
        <v/>
      </c>
      <c r="J308" s="91" t="str">
        <f t="shared" ca="true" si="49"/>
        <v/>
      </c>
      <c r="K308" s="89"/>
      <c r="L308" s="89"/>
      <c r="M308" s="92" t="str">
        <f t="shared" ca="true" si="50"/>
        <v/>
      </c>
      <c r="N308" s="2" t="str">
        <f t="shared" ca="true" si="51"/>
        <v/>
      </c>
      <c r="O308" s="91" t="str">
        <f t="shared" ca="true" si="52"/>
        <v/>
      </c>
      <c r="P308" s="89"/>
      <c r="Q308" s="89"/>
      <c r="R308" s="92" t="str">
        <f t="shared" ca="true" si="53"/>
        <v/>
      </c>
      <c r="S308" s="2" t="str">
        <f t="shared" ca="true" si="54"/>
        <v/>
      </c>
      <c r="T308" s="91" t="str">
        <f t="shared" ca="true" si="55"/>
        <v/>
      </c>
      <c r="U308" s="89"/>
      <c r="V308" s="89"/>
      <c r="W308" s="92" t="str">
        <f t="shared" ca="true" si="56"/>
        <v/>
      </c>
      <c r="X308" s="2" t="str">
        <f t="shared" ca="true" si="57"/>
        <v/>
      </c>
      <c r="Y308" s="91" t="str">
        <f t="shared" ca="true" si="58"/>
        <v/>
      </c>
      <c r="Z308" s="89"/>
      <c r="AA308" s="89"/>
      <c r="AB308" s="92" t="str">
        <f t="shared" ca="true" si="59"/>
        <v/>
      </c>
    </row>
    <row r="309" x14ac:dyDescent="0.2">
      <c r="A309" s="87"/>
      <c r="B309" s="441"/>
      <c r="C309" s="442"/>
      <c r="D309" s="2" t="str">
        <f t="shared" ca="true" si="45"/>
        <v/>
      </c>
      <c r="E309" s="91" t="str">
        <f t="shared" ca="true" si="46"/>
        <v/>
      </c>
      <c r="F309" s="89"/>
      <c r="G309" s="89"/>
      <c r="H309" s="92" t="str">
        <f t="shared" ca="true" si="47"/>
        <v/>
      </c>
      <c r="I309" s="2" t="str">
        <f t="shared" ca="true" si="48"/>
        <v/>
      </c>
      <c r="J309" s="91" t="str">
        <f t="shared" ca="true" si="49"/>
        <v/>
      </c>
      <c r="K309" s="89"/>
      <c r="L309" s="89"/>
      <c r="M309" s="92" t="str">
        <f t="shared" ca="true" si="50"/>
        <v/>
      </c>
      <c r="N309" s="2" t="str">
        <f t="shared" ca="true" si="51"/>
        <v/>
      </c>
      <c r="O309" s="91" t="str">
        <f t="shared" ca="true" si="52"/>
        <v/>
      </c>
      <c r="P309" s="89"/>
      <c r="Q309" s="89"/>
      <c r="R309" s="92" t="str">
        <f t="shared" ca="true" si="53"/>
        <v/>
      </c>
      <c r="S309" s="2" t="str">
        <f t="shared" ca="true" si="54"/>
        <v/>
      </c>
      <c r="T309" s="91" t="str">
        <f t="shared" ca="true" si="55"/>
        <v/>
      </c>
      <c r="U309" s="89"/>
      <c r="V309" s="89"/>
      <c r="W309" s="92" t="str">
        <f t="shared" ca="true" si="56"/>
        <v/>
      </c>
      <c r="X309" s="2" t="str">
        <f t="shared" ca="true" si="57"/>
        <v/>
      </c>
      <c r="Y309" s="91" t="str">
        <f t="shared" ca="true" si="58"/>
        <v/>
      </c>
      <c r="Z309" s="89"/>
      <c r="AA309" s="89"/>
      <c r="AB309" s="92" t="str">
        <f t="shared" ca="true" si="59"/>
        <v/>
      </c>
    </row>
    <row r="310" x14ac:dyDescent="0.2">
      <c r="A310" s="87"/>
      <c r="B310" s="441"/>
      <c r="C310" s="442"/>
      <c r="D310" s="2" t="str">
        <f t="shared" ca="true" si="45"/>
        <v/>
      </c>
      <c r="E310" s="91" t="str">
        <f t="shared" ca="true" si="46"/>
        <v/>
      </c>
      <c r="F310" s="89"/>
      <c r="G310" s="89"/>
      <c r="H310" s="92" t="str">
        <f t="shared" ca="true" si="47"/>
        <v/>
      </c>
      <c r="I310" s="2" t="str">
        <f t="shared" ca="true" si="48"/>
        <v/>
      </c>
      <c r="J310" s="91" t="str">
        <f t="shared" ca="true" si="49"/>
        <v/>
      </c>
      <c r="K310" s="89"/>
      <c r="L310" s="89"/>
      <c r="M310" s="92" t="str">
        <f t="shared" ca="true" si="50"/>
        <v/>
      </c>
      <c r="N310" s="2" t="str">
        <f t="shared" ca="true" si="51"/>
        <v/>
      </c>
      <c r="O310" s="91" t="str">
        <f t="shared" ca="true" si="52"/>
        <v/>
      </c>
      <c r="P310" s="89"/>
      <c r="Q310" s="89"/>
      <c r="R310" s="92" t="str">
        <f t="shared" ca="true" si="53"/>
        <v/>
      </c>
      <c r="S310" s="2" t="str">
        <f t="shared" ca="true" si="54"/>
        <v/>
      </c>
      <c r="T310" s="91" t="str">
        <f t="shared" ca="true" si="55"/>
        <v/>
      </c>
      <c r="U310" s="89"/>
      <c r="V310" s="89"/>
      <c r="W310" s="92" t="str">
        <f t="shared" ca="true" si="56"/>
        <v/>
      </c>
      <c r="X310" s="2" t="str">
        <f t="shared" ca="true" si="57"/>
        <v/>
      </c>
      <c r="Y310" s="91" t="str">
        <f t="shared" ca="true" si="58"/>
        <v/>
      </c>
      <c r="Z310" s="89"/>
      <c r="AA310" s="89"/>
      <c r="AB310" s="92" t="str">
        <f t="shared" ca="true" si="59"/>
        <v/>
      </c>
    </row>
    <row r="311" x14ac:dyDescent="0.2">
      <c r="A311" s="87"/>
      <c r="B311" s="441"/>
      <c r="C311" s="442"/>
      <c r="D311" s="2" t="str">
        <f t="shared" ca="true" si="45"/>
        <v/>
      </c>
      <c r="E311" s="91" t="str">
        <f t="shared" ca="true" si="46"/>
        <v/>
      </c>
      <c r="F311" s="89"/>
      <c r="G311" s="89"/>
      <c r="H311" s="92" t="str">
        <f t="shared" ca="true" si="47"/>
        <v/>
      </c>
      <c r="I311" s="2" t="str">
        <f t="shared" ca="true" si="48"/>
        <v/>
      </c>
      <c r="J311" s="91" t="str">
        <f t="shared" ca="true" si="49"/>
        <v/>
      </c>
      <c r="K311" s="89"/>
      <c r="L311" s="89"/>
      <c r="M311" s="92" t="str">
        <f t="shared" ca="true" si="50"/>
        <v/>
      </c>
      <c r="N311" s="2" t="str">
        <f t="shared" ca="true" si="51"/>
        <v/>
      </c>
      <c r="O311" s="91" t="str">
        <f t="shared" ca="true" si="52"/>
        <v/>
      </c>
      <c r="P311" s="89"/>
      <c r="Q311" s="89"/>
      <c r="R311" s="92" t="str">
        <f t="shared" ca="true" si="53"/>
        <v/>
      </c>
      <c r="S311" s="2" t="str">
        <f t="shared" ca="true" si="54"/>
        <v/>
      </c>
      <c r="T311" s="91" t="str">
        <f t="shared" ca="true" si="55"/>
        <v/>
      </c>
      <c r="U311" s="89"/>
      <c r="V311" s="89"/>
      <c r="W311" s="92" t="str">
        <f t="shared" ca="true" si="56"/>
        <v/>
      </c>
      <c r="X311" s="2" t="str">
        <f t="shared" ca="true" si="57"/>
        <v/>
      </c>
      <c r="Y311" s="91" t="str">
        <f t="shared" ca="true" si="58"/>
        <v/>
      </c>
      <c r="Z311" s="89"/>
      <c r="AA311" s="89"/>
      <c r="AB311" s="92" t="str">
        <f t="shared" ca="true" si="59"/>
        <v/>
      </c>
    </row>
    <row r="312" x14ac:dyDescent="0.2">
      <c r="A312" s="87"/>
      <c r="B312" s="441"/>
      <c r="C312" s="442"/>
      <c r="D312" s="2" t="str">
        <f t="shared" ca="true" si="45"/>
        <v/>
      </c>
      <c r="E312" s="91" t="str">
        <f t="shared" ca="true" si="46"/>
        <v/>
      </c>
      <c r="F312" s="89"/>
      <c r="G312" s="89"/>
      <c r="H312" s="92" t="str">
        <f t="shared" ca="true" si="47"/>
        <v/>
      </c>
      <c r="I312" s="2" t="str">
        <f t="shared" ca="true" si="48"/>
        <v/>
      </c>
      <c r="J312" s="91" t="str">
        <f t="shared" ca="true" si="49"/>
        <v/>
      </c>
      <c r="K312" s="89"/>
      <c r="L312" s="89"/>
      <c r="M312" s="92" t="str">
        <f t="shared" ca="true" si="50"/>
        <v/>
      </c>
      <c r="N312" s="2" t="str">
        <f t="shared" ca="true" si="51"/>
        <v/>
      </c>
      <c r="O312" s="91" t="str">
        <f t="shared" ca="true" si="52"/>
        <v/>
      </c>
      <c r="P312" s="89"/>
      <c r="Q312" s="89"/>
      <c r="R312" s="92" t="str">
        <f t="shared" ca="true" si="53"/>
        <v/>
      </c>
      <c r="S312" s="2" t="str">
        <f t="shared" ca="true" si="54"/>
        <v/>
      </c>
      <c r="T312" s="91" t="str">
        <f t="shared" ca="true" si="55"/>
        <v/>
      </c>
      <c r="U312" s="89"/>
      <c r="V312" s="89"/>
      <c r="W312" s="92" t="str">
        <f t="shared" ca="true" si="56"/>
        <v/>
      </c>
      <c r="X312" s="2" t="str">
        <f t="shared" ca="true" si="57"/>
        <v/>
      </c>
      <c r="Y312" s="91" t="str">
        <f t="shared" ca="true" si="58"/>
        <v/>
      </c>
      <c r="Z312" s="89"/>
      <c r="AA312" s="89"/>
      <c r="AB312" s="92" t="str">
        <f t="shared" ca="true" si="59"/>
        <v/>
      </c>
    </row>
    <row r="313" x14ac:dyDescent="0.2">
      <c r="A313" s="87"/>
      <c r="B313" s="441"/>
      <c r="C313" s="442"/>
      <c r="D313" s="2" t="str">
        <f t="shared" ca="true" si="45"/>
        <v/>
      </c>
      <c r="E313" s="91" t="str">
        <f t="shared" ca="true" si="46"/>
        <v/>
      </c>
      <c r="F313" s="89"/>
      <c r="G313" s="89"/>
      <c r="H313" s="92" t="str">
        <f t="shared" ca="true" si="47"/>
        <v/>
      </c>
      <c r="I313" s="2" t="str">
        <f t="shared" ca="true" si="48"/>
        <v/>
      </c>
      <c r="J313" s="91" t="str">
        <f t="shared" ca="true" si="49"/>
        <v/>
      </c>
      <c r="K313" s="89"/>
      <c r="L313" s="89"/>
      <c r="M313" s="92" t="str">
        <f t="shared" ca="true" si="50"/>
        <v/>
      </c>
      <c r="N313" s="2" t="str">
        <f t="shared" ca="true" si="51"/>
        <v/>
      </c>
      <c r="O313" s="91" t="str">
        <f t="shared" ca="true" si="52"/>
        <v/>
      </c>
      <c r="P313" s="89"/>
      <c r="Q313" s="89"/>
      <c r="R313" s="92" t="str">
        <f t="shared" ca="true" si="53"/>
        <v/>
      </c>
      <c r="S313" s="2" t="str">
        <f t="shared" ca="true" si="54"/>
        <v/>
      </c>
      <c r="T313" s="91" t="str">
        <f t="shared" ca="true" si="55"/>
        <v/>
      </c>
      <c r="U313" s="89"/>
      <c r="V313" s="89"/>
      <c r="W313" s="92" t="str">
        <f t="shared" ca="true" si="56"/>
        <v/>
      </c>
      <c r="X313" s="2" t="str">
        <f t="shared" ca="true" si="57"/>
        <v/>
      </c>
      <c r="Y313" s="91" t="str">
        <f t="shared" ca="true" si="58"/>
        <v/>
      </c>
      <c r="Z313" s="89"/>
      <c r="AA313" s="89"/>
      <c r="AB313" s="92" t="str">
        <f t="shared" ca="true" si="59"/>
        <v/>
      </c>
    </row>
    <row r="314" x14ac:dyDescent="0.2">
      <c r="A314" s="87"/>
      <c r="B314" s="441"/>
      <c r="C314" s="442"/>
      <c r="D314" s="2" t="str">
        <f t="shared" ca="true" si="45"/>
        <v/>
      </c>
      <c r="E314" s="91" t="str">
        <f t="shared" ca="true" si="46"/>
        <v/>
      </c>
      <c r="F314" s="89"/>
      <c r="G314" s="89"/>
      <c r="H314" s="92" t="str">
        <f t="shared" ca="true" si="47"/>
        <v/>
      </c>
      <c r="I314" s="2" t="str">
        <f t="shared" ca="true" si="48"/>
        <v/>
      </c>
      <c r="J314" s="91" t="str">
        <f t="shared" ca="true" si="49"/>
        <v/>
      </c>
      <c r="K314" s="89"/>
      <c r="L314" s="89"/>
      <c r="M314" s="92" t="str">
        <f t="shared" ca="true" si="50"/>
        <v/>
      </c>
      <c r="N314" s="2" t="str">
        <f t="shared" ca="true" si="51"/>
        <v/>
      </c>
      <c r="O314" s="91" t="str">
        <f t="shared" ca="true" si="52"/>
        <v/>
      </c>
      <c r="P314" s="89"/>
      <c r="Q314" s="89"/>
      <c r="R314" s="92" t="str">
        <f t="shared" ca="true" si="53"/>
        <v/>
      </c>
      <c r="S314" s="2" t="str">
        <f t="shared" ca="true" si="54"/>
        <v/>
      </c>
      <c r="T314" s="91" t="str">
        <f t="shared" ca="true" si="55"/>
        <v/>
      </c>
      <c r="U314" s="89"/>
      <c r="V314" s="89"/>
      <c r="W314" s="92" t="str">
        <f t="shared" ca="true" si="56"/>
        <v/>
      </c>
      <c r="X314" s="2" t="str">
        <f t="shared" ca="true" si="57"/>
        <v/>
      </c>
      <c r="Y314" s="91" t="str">
        <f t="shared" ca="true" si="58"/>
        <v/>
      </c>
      <c r="Z314" s="89"/>
      <c r="AA314" s="89"/>
      <c r="AB314" s="92" t="str">
        <f t="shared" ca="true" si="59"/>
        <v/>
      </c>
    </row>
    <row r="315" x14ac:dyDescent="0.2">
      <c r="A315" s="87"/>
      <c r="B315" s="441"/>
      <c r="C315" s="442"/>
      <c r="D315" s="2" t="str">
        <f t="shared" ca="true" si="45"/>
        <v/>
      </c>
      <c r="E315" s="91" t="str">
        <f t="shared" ca="true" si="46"/>
        <v/>
      </c>
      <c r="F315" s="89"/>
      <c r="G315" s="89"/>
      <c r="H315" s="92" t="str">
        <f t="shared" ca="true" si="47"/>
        <v/>
      </c>
      <c r="I315" s="2" t="str">
        <f t="shared" ca="true" si="48"/>
        <v/>
      </c>
      <c r="J315" s="91" t="str">
        <f t="shared" ca="true" si="49"/>
        <v/>
      </c>
      <c r="K315" s="89"/>
      <c r="L315" s="89"/>
      <c r="M315" s="92" t="str">
        <f t="shared" ca="true" si="50"/>
        <v/>
      </c>
      <c r="N315" s="2" t="str">
        <f t="shared" ca="true" si="51"/>
        <v/>
      </c>
      <c r="O315" s="91" t="str">
        <f t="shared" ca="true" si="52"/>
        <v/>
      </c>
      <c r="P315" s="89"/>
      <c r="Q315" s="89"/>
      <c r="R315" s="92" t="str">
        <f t="shared" ca="true" si="53"/>
        <v/>
      </c>
      <c r="S315" s="2" t="str">
        <f t="shared" ca="true" si="54"/>
        <v/>
      </c>
      <c r="T315" s="91" t="str">
        <f t="shared" ca="true" si="55"/>
        <v/>
      </c>
      <c r="U315" s="89"/>
      <c r="V315" s="89"/>
      <c r="W315" s="92" t="str">
        <f t="shared" ca="true" si="56"/>
        <v/>
      </c>
      <c r="X315" s="2" t="str">
        <f t="shared" ca="true" si="57"/>
        <v/>
      </c>
      <c r="Y315" s="91" t="str">
        <f t="shared" ca="true" si="58"/>
        <v/>
      </c>
      <c r="Z315" s="89"/>
      <c r="AA315" s="89"/>
      <c r="AB315" s="92" t="str">
        <f t="shared" ca="true" si="59"/>
        <v/>
      </c>
    </row>
    <row r="316" x14ac:dyDescent="0.2">
      <c r="A316" s="87"/>
      <c r="B316" s="443"/>
      <c r="C316" s="444"/>
      <c r="D316" s="3" t="str">
        <f t="shared" ca="true" si="45"/>
        <v/>
      </c>
      <c r="E316" s="94" t="str">
        <f t="shared" ca="true" si="46"/>
        <v/>
      </c>
      <c r="F316" s="95"/>
      <c r="G316" s="96"/>
      <c r="H316" s="97" t="str">
        <f t="shared" ca="true" si="47"/>
        <v/>
      </c>
      <c r="I316" s="3" t="str">
        <f t="shared" ca="true" si="48"/>
        <v/>
      </c>
      <c r="J316" s="94" t="str">
        <f t="shared" ca="true" si="49"/>
        <v/>
      </c>
      <c r="K316" s="95"/>
      <c r="L316" s="96"/>
      <c r="M316" s="97" t="str">
        <f t="shared" ca="true" si="50"/>
        <v/>
      </c>
      <c r="N316" s="3" t="str">
        <f t="shared" ca="true" si="51"/>
        <v/>
      </c>
      <c r="O316" s="94" t="str">
        <f t="shared" ca="true" si="52"/>
        <v/>
      </c>
      <c r="P316" s="95"/>
      <c r="Q316" s="96"/>
      <c r="R316" s="97" t="str">
        <f t="shared" ca="true" si="53"/>
        <v/>
      </c>
      <c r="S316" s="3" t="str">
        <f t="shared" ca="true" si="54"/>
        <v/>
      </c>
      <c r="T316" s="94" t="str">
        <f t="shared" ca="true" si="55"/>
        <v/>
      </c>
      <c r="U316" s="95"/>
      <c r="V316" s="96"/>
      <c r="W316" s="97" t="str">
        <f t="shared" ca="true" si="56"/>
        <v/>
      </c>
      <c r="X316" s="3" t="str">
        <f t="shared" ca="true" si="57"/>
        <v/>
      </c>
      <c r="Y316" s="94" t="str">
        <f t="shared" ca="true" si="58"/>
        <v/>
      </c>
      <c r="Z316" s="95"/>
      <c r="AA316" s="96"/>
      <c r="AB316" s="97" t="str">
        <f t="shared" ca="true" si="59"/>
        <v/>
      </c>
    </row>
    <row r="317" ht="11.25" customHeight="true" x14ac:dyDescent="0.2"/>
    <row r="318" ht="22.5" customHeight="true" x14ac:dyDescent="0.25">
      <c r="B318" s="1619" t="str">
        <f>CONCATENATE("Rural use of sanitation facilities, ",C299,"–",C300)</f>
        <v>Rural use of sanitation facilities, 2000–2018</v>
      </c>
      <c r="C318" s="1620"/>
      <c r="D318" s="1620"/>
      <c r="E318" s="1620"/>
      <c r="F318" s="1620"/>
      <c r="G318" s="1620"/>
      <c r="H318" s="1620"/>
      <c r="I318" s="1620"/>
      <c r="J318" s="1620"/>
      <c r="K318" s="1620"/>
      <c r="L318" s="1620"/>
      <c r="N318" s="98"/>
      <c r="O318" s="98"/>
      <c r="P318" s="98"/>
      <c r="Q318" s="98"/>
      <c r="R318" s="98"/>
      <c r="S318" s="1643" t="s">
        <v>11</v>
      </c>
      <c r="T318" s="1644"/>
      <c r="U318" s="1644"/>
      <c r="V318" s="1644"/>
      <c r="W318" s="1645"/>
      <c r="X318" s="98"/>
      <c r="Y318" s="98"/>
      <c r="Z318" s="98"/>
      <c r="AA318" s="98"/>
      <c r="AB318" s="99"/>
    </row>
    <row r="319" ht="7.5" customHeight="true" x14ac:dyDescent="0.2"/>
    <row r="320" ht="22.5" customHeight="true" x14ac:dyDescent="0.2"/>
    <row r="321" ht="22.5" customHeight="true" x14ac:dyDescent="0.2"/>
    <row r="322" ht="22.5" customHeight="true" x14ac:dyDescent="0.2"/>
    <row r="323" ht="22.5" customHeight="true" x14ac:dyDescent="0.2"/>
    <row r="324" ht="22.5" customHeight="true" x14ac:dyDescent="0.2"/>
    <row r="325" ht="22.5" customHeight="true" x14ac:dyDescent="0.2"/>
    <row r="326" ht="22.5" customHeight="true" x14ac:dyDescent="0.2"/>
    <row r="327" ht="22.5" customHeight="true" x14ac:dyDescent="0.2"/>
    <row r="328" ht="22.5" customHeight="true" x14ac:dyDescent="0.2"/>
    <row r="329" ht="22.5" customHeight="true" x14ac:dyDescent="0.2"/>
    <row r="330" ht="22.5" customHeight="true" x14ac:dyDescent="0.2"/>
    <row r="331" ht="22.5" customHeight="true" x14ac:dyDescent="0.2"/>
    <row r="332" ht="22.5" customHeight="true" x14ac:dyDescent="0.2"/>
    <row r="333" ht="22.5" customHeight="true" x14ac:dyDescent="0.2"/>
    <row r="334" ht="21" customHeight="true" x14ac:dyDescent="0.2"/>
  </sheetData>
  <sheetProtection sheet="true" objects="true" scenarios="true"/>
  <mergeCells count="47">
    <mergeCell ref="V31:Y31"/>
    <mergeCell ref="B5:Y5"/>
    <mergeCell ref="B4:Y4"/>
    <mergeCell ref="B7:I7"/>
    <mergeCell ref="J7:Q7"/>
    <mergeCell ref="R7:Y7"/>
    <mergeCell ref="B31:E32"/>
    <mergeCell ref="F31:I31"/>
    <mergeCell ref="J31:M31"/>
    <mergeCell ref="N31:Q31"/>
    <mergeCell ref="R31:U31"/>
    <mergeCell ref="X97:AB97"/>
    <mergeCell ref="B33:C34"/>
    <mergeCell ref="D33:D34"/>
    <mergeCell ref="B36:C37"/>
    <mergeCell ref="D36:D37"/>
    <mergeCell ref="B39:C40"/>
    <mergeCell ref="D39:D40"/>
    <mergeCell ref="A97:C98"/>
    <mergeCell ref="D97:H97"/>
    <mergeCell ref="I97:M97"/>
    <mergeCell ref="N97:R97"/>
    <mergeCell ref="S97:W97"/>
    <mergeCell ref="A99:B100"/>
    <mergeCell ref="A101:B102"/>
    <mergeCell ref="S118:W118"/>
    <mergeCell ref="A197:C198"/>
    <mergeCell ref="D197:H197"/>
    <mergeCell ref="I197:M197"/>
    <mergeCell ref="N197:R197"/>
    <mergeCell ref="S197:W197"/>
    <mergeCell ref="B118:L118"/>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s>
  <pageMargins left="0.787401575" right="0.787401575" top="0.984251969" bottom="0.984251969" header="0.5" footer="0.5"/>
  <pageSetup paperSize="9" orientation="portrait" r:id="rId1"/>
  <headerFooter alignWithMargins="false"/>
  <drawing r:id="rId2"/>
  <legacyDrawing r:id="rId3"/>
  <controls>
    <mc:AlternateContent xmlns:mc="http://schemas.openxmlformats.org/markup-compatibility/2006">
      <mc:Choice Requires="x14">
        <control shapeId="209924" r:id="rId4" name="CheckBoxSN2">
          <controlPr autoLine="0" r:id="rId5">
            <anchor moveWithCells="1">
              <from>
                <xdr:col>0</xdr:col>
                <xdr:colOff>419100</xdr:colOff>
                <xdr:row>105</xdr:row>
                <xdr:rowOff>0</xdr:rowOff>
              </from>
              <to>
                <xdr:col>0</xdr:col>
                <xdr:colOff>600075</xdr:colOff>
                <xdr:row>106</xdr:row>
                <xdr:rowOff>19050</xdr:rowOff>
              </to>
            </anchor>
          </controlPr>
        </control>
      </mc:Choice>
      <mc:Fallback>
        <control shapeId="209924" r:id="rId4" name="CheckBoxSN2"/>
      </mc:Fallback>
    </mc:AlternateContent>
    <mc:AlternateContent xmlns:mc="http://schemas.openxmlformats.org/markup-compatibility/2006">
      <mc:Choice Requires="x14">
        <control shapeId="209925" r:id="rId6" name="CheckBoxSN3">
          <controlPr autoLine="0" r:id="rId7">
            <anchor moveWithCells="1">
              <from>
                <xdr:col>0</xdr:col>
                <xdr:colOff>419100</xdr:colOff>
                <xdr:row>106</xdr:row>
                <xdr:rowOff>0</xdr:rowOff>
              </from>
              <to>
                <xdr:col>0</xdr:col>
                <xdr:colOff>600075</xdr:colOff>
                <xdr:row>107</xdr:row>
                <xdr:rowOff>19050</xdr:rowOff>
              </to>
            </anchor>
          </controlPr>
        </control>
      </mc:Choice>
      <mc:Fallback>
        <control shapeId="209925" r:id="rId6" name="CheckBoxSN3"/>
      </mc:Fallback>
    </mc:AlternateContent>
    <mc:AlternateContent xmlns:mc="http://schemas.openxmlformats.org/markup-compatibility/2006">
      <mc:Choice Requires="x14">
        <control shapeId="209926" r:id="rId8" name="CheckBoxSN1">
          <controlPr autoLine="0" r:id="rId9">
            <anchor moveWithCells="1">
              <from>
                <xdr:col>0</xdr:col>
                <xdr:colOff>419100</xdr:colOff>
                <xdr:row>103</xdr:row>
                <xdr:rowOff>276225</xdr:rowOff>
              </from>
              <to>
                <xdr:col>0</xdr:col>
                <xdr:colOff>600075</xdr:colOff>
                <xdr:row>105</xdr:row>
                <xdr:rowOff>9525</xdr:rowOff>
              </to>
            </anchor>
          </controlPr>
        </control>
      </mc:Choice>
      <mc:Fallback>
        <control shapeId="209926" r:id="rId8" name="CheckBoxSN1"/>
      </mc:Fallback>
    </mc:AlternateContent>
    <mc:AlternateContent xmlns:mc="http://schemas.openxmlformats.org/markup-compatibility/2006">
      <mc:Choice Requires="x14">
        <control shapeId="209927" r:id="rId10" name="CheckBoxSN5">
          <controlPr autoLine="0" r:id="rId11">
            <anchor moveWithCells="1">
              <from>
                <xdr:col>0</xdr:col>
                <xdr:colOff>419100</xdr:colOff>
                <xdr:row>108</xdr:row>
                <xdr:rowOff>0</xdr:rowOff>
              </from>
              <to>
                <xdr:col>0</xdr:col>
                <xdr:colOff>600075</xdr:colOff>
                <xdr:row>109</xdr:row>
                <xdr:rowOff>19050</xdr:rowOff>
              </to>
            </anchor>
          </controlPr>
        </control>
      </mc:Choice>
      <mc:Fallback>
        <control shapeId="209927" r:id="rId10" name="CheckBoxSN5"/>
      </mc:Fallback>
    </mc:AlternateContent>
    <mc:AlternateContent xmlns:mc="http://schemas.openxmlformats.org/markup-compatibility/2006">
      <mc:Choice Requires="x14">
        <control shapeId="209928" r:id="rId12" name="CheckBoxSN4">
          <controlPr autoLine="0" r:id="rId13">
            <anchor moveWithCells="1">
              <from>
                <xdr:col>0</xdr:col>
                <xdr:colOff>419100</xdr:colOff>
                <xdr:row>107</xdr:row>
                <xdr:rowOff>0</xdr:rowOff>
              </from>
              <to>
                <xdr:col>0</xdr:col>
                <xdr:colOff>600075</xdr:colOff>
                <xdr:row>108</xdr:row>
                <xdr:rowOff>19050</xdr:rowOff>
              </to>
            </anchor>
          </controlPr>
        </control>
      </mc:Choice>
      <mc:Fallback>
        <control shapeId="209928" r:id="rId12" name="CheckBoxSN4"/>
      </mc:Fallback>
    </mc:AlternateContent>
    <mc:AlternateContent xmlns:mc="http://schemas.openxmlformats.org/markup-compatibility/2006">
      <mc:Choice Requires="x14">
        <control shapeId="209929" r:id="rId14" name="CheckBoxSN6">
          <controlPr autoLine="0" r:id="rId15">
            <anchor moveWithCells="1">
              <from>
                <xdr:col>0</xdr:col>
                <xdr:colOff>419100</xdr:colOff>
                <xdr:row>109</xdr:row>
                <xdr:rowOff>0</xdr:rowOff>
              </from>
              <to>
                <xdr:col>0</xdr:col>
                <xdr:colOff>600075</xdr:colOff>
                <xdr:row>110</xdr:row>
                <xdr:rowOff>19050</xdr:rowOff>
              </to>
            </anchor>
          </controlPr>
        </control>
      </mc:Choice>
      <mc:Fallback>
        <control shapeId="209929" r:id="rId14" name="CheckBoxSN6"/>
      </mc:Fallback>
    </mc:AlternateContent>
    <mc:AlternateContent xmlns:mc="http://schemas.openxmlformats.org/markup-compatibility/2006">
      <mc:Choice Requires="x14">
        <control shapeId="209930" r:id="rId16" name="CheckBoxSN8">
          <controlPr autoLine="0" r:id="rId17">
            <anchor moveWithCells="1">
              <from>
                <xdr:col>0</xdr:col>
                <xdr:colOff>419100</xdr:colOff>
                <xdr:row>111</xdr:row>
                <xdr:rowOff>0</xdr:rowOff>
              </from>
              <to>
                <xdr:col>0</xdr:col>
                <xdr:colOff>600075</xdr:colOff>
                <xdr:row>112</xdr:row>
                <xdr:rowOff>19050</xdr:rowOff>
              </to>
            </anchor>
          </controlPr>
        </control>
      </mc:Choice>
      <mc:Fallback>
        <control shapeId="209930" r:id="rId16" name="CheckBoxSN8"/>
      </mc:Fallback>
    </mc:AlternateContent>
    <mc:AlternateContent xmlns:mc="http://schemas.openxmlformats.org/markup-compatibility/2006">
      <mc:Choice Requires="x14">
        <control shapeId="209931" r:id="rId18" name="CheckBoxSN12">
          <controlPr autoLine="0" r:id="rId19">
            <anchor moveWithCells="1">
              <from>
                <xdr:col>0</xdr:col>
                <xdr:colOff>419100</xdr:colOff>
                <xdr:row>115</xdr:row>
                <xdr:rowOff>0</xdr:rowOff>
              </from>
              <to>
                <xdr:col>0</xdr:col>
                <xdr:colOff>600075</xdr:colOff>
                <xdr:row>116</xdr:row>
                <xdr:rowOff>19050</xdr:rowOff>
              </to>
            </anchor>
          </controlPr>
        </control>
      </mc:Choice>
      <mc:Fallback>
        <control shapeId="209931" r:id="rId18" name="CheckBoxSN12"/>
      </mc:Fallback>
    </mc:AlternateContent>
    <mc:AlternateContent xmlns:mc="http://schemas.openxmlformats.org/markup-compatibility/2006">
      <mc:Choice Requires="x14">
        <control shapeId="209932" r:id="rId20" name="CheckBoxSU2">
          <controlPr autoLine="0" r:id="rId21">
            <anchor moveWithCells="1">
              <from>
                <xdr:col>0</xdr:col>
                <xdr:colOff>419100</xdr:colOff>
                <xdr:row>204</xdr:row>
                <xdr:rowOff>152400</xdr:rowOff>
              </from>
              <to>
                <xdr:col>0</xdr:col>
                <xdr:colOff>600075</xdr:colOff>
                <xdr:row>206</xdr:row>
                <xdr:rowOff>9525</xdr:rowOff>
              </to>
            </anchor>
          </controlPr>
        </control>
      </mc:Choice>
      <mc:Fallback>
        <control shapeId="209932" r:id="rId20" name="CheckBoxSU2"/>
      </mc:Fallback>
    </mc:AlternateContent>
    <mc:AlternateContent xmlns:mc="http://schemas.openxmlformats.org/markup-compatibility/2006">
      <mc:Choice Requires="x14">
        <control shapeId="209933" r:id="rId22" name="CheckBoxSU3">
          <controlPr autoLine="0" r:id="rId23">
            <anchor moveWithCells="1">
              <from>
                <xdr:col>0</xdr:col>
                <xdr:colOff>419100</xdr:colOff>
                <xdr:row>205</xdr:row>
                <xdr:rowOff>152400</xdr:rowOff>
              </from>
              <to>
                <xdr:col>0</xdr:col>
                <xdr:colOff>600075</xdr:colOff>
                <xdr:row>207</xdr:row>
                <xdr:rowOff>9525</xdr:rowOff>
              </to>
            </anchor>
          </controlPr>
        </control>
      </mc:Choice>
      <mc:Fallback>
        <control shapeId="209933" r:id="rId22" name="CheckBoxSU3"/>
      </mc:Fallback>
    </mc:AlternateContent>
    <mc:AlternateContent xmlns:mc="http://schemas.openxmlformats.org/markup-compatibility/2006">
      <mc:Choice Requires="x14">
        <control shapeId="209934" r:id="rId24" name="CheckBoxSU1">
          <controlPr autoLine="0" r:id="rId25">
            <anchor moveWithCells="1">
              <from>
                <xdr:col>0</xdr:col>
                <xdr:colOff>419100</xdr:colOff>
                <xdr:row>203</xdr:row>
                <xdr:rowOff>276225</xdr:rowOff>
              </from>
              <to>
                <xdr:col>0</xdr:col>
                <xdr:colOff>600075</xdr:colOff>
                <xdr:row>205</xdr:row>
                <xdr:rowOff>9525</xdr:rowOff>
              </to>
            </anchor>
          </controlPr>
        </control>
      </mc:Choice>
      <mc:Fallback>
        <control shapeId="209934" r:id="rId24" name="CheckBoxSU1"/>
      </mc:Fallback>
    </mc:AlternateContent>
    <mc:AlternateContent xmlns:mc="http://schemas.openxmlformats.org/markup-compatibility/2006">
      <mc:Choice Requires="x14">
        <control shapeId="209935" r:id="rId26" name="CheckBoxSU5">
          <controlPr autoLine="0" r:id="rId27">
            <anchor moveWithCells="1">
              <from>
                <xdr:col>0</xdr:col>
                <xdr:colOff>419100</xdr:colOff>
                <xdr:row>207</xdr:row>
                <xdr:rowOff>152400</xdr:rowOff>
              </from>
              <to>
                <xdr:col>0</xdr:col>
                <xdr:colOff>600075</xdr:colOff>
                <xdr:row>209</xdr:row>
                <xdr:rowOff>9525</xdr:rowOff>
              </to>
            </anchor>
          </controlPr>
        </control>
      </mc:Choice>
      <mc:Fallback>
        <control shapeId="209935" r:id="rId26" name="CheckBoxSU5"/>
      </mc:Fallback>
    </mc:AlternateContent>
    <mc:AlternateContent xmlns:mc="http://schemas.openxmlformats.org/markup-compatibility/2006">
      <mc:Choice Requires="x14">
        <control shapeId="209936" r:id="rId28" name="CheckBoxSU4">
          <controlPr autoLine="0" r:id="rId29">
            <anchor moveWithCells="1">
              <from>
                <xdr:col>0</xdr:col>
                <xdr:colOff>419100</xdr:colOff>
                <xdr:row>206</xdr:row>
                <xdr:rowOff>152400</xdr:rowOff>
              </from>
              <to>
                <xdr:col>0</xdr:col>
                <xdr:colOff>600075</xdr:colOff>
                <xdr:row>208</xdr:row>
                <xdr:rowOff>9525</xdr:rowOff>
              </to>
            </anchor>
          </controlPr>
        </control>
      </mc:Choice>
      <mc:Fallback>
        <control shapeId="209936" r:id="rId28" name="CheckBoxSU4"/>
      </mc:Fallback>
    </mc:AlternateContent>
    <mc:AlternateContent xmlns:mc="http://schemas.openxmlformats.org/markup-compatibility/2006">
      <mc:Choice Requires="x14">
        <control shapeId="209937" r:id="rId30" name="CheckBoxSU6">
          <controlPr autoLine="0" r:id="rId31">
            <anchor moveWithCells="1">
              <from>
                <xdr:col>0</xdr:col>
                <xdr:colOff>419100</xdr:colOff>
                <xdr:row>208</xdr:row>
                <xdr:rowOff>142875</xdr:rowOff>
              </from>
              <to>
                <xdr:col>0</xdr:col>
                <xdr:colOff>600075</xdr:colOff>
                <xdr:row>210</xdr:row>
                <xdr:rowOff>0</xdr:rowOff>
              </to>
            </anchor>
          </controlPr>
        </control>
      </mc:Choice>
      <mc:Fallback>
        <control shapeId="209937" r:id="rId30" name="CheckBoxSU6"/>
      </mc:Fallback>
    </mc:AlternateContent>
    <mc:AlternateContent xmlns:mc="http://schemas.openxmlformats.org/markup-compatibility/2006">
      <mc:Choice Requires="x14">
        <control shapeId="209938" r:id="rId32" name="CheckBoxSU7">
          <controlPr autoLine="0" r:id="rId33">
            <anchor moveWithCells="1">
              <from>
                <xdr:col>0</xdr:col>
                <xdr:colOff>419100</xdr:colOff>
                <xdr:row>209</xdr:row>
                <xdr:rowOff>142875</xdr:rowOff>
              </from>
              <to>
                <xdr:col>0</xdr:col>
                <xdr:colOff>600075</xdr:colOff>
                <xdr:row>211</xdr:row>
                <xdr:rowOff>0</xdr:rowOff>
              </to>
            </anchor>
          </controlPr>
        </control>
      </mc:Choice>
      <mc:Fallback>
        <control shapeId="209938" r:id="rId32" name="CheckBoxSU7"/>
      </mc:Fallback>
    </mc:AlternateContent>
    <mc:AlternateContent xmlns:mc="http://schemas.openxmlformats.org/markup-compatibility/2006">
      <mc:Choice Requires="x14">
        <control shapeId="209939" r:id="rId34" name="CheckBoxSU12">
          <controlPr autoLine="0" r:id="rId35">
            <anchor moveWithCells="1">
              <from>
                <xdr:col>0</xdr:col>
                <xdr:colOff>419100</xdr:colOff>
                <xdr:row>214</xdr:row>
                <xdr:rowOff>142875</xdr:rowOff>
              </from>
              <to>
                <xdr:col>0</xdr:col>
                <xdr:colOff>600075</xdr:colOff>
                <xdr:row>216</xdr:row>
                <xdr:rowOff>0</xdr:rowOff>
              </to>
            </anchor>
          </controlPr>
        </control>
      </mc:Choice>
      <mc:Fallback>
        <control shapeId="209939" r:id="rId34" name="CheckBoxSU12"/>
      </mc:Fallback>
    </mc:AlternateContent>
    <mc:AlternateContent xmlns:mc="http://schemas.openxmlformats.org/markup-compatibility/2006">
      <mc:Choice Requires="x14">
        <control shapeId="209940" r:id="rId36" name="CheckBoxSR2">
          <controlPr autoLine="0" r:id="rId37">
            <anchor moveWithCells="1">
              <from>
                <xdr:col>0</xdr:col>
                <xdr:colOff>390525</xdr:colOff>
                <xdr:row>304</xdr:row>
                <xdr:rowOff>142875</xdr:rowOff>
              </from>
              <to>
                <xdr:col>0</xdr:col>
                <xdr:colOff>571500</xdr:colOff>
                <xdr:row>306</xdr:row>
                <xdr:rowOff>0</xdr:rowOff>
              </to>
            </anchor>
          </controlPr>
        </control>
      </mc:Choice>
      <mc:Fallback>
        <control shapeId="209940" r:id="rId36" name="CheckBoxSR2"/>
      </mc:Fallback>
    </mc:AlternateContent>
    <mc:AlternateContent xmlns:mc="http://schemas.openxmlformats.org/markup-compatibility/2006">
      <mc:Choice Requires="x14">
        <control shapeId="209941" r:id="rId38" name="CheckBoxSR3">
          <controlPr autoLine="0" r:id="rId39">
            <anchor moveWithCells="1">
              <from>
                <xdr:col>0</xdr:col>
                <xdr:colOff>390525</xdr:colOff>
                <xdr:row>305</xdr:row>
                <xdr:rowOff>142875</xdr:rowOff>
              </from>
              <to>
                <xdr:col>0</xdr:col>
                <xdr:colOff>571500</xdr:colOff>
                <xdr:row>307</xdr:row>
                <xdr:rowOff>0</xdr:rowOff>
              </to>
            </anchor>
          </controlPr>
        </control>
      </mc:Choice>
      <mc:Fallback>
        <control shapeId="209941" r:id="rId38" name="CheckBoxSR3"/>
      </mc:Fallback>
    </mc:AlternateContent>
    <mc:AlternateContent xmlns:mc="http://schemas.openxmlformats.org/markup-compatibility/2006">
      <mc:Choice Requires="x14">
        <control shapeId="209942" r:id="rId40" name="CheckBoxSR1">
          <controlPr autoLine="0" r:id="rId41">
            <anchor moveWithCells="1">
              <from>
                <xdr:col>0</xdr:col>
                <xdr:colOff>390525</xdr:colOff>
                <xdr:row>303</xdr:row>
                <xdr:rowOff>266700</xdr:rowOff>
              </from>
              <to>
                <xdr:col>0</xdr:col>
                <xdr:colOff>571500</xdr:colOff>
                <xdr:row>305</xdr:row>
                <xdr:rowOff>0</xdr:rowOff>
              </to>
            </anchor>
          </controlPr>
        </control>
      </mc:Choice>
      <mc:Fallback>
        <control shapeId="209942" r:id="rId40" name="CheckBoxSR1"/>
      </mc:Fallback>
    </mc:AlternateContent>
    <mc:AlternateContent xmlns:mc="http://schemas.openxmlformats.org/markup-compatibility/2006">
      <mc:Choice Requires="x14">
        <control shapeId="209943" r:id="rId42" name="CheckBoxSR7">
          <controlPr autoLine="0" r:id="rId43">
            <anchor moveWithCells="1">
              <from>
                <xdr:col>0</xdr:col>
                <xdr:colOff>390525</xdr:colOff>
                <xdr:row>309</xdr:row>
                <xdr:rowOff>142875</xdr:rowOff>
              </from>
              <to>
                <xdr:col>0</xdr:col>
                <xdr:colOff>571500</xdr:colOff>
                <xdr:row>311</xdr:row>
                <xdr:rowOff>0</xdr:rowOff>
              </to>
            </anchor>
          </controlPr>
        </control>
      </mc:Choice>
      <mc:Fallback>
        <control shapeId="209943" r:id="rId42" name="CheckBoxSR7"/>
      </mc:Fallback>
    </mc:AlternateContent>
    <mc:AlternateContent xmlns:mc="http://schemas.openxmlformats.org/markup-compatibility/2006">
      <mc:Choice Requires="x14">
        <control shapeId="209944" r:id="rId44" name="CheckBoxSR4">
          <controlPr autoLine="0" r:id="rId45">
            <anchor moveWithCells="1">
              <from>
                <xdr:col>0</xdr:col>
                <xdr:colOff>390525</xdr:colOff>
                <xdr:row>306</xdr:row>
                <xdr:rowOff>142875</xdr:rowOff>
              </from>
              <to>
                <xdr:col>0</xdr:col>
                <xdr:colOff>571500</xdr:colOff>
                <xdr:row>308</xdr:row>
                <xdr:rowOff>0</xdr:rowOff>
              </to>
            </anchor>
          </controlPr>
        </control>
      </mc:Choice>
      <mc:Fallback>
        <control shapeId="209944" r:id="rId44" name="CheckBoxSR4"/>
      </mc:Fallback>
    </mc:AlternateContent>
    <mc:AlternateContent xmlns:mc="http://schemas.openxmlformats.org/markup-compatibility/2006">
      <mc:Choice Requires="x14">
        <control shapeId="209945" r:id="rId46" name="CheckBoxSR9">
          <controlPr autoLine="0" r:id="rId47">
            <anchor moveWithCells="1">
              <from>
                <xdr:col>0</xdr:col>
                <xdr:colOff>390525</xdr:colOff>
                <xdr:row>311</xdr:row>
                <xdr:rowOff>133350</xdr:rowOff>
              </from>
              <to>
                <xdr:col>0</xdr:col>
                <xdr:colOff>571500</xdr:colOff>
                <xdr:row>312</xdr:row>
                <xdr:rowOff>152400</xdr:rowOff>
              </to>
            </anchor>
          </controlPr>
        </control>
      </mc:Choice>
      <mc:Fallback>
        <control shapeId="209945" r:id="rId46" name="CheckBoxSR9"/>
      </mc:Fallback>
    </mc:AlternateContent>
    <mc:AlternateContent xmlns:mc="http://schemas.openxmlformats.org/markup-compatibility/2006">
      <mc:Choice Requires="x14">
        <control shapeId="209946" r:id="rId48" name="CheckBoxSR11">
          <controlPr autoLine="0" r:id="rId49">
            <anchor moveWithCells="1">
              <from>
                <xdr:col>0</xdr:col>
                <xdr:colOff>390525</xdr:colOff>
                <xdr:row>313</xdr:row>
                <xdr:rowOff>133350</xdr:rowOff>
              </from>
              <to>
                <xdr:col>0</xdr:col>
                <xdr:colOff>571500</xdr:colOff>
                <xdr:row>314</xdr:row>
                <xdr:rowOff>152400</xdr:rowOff>
              </to>
            </anchor>
          </controlPr>
        </control>
      </mc:Choice>
      <mc:Fallback>
        <control shapeId="209946" r:id="rId48" name="CheckBoxSR11"/>
      </mc:Fallback>
    </mc:AlternateContent>
    <mc:AlternateContent xmlns:mc="http://schemas.openxmlformats.org/markup-compatibility/2006">
      <mc:Choice Requires="x14">
        <control shapeId="209947" r:id="rId50" name="CheckBoxSR12">
          <controlPr autoLine="0" r:id="rId51">
            <anchor moveWithCells="1">
              <from>
                <xdr:col>0</xdr:col>
                <xdr:colOff>390525</xdr:colOff>
                <xdr:row>314</xdr:row>
                <xdr:rowOff>133350</xdr:rowOff>
              </from>
              <to>
                <xdr:col>0</xdr:col>
                <xdr:colOff>571500</xdr:colOff>
                <xdr:row>315</xdr:row>
                <xdr:rowOff>152400</xdr:rowOff>
              </to>
            </anchor>
          </controlPr>
        </control>
      </mc:Choice>
      <mc:Fallback>
        <control shapeId="209947" r:id="rId50" name="CheckBoxSR12"/>
      </mc:Fallback>
    </mc:AlternateContent>
    <mc:AlternateContent xmlns:mc="http://schemas.openxmlformats.org/markup-compatibility/2006">
      <mc:Choice Requires="x14">
        <control shapeId="209960" r:id="rId52" name="CheckBoxSR5">
          <controlPr autoLine="0" r:id="rId53">
            <anchor moveWithCells="1">
              <from>
                <xdr:col>0</xdr:col>
                <xdr:colOff>390525</xdr:colOff>
                <xdr:row>307</xdr:row>
                <xdr:rowOff>142875</xdr:rowOff>
              </from>
              <to>
                <xdr:col>0</xdr:col>
                <xdr:colOff>571500</xdr:colOff>
                <xdr:row>309</xdr:row>
                <xdr:rowOff>0</xdr:rowOff>
              </to>
            </anchor>
          </controlPr>
        </control>
      </mc:Choice>
      <mc:Fallback>
        <control shapeId="209960" r:id="rId52" name="CheckBoxSR5"/>
      </mc:Fallback>
    </mc:AlternateContent>
    <mc:AlternateContent xmlns:mc="http://schemas.openxmlformats.org/markup-compatibility/2006">
      <mc:Choice Requires="x14">
        <control shapeId="209961" r:id="rId54" name="CheckBoxSR6">
          <controlPr autoLine="0" r:id="rId55">
            <anchor moveWithCells="1">
              <from>
                <xdr:col>0</xdr:col>
                <xdr:colOff>390525</xdr:colOff>
                <xdr:row>308</xdr:row>
                <xdr:rowOff>142875</xdr:rowOff>
              </from>
              <to>
                <xdr:col>0</xdr:col>
                <xdr:colOff>571500</xdr:colOff>
                <xdr:row>310</xdr:row>
                <xdr:rowOff>0</xdr:rowOff>
              </to>
            </anchor>
          </controlPr>
        </control>
      </mc:Choice>
      <mc:Fallback>
        <control shapeId="209961" r:id="rId54" name="CheckBoxSR6"/>
      </mc:Fallback>
    </mc:AlternateContent>
    <mc:AlternateContent xmlns:mc="http://schemas.openxmlformats.org/markup-compatibility/2006">
      <mc:Choice Requires="x14">
        <control shapeId="209962" r:id="rId56" name="CheckBoxSR8">
          <controlPr autoLine="0" r:id="rId57">
            <anchor moveWithCells="1">
              <from>
                <xdr:col>0</xdr:col>
                <xdr:colOff>390525</xdr:colOff>
                <xdr:row>310</xdr:row>
                <xdr:rowOff>142875</xdr:rowOff>
              </from>
              <to>
                <xdr:col>0</xdr:col>
                <xdr:colOff>571500</xdr:colOff>
                <xdr:row>312</xdr:row>
                <xdr:rowOff>0</xdr:rowOff>
              </to>
            </anchor>
          </controlPr>
        </control>
      </mc:Choice>
      <mc:Fallback>
        <control shapeId="209962" r:id="rId56" name="CheckBoxSR8"/>
      </mc:Fallback>
    </mc:AlternateContent>
    <mc:AlternateContent xmlns:mc="http://schemas.openxmlformats.org/markup-compatibility/2006">
      <mc:Choice Requires="x14">
        <control shapeId="209963" r:id="rId58" name="CheckBoxSR10">
          <controlPr autoLine="0" r:id="rId59">
            <anchor moveWithCells="1">
              <from>
                <xdr:col>0</xdr:col>
                <xdr:colOff>390525</xdr:colOff>
                <xdr:row>312</xdr:row>
                <xdr:rowOff>142875</xdr:rowOff>
              </from>
              <to>
                <xdr:col>0</xdr:col>
                <xdr:colOff>571500</xdr:colOff>
                <xdr:row>314</xdr:row>
                <xdr:rowOff>0</xdr:rowOff>
              </to>
            </anchor>
          </controlPr>
        </control>
      </mc:Choice>
      <mc:Fallback>
        <control shapeId="209963" r:id="rId58" name="CheckBoxSR10"/>
      </mc:Fallback>
    </mc:AlternateContent>
    <mc:AlternateContent xmlns:mc="http://schemas.openxmlformats.org/markup-compatibility/2006">
      <mc:Choice Requires="x14">
        <control shapeId="209964" r:id="rId60" name="CheckBoxSN9">
          <controlPr autoLine="0" r:id="rId61">
            <anchor moveWithCells="1">
              <from>
                <xdr:col>0</xdr:col>
                <xdr:colOff>419100</xdr:colOff>
                <xdr:row>112</xdr:row>
                <xdr:rowOff>0</xdr:rowOff>
              </from>
              <to>
                <xdr:col>0</xdr:col>
                <xdr:colOff>600075</xdr:colOff>
                <xdr:row>113</xdr:row>
                <xdr:rowOff>19050</xdr:rowOff>
              </to>
            </anchor>
          </controlPr>
        </control>
      </mc:Choice>
      <mc:Fallback>
        <control shapeId="209964" r:id="rId60" name="CheckBoxSN9"/>
      </mc:Fallback>
    </mc:AlternateContent>
    <mc:AlternateContent xmlns:mc="http://schemas.openxmlformats.org/markup-compatibility/2006">
      <mc:Choice Requires="x14">
        <control shapeId="209965" r:id="rId62" name="CheckBoxSN10">
          <controlPr autoLine="0" r:id="rId63">
            <anchor moveWithCells="1">
              <from>
                <xdr:col>0</xdr:col>
                <xdr:colOff>419100</xdr:colOff>
                <xdr:row>113</xdr:row>
                <xdr:rowOff>0</xdr:rowOff>
              </from>
              <to>
                <xdr:col>0</xdr:col>
                <xdr:colOff>600075</xdr:colOff>
                <xdr:row>114</xdr:row>
                <xdr:rowOff>19050</xdr:rowOff>
              </to>
            </anchor>
          </controlPr>
        </control>
      </mc:Choice>
      <mc:Fallback>
        <control shapeId="209965" r:id="rId62" name="CheckBoxSN10"/>
      </mc:Fallback>
    </mc:AlternateContent>
    <mc:AlternateContent xmlns:mc="http://schemas.openxmlformats.org/markup-compatibility/2006">
      <mc:Choice Requires="x14">
        <control shapeId="209966" r:id="rId64" name="CheckBoxSN11">
          <controlPr autoLine="0" r:id="rId65">
            <anchor moveWithCells="1">
              <from>
                <xdr:col>0</xdr:col>
                <xdr:colOff>419100</xdr:colOff>
                <xdr:row>114</xdr:row>
                <xdr:rowOff>0</xdr:rowOff>
              </from>
              <to>
                <xdr:col>0</xdr:col>
                <xdr:colOff>600075</xdr:colOff>
                <xdr:row>115</xdr:row>
                <xdr:rowOff>19050</xdr:rowOff>
              </to>
            </anchor>
          </controlPr>
        </control>
      </mc:Choice>
      <mc:Fallback>
        <control shapeId="209966" r:id="rId64" name="CheckBoxSN11"/>
      </mc:Fallback>
    </mc:AlternateContent>
    <mc:AlternateContent xmlns:mc="http://schemas.openxmlformats.org/markup-compatibility/2006">
      <mc:Choice Requires="x14">
        <control shapeId="209967" r:id="rId66" name="CheckBoxSN7">
          <controlPr autoLine="0" r:id="rId67">
            <anchor moveWithCells="1">
              <from>
                <xdr:col>0</xdr:col>
                <xdr:colOff>419100</xdr:colOff>
                <xdr:row>110</xdr:row>
                <xdr:rowOff>0</xdr:rowOff>
              </from>
              <to>
                <xdr:col>0</xdr:col>
                <xdr:colOff>600075</xdr:colOff>
                <xdr:row>111</xdr:row>
                <xdr:rowOff>19050</xdr:rowOff>
              </to>
            </anchor>
          </controlPr>
        </control>
      </mc:Choice>
      <mc:Fallback>
        <control shapeId="209967" r:id="rId66" name="CheckBoxSN7"/>
      </mc:Fallback>
    </mc:AlternateContent>
    <mc:AlternateContent xmlns:mc="http://schemas.openxmlformats.org/markup-compatibility/2006">
      <mc:Choice Requires="x14">
        <control shapeId="209968" r:id="rId68" name="CheckBoxSU11">
          <controlPr autoLine="0" r:id="rId69">
            <anchor moveWithCells="1">
              <from>
                <xdr:col>0</xdr:col>
                <xdr:colOff>419100</xdr:colOff>
                <xdr:row>213</xdr:row>
                <xdr:rowOff>142875</xdr:rowOff>
              </from>
              <to>
                <xdr:col>0</xdr:col>
                <xdr:colOff>600075</xdr:colOff>
                <xdr:row>215</xdr:row>
                <xdr:rowOff>0</xdr:rowOff>
              </to>
            </anchor>
          </controlPr>
        </control>
      </mc:Choice>
      <mc:Fallback>
        <control shapeId="209968" r:id="rId68" name="CheckBoxSU11"/>
      </mc:Fallback>
    </mc:AlternateContent>
    <mc:AlternateContent xmlns:mc="http://schemas.openxmlformats.org/markup-compatibility/2006">
      <mc:Choice Requires="x14">
        <control shapeId="209969" r:id="rId70" name="CheckBoxSU10">
          <controlPr autoLine="0" r:id="rId71">
            <anchor moveWithCells="1">
              <from>
                <xdr:col>0</xdr:col>
                <xdr:colOff>419100</xdr:colOff>
                <xdr:row>212</xdr:row>
                <xdr:rowOff>142875</xdr:rowOff>
              </from>
              <to>
                <xdr:col>0</xdr:col>
                <xdr:colOff>600075</xdr:colOff>
                <xdr:row>214</xdr:row>
                <xdr:rowOff>0</xdr:rowOff>
              </to>
            </anchor>
          </controlPr>
        </control>
      </mc:Choice>
      <mc:Fallback>
        <control shapeId="209969" r:id="rId70" name="CheckBoxSU10"/>
      </mc:Fallback>
    </mc:AlternateContent>
    <mc:AlternateContent xmlns:mc="http://schemas.openxmlformats.org/markup-compatibility/2006">
      <mc:Choice Requires="x14">
        <control shapeId="209970" r:id="rId72" name="CheckBoxSU9">
          <controlPr autoLine="0" r:id="rId73">
            <anchor moveWithCells="1">
              <from>
                <xdr:col>0</xdr:col>
                <xdr:colOff>419100</xdr:colOff>
                <xdr:row>211</xdr:row>
                <xdr:rowOff>142875</xdr:rowOff>
              </from>
              <to>
                <xdr:col>0</xdr:col>
                <xdr:colOff>600075</xdr:colOff>
                <xdr:row>213</xdr:row>
                <xdr:rowOff>0</xdr:rowOff>
              </to>
            </anchor>
          </controlPr>
        </control>
      </mc:Choice>
      <mc:Fallback>
        <control shapeId="209970" r:id="rId72" name="CheckBoxSU9"/>
      </mc:Fallback>
    </mc:AlternateContent>
    <mc:AlternateContent xmlns:mc="http://schemas.openxmlformats.org/markup-compatibility/2006">
      <mc:Choice Requires="x14">
        <control shapeId="209971" r:id="rId74" name="CheckBoxSU8">
          <controlPr autoLine="0" r:id="rId75">
            <anchor moveWithCells="1">
              <from>
                <xdr:col>0</xdr:col>
                <xdr:colOff>419100</xdr:colOff>
                <xdr:row>210</xdr:row>
                <xdr:rowOff>142875</xdr:rowOff>
              </from>
              <to>
                <xdr:col>0</xdr:col>
                <xdr:colOff>600075</xdr:colOff>
                <xdr:row>212</xdr:row>
                <xdr:rowOff>0</xdr:rowOff>
              </to>
            </anchor>
          </controlPr>
        </control>
      </mc:Choice>
      <mc:Fallback>
        <control shapeId="209971" r:id="rId74" name="CheckBoxSU8"/>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_S">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_S">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_S">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38100</xdr:colOff>
                <xdr:row>98</xdr:row>
                <xdr:rowOff>9525</xdr:rowOff>
              </from>
              <to>
                <xdr:col>2</xdr:col>
                <xdr:colOff>28575</xdr:colOff>
                <xdr:row>99</xdr:row>
                <xdr:rowOff>180975</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9525</xdr:colOff>
                <xdr:row>299</xdr:row>
                <xdr:rowOff>190500</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28575</xdr:colOff>
                <xdr:row>202</xdr:row>
                <xdr:rowOff>28575</xdr:rowOff>
              </from>
              <to>
                <xdr:col>0</xdr:col>
                <xdr:colOff>571500</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false" zoomScaleNormal="100" workbookViewId="0"/>
  </sheetViews>
  <sheetFormatPr defaultColWidth="9.140625" defaultRowHeight="12.75" x14ac:dyDescent="0.2"/>
  <cols>
    <col min="1" max="5" width="9" style="36" customWidth="true"/>
    <col min="6" max="7" width="9" style="39" customWidth="true"/>
    <col min="8" max="38" width="9" style="36" customWidth="true"/>
    <col min="39" max="261" width="9.140625" style="36"/>
    <col min="262" max="262" width="5" style="36" customWidth="true"/>
    <col min="263" max="263" width="13.85546875" style="36" customWidth="true"/>
    <col min="264" max="265" width="6.28515625" style="36" customWidth="true"/>
    <col min="266" max="267" width="7" style="36" customWidth="true"/>
    <col min="268" max="274" width="6.28515625" style="36" customWidth="true"/>
    <col min="275" max="517" width="9.140625" style="36"/>
    <col min="518" max="518" width="5" style="36" customWidth="true"/>
    <col min="519" max="519" width="13.85546875" style="36" customWidth="true"/>
    <col min="520" max="521" width="6.28515625" style="36" customWidth="true"/>
    <col min="522" max="523" width="7" style="36" customWidth="true"/>
    <col min="524" max="530" width="6.28515625" style="36" customWidth="true"/>
    <col min="531" max="773" width="9.140625" style="36"/>
    <col min="774" max="774" width="5" style="36" customWidth="true"/>
    <col min="775" max="775" width="13.85546875" style="36" customWidth="true"/>
    <col min="776" max="777" width="6.28515625" style="36" customWidth="true"/>
    <col min="778" max="779" width="7" style="36" customWidth="true"/>
    <col min="780" max="786" width="6.28515625" style="36" customWidth="true"/>
    <col min="787" max="1029" width="9.140625" style="36"/>
    <col min="1030" max="1030" width="5" style="36" customWidth="true"/>
    <col min="1031" max="1031" width="13.85546875" style="36" customWidth="true"/>
    <col min="1032" max="1033" width="6.28515625" style="36" customWidth="true"/>
    <col min="1034" max="1035" width="7" style="36" customWidth="true"/>
    <col min="1036" max="1042" width="6.28515625" style="36" customWidth="true"/>
    <col min="1043" max="1285" width="9.140625" style="36"/>
    <col min="1286" max="1286" width="5" style="36" customWidth="true"/>
    <col min="1287" max="1287" width="13.85546875" style="36" customWidth="true"/>
    <col min="1288" max="1289" width="6.28515625" style="36" customWidth="true"/>
    <col min="1290" max="1291" width="7" style="36" customWidth="true"/>
    <col min="1292" max="1298" width="6.28515625" style="36" customWidth="true"/>
    <col min="1299" max="1541" width="9.140625" style="36"/>
    <col min="1542" max="1542" width="5" style="36" customWidth="true"/>
    <col min="1543" max="1543" width="13.85546875" style="36" customWidth="true"/>
    <col min="1544" max="1545" width="6.28515625" style="36" customWidth="true"/>
    <col min="1546" max="1547" width="7" style="36" customWidth="true"/>
    <col min="1548" max="1554" width="6.28515625" style="36" customWidth="true"/>
    <col min="1555" max="1797" width="9.140625" style="36"/>
    <col min="1798" max="1798" width="5" style="36" customWidth="true"/>
    <col min="1799" max="1799" width="13.85546875" style="36" customWidth="true"/>
    <col min="1800" max="1801" width="6.28515625" style="36" customWidth="true"/>
    <col min="1802" max="1803" width="7" style="36" customWidth="true"/>
    <col min="1804" max="1810" width="6.28515625" style="36" customWidth="true"/>
    <col min="1811" max="2053" width="9.140625" style="36"/>
    <col min="2054" max="2054" width="5" style="36" customWidth="true"/>
    <col min="2055" max="2055" width="13.85546875" style="36" customWidth="true"/>
    <col min="2056" max="2057" width="6.28515625" style="36" customWidth="true"/>
    <col min="2058" max="2059" width="7" style="36" customWidth="true"/>
    <col min="2060" max="2066" width="6.28515625" style="36" customWidth="true"/>
    <col min="2067" max="2309" width="9.140625" style="36"/>
    <col min="2310" max="2310" width="5" style="36" customWidth="true"/>
    <col min="2311" max="2311" width="13.85546875" style="36" customWidth="true"/>
    <col min="2312" max="2313" width="6.28515625" style="36" customWidth="true"/>
    <col min="2314" max="2315" width="7" style="36" customWidth="true"/>
    <col min="2316" max="2322" width="6.28515625" style="36" customWidth="true"/>
    <col min="2323" max="2565" width="9.140625" style="36"/>
    <col min="2566" max="2566" width="5" style="36" customWidth="true"/>
    <col min="2567" max="2567" width="13.85546875" style="36" customWidth="true"/>
    <col min="2568" max="2569" width="6.28515625" style="36" customWidth="true"/>
    <col min="2570" max="2571" width="7" style="36" customWidth="true"/>
    <col min="2572" max="2578" width="6.28515625" style="36" customWidth="true"/>
    <col min="2579" max="2821" width="9.140625" style="36"/>
    <col min="2822" max="2822" width="5" style="36" customWidth="true"/>
    <col min="2823" max="2823" width="13.85546875" style="36" customWidth="true"/>
    <col min="2824" max="2825" width="6.28515625" style="36" customWidth="true"/>
    <col min="2826" max="2827" width="7" style="36" customWidth="true"/>
    <col min="2828" max="2834" width="6.28515625" style="36" customWidth="true"/>
    <col min="2835" max="3077" width="9.140625" style="36"/>
    <col min="3078" max="3078" width="5" style="36" customWidth="true"/>
    <col min="3079" max="3079" width="13.85546875" style="36" customWidth="true"/>
    <col min="3080" max="3081" width="6.28515625" style="36" customWidth="true"/>
    <col min="3082" max="3083" width="7" style="36" customWidth="true"/>
    <col min="3084" max="3090" width="6.28515625" style="36" customWidth="true"/>
    <col min="3091" max="3333" width="9.140625" style="36"/>
    <col min="3334" max="3334" width="5" style="36" customWidth="true"/>
    <col min="3335" max="3335" width="13.85546875" style="36" customWidth="true"/>
    <col min="3336" max="3337" width="6.28515625" style="36" customWidth="true"/>
    <col min="3338" max="3339" width="7" style="36" customWidth="true"/>
    <col min="3340" max="3346" width="6.28515625" style="36" customWidth="true"/>
    <col min="3347" max="3589" width="9.140625" style="36"/>
    <col min="3590" max="3590" width="5" style="36" customWidth="true"/>
    <col min="3591" max="3591" width="13.85546875" style="36" customWidth="true"/>
    <col min="3592" max="3593" width="6.28515625" style="36" customWidth="true"/>
    <col min="3594" max="3595" width="7" style="36" customWidth="true"/>
    <col min="3596" max="3602" width="6.28515625" style="36" customWidth="true"/>
    <col min="3603" max="3845" width="9.140625" style="36"/>
    <col min="3846" max="3846" width="5" style="36" customWidth="true"/>
    <col min="3847" max="3847" width="13.85546875" style="36" customWidth="true"/>
    <col min="3848" max="3849" width="6.28515625" style="36" customWidth="true"/>
    <col min="3850" max="3851" width="7" style="36" customWidth="true"/>
    <col min="3852" max="3858" width="6.28515625" style="36" customWidth="true"/>
    <col min="3859" max="4101" width="9.140625" style="36"/>
    <col min="4102" max="4102" width="5" style="36" customWidth="true"/>
    <col min="4103" max="4103" width="13.85546875" style="36" customWidth="true"/>
    <col min="4104" max="4105" width="6.28515625" style="36" customWidth="true"/>
    <col min="4106" max="4107" width="7" style="36" customWidth="true"/>
    <col min="4108" max="4114" width="6.28515625" style="36" customWidth="true"/>
    <col min="4115" max="4357" width="9.140625" style="36"/>
    <col min="4358" max="4358" width="5" style="36" customWidth="true"/>
    <col min="4359" max="4359" width="13.85546875" style="36" customWidth="true"/>
    <col min="4360" max="4361" width="6.28515625" style="36" customWidth="true"/>
    <col min="4362" max="4363" width="7" style="36" customWidth="true"/>
    <col min="4364" max="4370" width="6.28515625" style="36" customWidth="true"/>
    <col min="4371" max="4613" width="9.140625" style="36"/>
    <col min="4614" max="4614" width="5" style="36" customWidth="true"/>
    <col min="4615" max="4615" width="13.85546875" style="36" customWidth="true"/>
    <col min="4616" max="4617" width="6.28515625" style="36" customWidth="true"/>
    <col min="4618" max="4619" width="7" style="36" customWidth="true"/>
    <col min="4620" max="4626" width="6.28515625" style="36" customWidth="true"/>
    <col min="4627" max="4869" width="9.140625" style="36"/>
    <col min="4870" max="4870" width="5" style="36" customWidth="true"/>
    <col min="4871" max="4871" width="13.85546875" style="36" customWidth="true"/>
    <col min="4872" max="4873" width="6.28515625" style="36" customWidth="true"/>
    <col min="4874" max="4875" width="7" style="36" customWidth="true"/>
    <col min="4876" max="4882" width="6.28515625" style="36" customWidth="true"/>
    <col min="4883" max="5125" width="9.140625" style="36"/>
    <col min="5126" max="5126" width="5" style="36" customWidth="true"/>
    <col min="5127" max="5127" width="13.85546875" style="36" customWidth="true"/>
    <col min="5128" max="5129" width="6.28515625" style="36" customWidth="true"/>
    <col min="5130" max="5131" width="7" style="36" customWidth="true"/>
    <col min="5132" max="5138" width="6.28515625" style="36" customWidth="true"/>
    <col min="5139" max="5381" width="9.140625" style="36"/>
    <col min="5382" max="5382" width="5" style="36" customWidth="true"/>
    <col min="5383" max="5383" width="13.85546875" style="36" customWidth="true"/>
    <col min="5384" max="5385" width="6.28515625" style="36" customWidth="true"/>
    <col min="5386" max="5387" width="7" style="36" customWidth="true"/>
    <col min="5388" max="5394" width="6.28515625" style="36" customWidth="true"/>
    <col min="5395" max="5637" width="9.140625" style="36"/>
    <col min="5638" max="5638" width="5" style="36" customWidth="true"/>
    <col min="5639" max="5639" width="13.85546875" style="36" customWidth="true"/>
    <col min="5640" max="5641" width="6.28515625" style="36" customWidth="true"/>
    <col min="5642" max="5643" width="7" style="36" customWidth="true"/>
    <col min="5644" max="5650" width="6.28515625" style="36" customWidth="true"/>
    <col min="5651" max="5893" width="9.140625" style="36"/>
    <col min="5894" max="5894" width="5" style="36" customWidth="true"/>
    <col min="5895" max="5895" width="13.85546875" style="36" customWidth="true"/>
    <col min="5896" max="5897" width="6.28515625" style="36" customWidth="true"/>
    <col min="5898" max="5899" width="7" style="36" customWidth="true"/>
    <col min="5900" max="5906" width="6.28515625" style="36" customWidth="true"/>
    <col min="5907" max="6149" width="9.140625" style="36"/>
    <col min="6150" max="6150" width="5" style="36" customWidth="true"/>
    <col min="6151" max="6151" width="13.85546875" style="36" customWidth="true"/>
    <col min="6152" max="6153" width="6.28515625" style="36" customWidth="true"/>
    <col min="6154" max="6155" width="7" style="36" customWidth="true"/>
    <col min="6156" max="6162" width="6.28515625" style="36" customWidth="true"/>
    <col min="6163" max="6405" width="9.140625" style="36"/>
    <col min="6406" max="6406" width="5" style="36" customWidth="true"/>
    <col min="6407" max="6407" width="13.85546875" style="36" customWidth="true"/>
    <col min="6408" max="6409" width="6.28515625" style="36" customWidth="true"/>
    <col min="6410" max="6411" width="7" style="36" customWidth="true"/>
    <col min="6412" max="6418" width="6.28515625" style="36" customWidth="true"/>
    <col min="6419" max="6661" width="9.140625" style="36"/>
    <col min="6662" max="6662" width="5" style="36" customWidth="true"/>
    <col min="6663" max="6663" width="13.85546875" style="36" customWidth="true"/>
    <col min="6664" max="6665" width="6.28515625" style="36" customWidth="true"/>
    <col min="6666" max="6667" width="7" style="36" customWidth="true"/>
    <col min="6668" max="6674" width="6.28515625" style="36" customWidth="true"/>
    <col min="6675" max="6917" width="9.140625" style="36"/>
    <col min="6918" max="6918" width="5" style="36" customWidth="true"/>
    <col min="6919" max="6919" width="13.85546875" style="36" customWidth="true"/>
    <col min="6920" max="6921" width="6.28515625" style="36" customWidth="true"/>
    <col min="6922" max="6923" width="7" style="36" customWidth="true"/>
    <col min="6924" max="6930" width="6.28515625" style="36" customWidth="true"/>
    <col min="6931" max="7173" width="9.140625" style="36"/>
    <col min="7174" max="7174" width="5" style="36" customWidth="true"/>
    <col min="7175" max="7175" width="13.85546875" style="36" customWidth="true"/>
    <col min="7176" max="7177" width="6.28515625" style="36" customWidth="true"/>
    <col min="7178" max="7179" width="7" style="36" customWidth="true"/>
    <col min="7180" max="7186" width="6.28515625" style="36" customWidth="true"/>
    <col min="7187" max="7429" width="9.140625" style="36"/>
    <col min="7430" max="7430" width="5" style="36" customWidth="true"/>
    <col min="7431" max="7431" width="13.85546875" style="36" customWidth="true"/>
    <col min="7432" max="7433" width="6.28515625" style="36" customWidth="true"/>
    <col min="7434" max="7435" width="7" style="36" customWidth="true"/>
    <col min="7436" max="7442" width="6.28515625" style="36" customWidth="true"/>
    <col min="7443" max="7685" width="9.140625" style="36"/>
    <col min="7686" max="7686" width="5" style="36" customWidth="true"/>
    <col min="7687" max="7687" width="13.85546875" style="36" customWidth="true"/>
    <col min="7688" max="7689" width="6.28515625" style="36" customWidth="true"/>
    <col min="7690" max="7691" width="7" style="36" customWidth="true"/>
    <col min="7692" max="7698" width="6.28515625" style="36" customWidth="true"/>
    <col min="7699" max="7941" width="9.140625" style="36"/>
    <col min="7942" max="7942" width="5" style="36" customWidth="true"/>
    <col min="7943" max="7943" width="13.85546875" style="36" customWidth="true"/>
    <col min="7944" max="7945" width="6.28515625" style="36" customWidth="true"/>
    <col min="7946" max="7947" width="7" style="36" customWidth="true"/>
    <col min="7948" max="7954" width="6.28515625" style="36" customWidth="true"/>
    <col min="7955" max="8197" width="9.140625" style="36"/>
    <col min="8198" max="8198" width="5" style="36" customWidth="true"/>
    <col min="8199" max="8199" width="13.85546875" style="36" customWidth="true"/>
    <col min="8200" max="8201" width="6.28515625" style="36" customWidth="true"/>
    <col min="8202" max="8203" width="7" style="36" customWidth="true"/>
    <col min="8204" max="8210" width="6.28515625" style="36" customWidth="true"/>
    <col min="8211" max="8453" width="9.140625" style="36"/>
    <col min="8454" max="8454" width="5" style="36" customWidth="true"/>
    <col min="8455" max="8455" width="13.85546875" style="36" customWidth="true"/>
    <col min="8456" max="8457" width="6.28515625" style="36" customWidth="true"/>
    <col min="8458" max="8459" width="7" style="36" customWidth="true"/>
    <col min="8460" max="8466" width="6.28515625" style="36" customWidth="true"/>
    <col min="8467" max="8709" width="9.140625" style="36"/>
    <col min="8710" max="8710" width="5" style="36" customWidth="true"/>
    <col min="8711" max="8711" width="13.85546875" style="36" customWidth="true"/>
    <col min="8712" max="8713" width="6.28515625" style="36" customWidth="true"/>
    <col min="8714" max="8715" width="7" style="36" customWidth="true"/>
    <col min="8716" max="8722" width="6.28515625" style="36" customWidth="true"/>
    <col min="8723" max="8965" width="9.140625" style="36"/>
    <col min="8966" max="8966" width="5" style="36" customWidth="true"/>
    <col min="8967" max="8967" width="13.85546875" style="36" customWidth="true"/>
    <col min="8968" max="8969" width="6.28515625" style="36" customWidth="true"/>
    <col min="8970" max="8971" width="7" style="36" customWidth="true"/>
    <col min="8972" max="8978" width="6.28515625" style="36" customWidth="true"/>
    <col min="8979" max="9221" width="9.140625" style="36"/>
    <col min="9222" max="9222" width="5" style="36" customWidth="true"/>
    <col min="9223" max="9223" width="13.85546875" style="36" customWidth="true"/>
    <col min="9224" max="9225" width="6.28515625" style="36" customWidth="true"/>
    <col min="9226" max="9227" width="7" style="36" customWidth="true"/>
    <col min="9228" max="9234" width="6.28515625" style="36" customWidth="true"/>
    <col min="9235" max="9477" width="9.140625" style="36"/>
    <col min="9478" max="9478" width="5" style="36" customWidth="true"/>
    <col min="9479" max="9479" width="13.85546875" style="36" customWidth="true"/>
    <col min="9480" max="9481" width="6.28515625" style="36" customWidth="true"/>
    <col min="9482" max="9483" width="7" style="36" customWidth="true"/>
    <col min="9484" max="9490" width="6.28515625" style="36" customWidth="true"/>
    <col min="9491" max="9733" width="9.140625" style="36"/>
    <col min="9734" max="9734" width="5" style="36" customWidth="true"/>
    <col min="9735" max="9735" width="13.85546875" style="36" customWidth="true"/>
    <col min="9736" max="9737" width="6.28515625" style="36" customWidth="true"/>
    <col min="9738" max="9739" width="7" style="36" customWidth="true"/>
    <col min="9740" max="9746" width="6.28515625" style="36" customWidth="true"/>
    <col min="9747" max="9989" width="9.140625" style="36"/>
    <col min="9990" max="9990" width="5" style="36" customWidth="true"/>
    <col min="9991" max="9991" width="13.85546875" style="36" customWidth="true"/>
    <col min="9992" max="9993" width="6.28515625" style="36" customWidth="true"/>
    <col min="9994" max="9995" width="7" style="36" customWidth="true"/>
    <col min="9996" max="10002" width="6.28515625" style="36" customWidth="true"/>
    <col min="10003" max="10245" width="9.140625" style="36"/>
    <col min="10246" max="10246" width="5" style="36" customWidth="true"/>
    <col min="10247" max="10247" width="13.85546875" style="36" customWidth="true"/>
    <col min="10248" max="10249" width="6.28515625" style="36" customWidth="true"/>
    <col min="10250" max="10251" width="7" style="36" customWidth="true"/>
    <col min="10252" max="10258" width="6.28515625" style="36" customWidth="true"/>
    <col min="10259" max="10501" width="9.140625" style="36"/>
    <col min="10502" max="10502" width="5" style="36" customWidth="true"/>
    <col min="10503" max="10503" width="13.85546875" style="36" customWidth="true"/>
    <col min="10504" max="10505" width="6.28515625" style="36" customWidth="true"/>
    <col min="10506" max="10507" width="7" style="36" customWidth="true"/>
    <col min="10508" max="10514" width="6.28515625" style="36" customWidth="true"/>
    <col min="10515" max="10757" width="9.140625" style="36"/>
    <col min="10758" max="10758" width="5" style="36" customWidth="true"/>
    <col min="10759" max="10759" width="13.85546875" style="36" customWidth="true"/>
    <col min="10760" max="10761" width="6.28515625" style="36" customWidth="true"/>
    <col min="10762" max="10763" width="7" style="36" customWidth="true"/>
    <col min="10764" max="10770" width="6.28515625" style="36" customWidth="true"/>
    <col min="10771" max="11013" width="9.140625" style="36"/>
    <col min="11014" max="11014" width="5" style="36" customWidth="true"/>
    <col min="11015" max="11015" width="13.85546875" style="36" customWidth="true"/>
    <col min="11016" max="11017" width="6.28515625" style="36" customWidth="true"/>
    <col min="11018" max="11019" width="7" style="36" customWidth="true"/>
    <col min="11020" max="11026" width="6.28515625" style="36" customWidth="true"/>
    <col min="11027" max="11269" width="9.140625" style="36"/>
    <col min="11270" max="11270" width="5" style="36" customWidth="true"/>
    <col min="11271" max="11271" width="13.85546875" style="36" customWidth="true"/>
    <col min="11272" max="11273" width="6.28515625" style="36" customWidth="true"/>
    <col min="11274" max="11275" width="7" style="36" customWidth="true"/>
    <col min="11276" max="11282" width="6.28515625" style="36" customWidth="true"/>
    <col min="11283" max="11525" width="9.140625" style="36"/>
    <col min="11526" max="11526" width="5" style="36" customWidth="true"/>
    <col min="11527" max="11527" width="13.85546875" style="36" customWidth="true"/>
    <col min="11528" max="11529" width="6.28515625" style="36" customWidth="true"/>
    <col min="11530" max="11531" width="7" style="36" customWidth="true"/>
    <col min="11532" max="11538" width="6.28515625" style="36" customWidth="true"/>
    <col min="11539" max="11781" width="9.140625" style="36"/>
    <col min="11782" max="11782" width="5" style="36" customWidth="true"/>
    <col min="11783" max="11783" width="13.85546875" style="36" customWidth="true"/>
    <col min="11784" max="11785" width="6.28515625" style="36" customWidth="true"/>
    <col min="11786" max="11787" width="7" style="36" customWidth="true"/>
    <col min="11788" max="11794" width="6.28515625" style="36" customWidth="true"/>
    <col min="11795" max="12037" width="9.140625" style="36"/>
    <col min="12038" max="12038" width="5" style="36" customWidth="true"/>
    <col min="12039" max="12039" width="13.85546875" style="36" customWidth="true"/>
    <col min="12040" max="12041" width="6.28515625" style="36" customWidth="true"/>
    <col min="12042" max="12043" width="7" style="36" customWidth="true"/>
    <col min="12044" max="12050" width="6.28515625" style="36" customWidth="true"/>
    <col min="12051" max="12293" width="9.140625" style="36"/>
    <col min="12294" max="12294" width="5" style="36" customWidth="true"/>
    <col min="12295" max="12295" width="13.85546875" style="36" customWidth="true"/>
    <col min="12296" max="12297" width="6.28515625" style="36" customWidth="true"/>
    <col min="12298" max="12299" width="7" style="36" customWidth="true"/>
    <col min="12300" max="12306" width="6.28515625" style="36" customWidth="true"/>
    <col min="12307" max="12549" width="9.140625" style="36"/>
    <col min="12550" max="12550" width="5" style="36" customWidth="true"/>
    <col min="12551" max="12551" width="13.85546875" style="36" customWidth="true"/>
    <col min="12552" max="12553" width="6.28515625" style="36" customWidth="true"/>
    <col min="12554" max="12555" width="7" style="36" customWidth="true"/>
    <col min="12556" max="12562" width="6.28515625" style="36" customWidth="true"/>
    <col min="12563" max="12805" width="9.140625" style="36"/>
    <col min="12806" max="12806" width="5" style="36" customWidth="true"/>
    <col min="12807" max="12807" width="13.85546875" style="36" customWidth="true"/>
    <col min="12808" max="12809" width="6.28515625" style="36" customWidth="true"/>
    <col min="12810" max="12811" width="7" style="36" customWidth="true"/>
    <col min="12812" max="12818" width="6.28515625" style="36" customWidth="true"/>
    <col min="12819" max="13061" width="9.140625" style="36"/>
    <col min="13062" max="13062" width="5" style="36" customWidth="true"/>
    <col min="13063" max="13063" width="13.85546875" style="36" customWidth="true"/>
    <col min="13064" max="13065" width="6.28515625" style="36" customWidth="true"/>
    <col min="13066" max="13067" width="7" style="36" customWidth="true"/>
    <col min="13068" max="13074" width="6.28515625" style="36" customWidth="true"/>
    <col min="13075" max="13317" width="9.140625" style="36"/>
    <col min="13318" max="13318" width="5" style="36" customWidth="true"/>
    <col min="13319" max="13319" width="13.85546875" style="36" customWidth="true"/>
    <col min="13320" max="13321" width="6.28515625" style="36" customWidth="true"/>
    <col min="13322" max="13323" width="7" style="36" customWidth="true"/>
    <col min="13324" max="13330" width="6.28515625" style="36" customWidth="true"/>
    <col min="13331" max="13573" width="9.140625" style="36"/>
    <col min="13574" max="13574" width="5" style="36" customWidth="true"/>
    <col min="13575" max="13575" width="13.85546875" style="36" customWidth="true"/>
    <col min="13576" max="13577" width="6.28515625" style="36" customWidth="true"/>
    <col min="13578" max="13579" width="7" style="36" customWidth="true"/>
    <col min="13580" max="13586" width="6.28515625" style="36" customWidth="true"/>
    <col min="13587" max="13829" width="9.140625" style="36"/>
    <col min="13830" max="13830" width="5" style="36" customWidth="true"/>
    <col min="13831" max="13831" width="13.85546875" style="36" customWidth="true"/>
    <col min="13832" max="13833" width="6.28515625" style="36" customWidth="true"/>
    <col min="13834" max="13835" width="7" style="36" customWidth="true"/>
    <col min="13836" max="13842" width="6.28515625" style="36" customWidth="true"/>
    <col min="13843" max="14085" width="9.140625" style="36"/>
    <col min="14086" max="14086" width="5" style="36" customWidth="true"/>
    <col min="14087" max="14087" width="13.85546875" style="36" customWidth="true"/>
    <col min="14088" max="14089" width="6.28515625" style="36" customWidth="true"/>
    <col min="14090" max="14091" width="7" style="36" customWidth="true"/>
    <col min="14092" max="14098" width="6.28515625" style="36" customWidth="true"/>
    <col min="14099" max="14341" width="9.140625" style="36"/>
    <col min="14342" max="14342" width="5" style="36" customWidth="true"/>
    <col min="14343" max="14343" width="13.85546875" style="36" customWidth="true"/>
    <col min="14344" max="14345" width="6.28515625" style="36" customWidth="true"/>
    <col min="14346" max="14347" width="7" style="36" customWidth="true"/>
    <col min="14348" max="14354" width="6.28515625" style="36" customWidth="true"/>
    <col min="14355" max="14597" width="9.140625" style="36"/>
    <col min="14598" max="14598" width="5" style="36" customWidth="true"/>
    <col min="14599" max="14599" width="13.85546875" style="36" customWidth="true"/>
    <col min="14600" max="14601" width="6.28515625" style="36" customWidth="true"/>
    <col min="14602" max="14603" width="7" style="36" customWidth="true"/>
    <col min="14604" max="14610" width="6.28515625" style="36" customWidth="true"/>
    <col min="14611" max="14853" width="9.140625" style="36"/>
    <col min="14854" max="14854" width="5" style="36" customWidth="true"/>
    <col min="14855" max="14855" width="13.85546875" style="36" customWidth="true"/>
    <col min="14856" max="14857" width="6.28515625" style="36" customWidth="true"/>
    <col min="14858" max="14859" width="7" style="36" customWidth="true"/>
    <col min="14860" max="14866" width="6.28515625" style="36" customWidth="true"/>
    <col min="14867" max="15109" width="9.140625" style="36"/>
    <col min="15110" max="15110" width="5" style="36" customWidth="true"/>
    <col min="15111" max="15111" width="13.85546875" style="36" customWidth="true"/>
    <col min="15112" max="15113" width="6.28515625" style="36" customWidth="true"/>
    <col min="15114" max="15115" width="7" style="36" customWidth="true"/>
    <col min="15116" max="15122" width="6.28515625" style="36" customWidth="true"/>
    <col min="15123" max="15365" width="9.140625" style="36"/>
    <col min="15366" max="15366" width="5" style="36" customWidth="true"/>
    <col min="15367" max="15367" width="13.85546875" style="36" customWidth="true"/>
    <col min="15368" max="15369" width="6.28515625" style="36" customWidth="true"/>
    <col min="15370" max="15371" width="7" style="36" customWidth="true"/>
    <col min="15372" max="15378" width="6.28515625" style="36" customWidth="true"/>
    <col min="15379" max="15621" width="9.140625" style="36"/>
    <col min="15622" max="15622" width="5" style="36" customWidth="true"/>
    <col min="15623" max="15623" width="13.85546875" style="36" customWidth="true"/>
    <col min="15624" max="15625" width="6.28515625" style="36" customWidth="true"/>
    <col min="15626" max="15627" width="7" style="36" customWidth="true"/>
    <col min="15628" max="15634" width="6.28515625" style="36" customWidth="true"/>
    <col min="15635" max="15877" width="9.140625" style="36"/>
    <col min="15878" max="15878" width="5" style="36" customWidth="true"/>
    <col min="15879" max="15879" width="13.85546875" style="36" customWidth="true"/>
    <col min="15880" max="15881" width="6.28515625" style="36" customWidth="true"/>
    <col min="15882" max="15883" width="7" style="36" customWidth="true"/>
    <col min="15884" max="15890" width="6.28515625" style="36" customWidth="true"/>
    <col min="15891" max="16133" width="9.140625" style="36"/>
    <col min="16134" max="16134" width="5" style="36" customWidth="true"/>
    <col min="16135" max="16135" width="13.85546875" style="36" customWidth="true"/>
    <col min="16136" max="16137" width="6.28515625" style="36" customWidth="true"/>
    <col min="16138" max="16139" width="7" style="36" customWidth="true"/>
    <col min="16140" max="16146" width="6.28515625" style="36" customWidth="true"/>
    <col min="16147" max="16384" width="9.140625" style="36"/>
  </cols>
  <sheetData>
    <row r="4" ht="27" customHeight="true" x14ac:dyDescent="0.4">
      <c r="B4" s="1663" t="s">
        <v>132</v>
      </c>
      <c r="C4" s="1664"/>
      <c r="D4" s="1664"/>
      <c r="E4" s="1664"/>
      <c r="F4" s="1664"/>
      <c r="G4" s="1664"/>
      <c r="H4" s="1664"/>
      <c r="I4" s="1664"/>
      <c r="J4" s="1664"/>
      <c r="K4" s="1664"/>
      <c r="L4" s="1664"/>
      <c r="M4" s="1664"/>
      <c r="N4" s="1664"/>
      <c r="O4" s="1664"/>
      <c r="P4" s="1664"/>
      <c r="Q4" s="1664"/>
      <c r="R4" s="1664"/>
      <c r="S4" s="1664"/>
      <c r="T4" s="1664"/>
      <c r="U4" s="1664"/>
      <c r="V4" s="1664"/>
      <c r="W4" s="1664"/>
      <c r="X4" s="1664"/>
      <c r="Y4" s="1664"/>
    </row>
    <row r="5" ht="28.5" customHeight="true" x14ac:dyDescent="0.4">
      <c r="B5" s="1655" t="str">
        <f ca="true">IF(ISERROR(INDIRECT(CONCATENATE($E$32,"!A2"))),"",INDIRECT(CONCATENATE($E$32,"!A2")))</f>
        <v>Niger</v>
      </c>
      <c r="C5" s="1665"/>
      <c r="D5" s="1665"/>
      <c r="E5" s="1665"/>
      <c r="F5" s="1665"/>
      <c r="G5" s="1665"/>
      <c r="H5" s="1665"/>
      <c r="I5" s="1665"/>
      <c r="J5" s="1665"/>
      <c r="K5" s="1664"/>
      <c r="L5" s="1664"/>
      <c r="M5" s="1664"/>
      <c r="N5" s="1664"/>
      <c r="O5" s="1664"/>
      <c r="P5" s="1664"/>
      <c r="Q5" s="1664"/>
      <c r="R5" s="1664"/>
      <c r="S5" s="1664"/>
      <c r="T5" s="1664"/>
      <c r="U5" s="1664"/>
      <c r="V5" s="1664"/>
      <c r="W5" s="1664"/>
      <c r="X5" s="1664"/>
      <c r="Y5" s="1664"/>
    </row>
    <row r="6" x14ac:dyDescent="0.2">
      <c r="F6" s="36"/>
      <c r="G6" s="36"/>
      <c r="J6" s="37"/>
      <c r="K6" s="37"/>
      <c r="L6" s="37"/>
      <c r="M6" s="37"/>
      <c r="N6" s="37"/>
      <c r="O6" s="37"/>
      <c r="P6" s="37"/>
    </row>
    <row r="7" s="38" customFormat="true" ht="16.5" customHeight="true" x14ac:dyDescent="0.25">
      <c r="B7" s="1661" t="str">
        <f ca="true">CONCATENATE("National ",IF(ISERROR(INDIRECT(CONCATENATE($E$32,"!A2"))),"",INDIRECT(CONCATENATE($E$32,"!A210"))))</f>
        <v>National Access to hygiene facilities </v>
      </c>
      <c r="C7" s="1662"/>
      <c r="D7" s="1662"/>
      <c r="E7" s="1662"/>
      <c r="F7" s="1662"/>
      <c r="G7" s="1662"/>
      <c r="H7" s="1662"/>
      <c r="K7" s="1679" t="str">
        <f ca="true">CONCATENATE("Urban ",IF(ISERROR(INDIRECT(CONCATENATE($E$32,"!A2"))),"",INDIRECT(CONCATENATE($E$32,"!A210"))))</f>
        <v>Urban Access to hygiene facilities </v>
      </c>
      <c r="L7" s="1680"/>
      <c r="M7" s="1680"/>
      <c r="N7" s="1680"/>
      <c r="O7" s="1680"/>
      <c r="P7" s="1680"/>
      <c r="S7" s="1679" t="str">
        <f ca="true">CONCATENATE("Rural ",IF(ISERROR(INDIRECT(CONCATENATE($E$32,"!A2"))),"",INDIRECT(CONCATENATE($E$32,"!A210"))))</f>
        <v>Rural Access to hygiene facilities </v>
      </c>
      <c r="T7" s="1680"/>
      <c r="U7" s="1680"/>
      <c r="V7" s="1680"/>
      <c r="W7" s="1680"/>
      <c r="X7" s="1680"/>
    </row>
    <row r="8" s="38" customFormat="true" x14ac:dyDescent="0.2"/>
    <row r="17" x14ac:dyDescent="0.2">
      <c r="Q17" s="37"/>
      <c r="R17" s="37"/>
      <c r="S17" s="37"/>
      <c r="T17" s="37"/>
      <c r="U17" s="37"/>
      <c r="V17" s="37"/>
    </row>
    <row r="18" x14ac:dyDescent="0.2">
      <c r="Q18" s="37"/>
      <c r="R18" s="37"/>
      <c r="S18" s="37"/>
      <c r="T18" s="37"/>
      <c r="U18" s="37"/>
      <c r="V18" s="37"/>
    </row>
    <row r="19" x14ac:dyDescent="0.2">
      <c r="Q19" s="37"/>
      <c r="R19" s="37"/>
      <c r="S19" s="37"/>
      <c r="T19" s="37"/>
      <c r="U19" s="37"/>
      <c r="V19" s="37"/>
    </row>
    <row r="20" x14ac:dyDescent="0.2">
      <c r="Q20" s="37"/>
      <c r="R20" s="37"/>
      <c r="S20" s="37"/>
      <c r="T20" s="37"/>
      <c r="U20" s="37"/>
      <c r="V20" s="37"/>
    </row>
    <row r="21" x14ac:dyDescent="0.2">
      <c r="Q21" s="37"/>
      <c r="R21" s="37"/>
      <c r="S21" s="37"/>
      <c r="T21" s="37"/>
      <c r="U21" s="37"/>
      <c r="V21" s="37"/>
    </row>
    <row r="22" x14ac:dyDescent="0.2">
      <c r="Q22" s="37"/>
      <c r="R22" s="37"/>
      <c r="S22" s="37"/>
      <c r="T22" s="37"/>
      <c r="U22" s="37"/>
      <c r="V22" s="37"/>
    </row>
    <row r="23" x14ac:dyDescent="0.2">
      <c r="Q23" s="37"/>
      <c r="R23" s="37"/>
      <c r="S23" s="37"/>
      <c r="T23" s="37"/>
      <c r="U23" s="37"/>
      <c r="V23" s="37"/>
    </row>
    <row r="32" s="40" customFormat="true" x14ac:dyDescent="0.2">
      <c r="E32" s="1690" t="str">
        <f>INDEX(B88:B100,A88)</f>
        <v>DHS06</v>
      </c>
      <c r="F32" s="1691"/>
      <c r="G32" s="1670" t="str">
        <f ca="true">IF(ISERROR(INDIRECT(CONCATENATE($E$32,"!A2"))),"",INDIRECT(CONCATENATE($E$32,"!A2")))</f>
        <v>Niger</v>
      </c>
      <c r="H32" s="1671"/>
      <c r="I32" s="1671"/>
      <c r="J32" s="1672"/>
      <c r="K32" s="1676" t="s">
        <v>0</v>
      </c>
      <c r="L32" s="1677"/>
      <c r="M32" s="1678"/>
      <c r="N32" s="1676" t="s">
        <v>1</v>
      </c>
      <c r="O32" s="1677"/>
      <c r="P32" s="1678"/>
      <c r="Q32" s="1676" t="s">
        <v>2</v>
      </c>
      <c r="R32" s="1677"/>
      <c r="S32" s="1678"/>
      <c r="T32" s="1676" t="s">
        <v>3</v>
      </c>
      <c r="U32" s="1677"/>
      <c r="V32" s="1678"/>
      <c r="W32" s="1676" t="s">
        <v>4</v>
      </c>
      <c r="X32" s="1677"/>
      <c r="Y32" s="1678"/>
    </row>
    <row r="33" s="44" customFormat="true" ht="22.5" customHeight="true" x14ac:dyDescent="0.2">
      <c r="E33" s="1692"/>
      <c r="F33" s="1693"/>
      <c r="G33" s="1673"/>
      <c r="H33" s="1674"/>
      <c r="I33" s="1674"/>
      <c r="J33" s="1675"/>
      <c r="K33" s="41" t="s">
        <v>15</v>
      </c>
      <c r="L33" s="42" t="s">
        <v>16</v>
      </c>
      <c r="M33" s="43" t="s">
        <v>20</v>
      </c>
      <c r="N33" s="41" t="s">
        <v>15</v>
      </c>
      <c r="O33" s="42" t="s">
        <v>16</v>
      </c>
      <c r="P33" s="43" t="s">
        <v>20</v>
      </c>
      <c r="Q33" s="41" t="s">
        <v>15</v>
      </c>
      <c r="R33" s="42" t="s">
        <v>16</v>
      </c>
      <c r="S33" s="43" t="s">
        <v>20</v>
      </c>
      <c r="T33" s="41" t="s">
        <v>15</v>
      </c>
      <c r="U33" s="42" t="s">
        <v>16</v>
      </c>
      <c r="V33" s="43" t="s">
        <v>20</v>
      </c>
      <c r="W33" s="41" t="s">
        <v>15</v>
      </c>
      <c r="X33" s="42" t="s">
        <v>16</v>
      </c>
      <c r="Y33" s="43" t="s">
        <v>20</v>
      </c>
    </row>
    <row r="34" ht="15" x14ac:dyDescent="0.2">
      <c r="B34" s="1666" t="s">
        <v>21</v>
      </c>
      <c r="C34" s="1667"/>
      <c r="D34" s="1667"/>
      <c r="E34" s="107"/>
      <c r="F34" s="36"/>
      <c r="G34" s="1626" t="s">
        <v>5</v>
      </c>
      <c r="H34" s="1627"/>
      <c r="I34" s="1630"/>
      <c r="J34" s="1683" t="str">
        <f ca="true">IF(ISERROR(INDIRECT(CONCATENATE(#REF!,"!A2"))),"",INDIRECT(CONCATENATE(#REF!,"!A210")))</f>
        <v/>
      </c>
      <c r="K34" s="1681">
        <f ca="true">IF(ISERROR(INDIRECT(CONCATENATE($E$32,"!C222"))),"",INDIRECT(CONCATENATE($E$32,"!C222")))</f>
        <v>3.8261092318604808</v>
      </c>
      <c r="L34" s="1687">
        <f ca="true">IF(ISERROR(INDIRECT(CONCATENATE($E$32,"!C223"))),"",INDIRECT(CONCATENATE($E$32,"!C223")))</f>
        <v>72.665355137908136</v>
      </c>
      <c r="M34" s="1685">
        <f ca="true">IF(ISERROR(INDIRECT(CONCATENATE($E$32,"!C224"))),"",INDIRECT(CONCATENATE($E$32,"!C224")))</f>
        <v>23.508535630231439</v>
      </c>
      <c r="N34" s="1681">
        <f ca="true">IF(ISERROR(INDIRECT(CONCATENATE($E$32,"!D222"))),"",INDIRECT(CONCATENATE($E$32,"!D222")))</f>
        <v>4.4292656944100441</v>
      </c>
      <c r="O34" s="1687">
        <f ca="true">IF(ISERROR(INDIRECT(CONCATENATE($E$32,"!D223"))),"",INDIRECT(CONCATENATE($E$32,"!D223")))</f>
        <v>81.519916003823894</v>
      </c>
      <c r="P34" s="1685">
        <f ca="true">IF(ISERROR(INDIRECT(CONCATENATE($E$32,"!D224"))),"",INDIRECT(CONCATENATE($E$32,"!D224")))</f>
        <v>14.050818301765936</v>
      </c>
      <c r="Q34" s="1681">
        <f ca="true">IF(ISERROR(INDIRECT(CONCATENATE($E$32,"!E222"))),"",INDIRECT(CONCATENATE($E$32,"!E222")))</f>
        <v>4.6850956823181491</v>
      </c>
      <c r="R34" s="1687">
        <f ca="true">IF(ISERROR(INDIRECT(CONCATENATE($E$32,"!E223"))),"",INDIRECT(CONCATENATE($E$32,"!E223")))</f>
        <v>81.527801351465769</v>
      </c>
      <c r="S34" s="1685">
        <f ca="true">IF(ISERROR(INDIRECT(CONCATENATE($E$32,"!E224"))),"",INDIRECT(CONCATENATE($E$32,"!E224")))</f>
        <v>13.787102966216015</v>
      </c>
      <c r="T34" s="1681">
        <f ca="true">IF(ISERROR(INDIRECT(CONCATENATE($E$32,"!F222"))),"",INDIRECT(CONCATENATE($E$32,"!F222")))</f>
        <v>7.7266901022384316</v>
      </c>
      <c r="U34" s="1687">
        <f ca="true">IF(ISERROR(INDIRECT(CONCATENATE($E$32,"!F223"))),"",INDIRECT(CONCATENATE($E$32,"!F223")))</f>
        <v>76.232987782971279</v>
      </c>
      <c r="V34" s="1685">
        <f ca="true">IF(ISERROR(INDIRECT(CONCATENATE($E$32,"!F224"))),"",INDIRECT(CONCATENATE($E$32,"!F224")))</f>
        <v>16.040322114790285</v>
      </c>
      <c r="W34" s="1681">
        <f ca="true">IF(ISERROR(INDIRECT(CONCATENATE($E$32,"!G222"))),"",INDIRECT(CONCATENATE($E$32,"!G222")))</f>
        <v>26.606881897480083</v>
      </c>
      <c r="X34" s="1687">
        <f ca="true">IF(ISERROR(INDIRECT(CONCATENATE($E$32,"!G223"))),"",INDIRECT(CONCATENATE($E$32,"!G223")))</f>
        <v>60.626735452560276</v>
      </c>
      <c r="Y34" s="1685">
        <f ca="true">IF(ISERROR(INDIRECT(CONCATENATE($E$32,"!G224"))),"",INDIRECT(CONCATENATE($E$32,"!G224")))</f>
        <v>12.766382649959764</v>
      </c>
      <c r="Z34" s="108"/>
    </row>
    <row r="35" ht="15" x14ac:dyDescent="0.2">
      <c r="B35" s="1668"/>
      <c r="C35" s="1669"/>
      <c r="D35" s="1669"/>
      <c r="E35" s="107"/>
      <c r="F35" s="36"/>
      <c r="G35" s="1628"/>
      <c r="H35" s="1629"/>
      <c r="I35" s="1631"/>
      <c r="J35" s="1684"/>
      <c r="K35" s="1682"/>
      <c r="L35" s="1688"/>
      <c r="M35" s="1686"/>
      <c r="N35" s="1682"/>
      <c r="O35" s="1688"/>
      <c r="P35" s="1686"/>
      <c r="Q35" s="1682"/>
      <c r="R35" s="1688"/>
      <c r="S35" s="1686"/>
      <c r="T35" s="1682"/>
      <c r="U35" s="1688"/>
      <c r="V35" s="1686"/>
      <c r="W35" s="1682"/>
      <c r="X35" s="1688"/>
      <c r="Y35" s="1686"/>
      <c r="Z35" s="108"/>
    </row>
    <row r="36" ht="12.75" customHeight="true" x14ac:dyDescent="0.2">
      <c r="E36" s="109"/>
      <c r="F36" s="36"/>
      <c r="G36" s="108"/>
      <c r="H36" s="108"/>
      <c r="I36" s="108"/>
      <c r="J36" s="108"/>
      <c r="K36" s="108"/>
      <c r="L36" s="110"/>
      <c r="M36" s="110"/>
      <c r="N36" s="108"/>
      <c r="O36" s="108"/>
      <c r="P36" s="108"/>
      <c r="Q36" s="108"/>
      <c r="R36" s="108"/>
      <c r="S36" s="108"/>
      <c r="T36" s="108"/>
      <c r="U36" s="108"/>
      <c r="V36" s="108"/>
      <c r="W36" s="108"/>
      <c r="X36" s="108"/>
      <c r="Y36" s="108"/>
      <c r="Z36" s="108"/>
    </row>
    <row r="37" x14ac:dyDescent="0.2">
      <c r="E37" s="109"/>
      <c r="F37" s="36"/>
      <c r="G37" s="1626" t="s">
        <v>6</v>
      </c>
      <c r="H37" s="1627"/>
      <c r="I37" s="1630"/>
      <c r="J37" s="1683" t="str">
        <f ca="true">IF(ISERROR(INDIRECT(CONCATENATE(#REF!,"!A2"))),"",INDIRECT(CONCATENATE(#REF!,"!A210")))</f>
        <v/>
      </c>
      <c r="K37" s="1681">
        <f ca="true">IF(ISERROR(INDIRECT(CONCATENATE($E$32,"!H222"))),"",INDIRECT(CONCATENATE($E$32,"!H222")))</f>
        <v>13.403120435186377</v>
      </c>
      <c r="L37" s="1687">
        <f ca="true">IF(ISERROR(INDIRECT(CONCATENATE($E$32,"!H223"))),"",INDIRECT(CONCATENATE($E$32,"!H223")))</f>
        <v>67.014591978917736</v>
      </c>
      <c r="M37" s="1685">
        <f ca="true">IF(ISERROR(INDIRECT(CONCATENATE($E$32,"!H224"))),"",INDIRECT(CONCATENATE($E$32,"!H224")))</f>
        <v>19.582287585895848</v>
      </c>
      <c r="N37" s="1681">
        <f ca="true">IF(ISERROR(INDIRECT(CONCATENATE($E$32,"!I222"))),"",INDIRECT(CONCATENATE($E$32,"!I222")))</f>
        <v>21.375363247086867</v>
      </c>
      <c r="O37" s="1687">
        <f ca="true">IF(ISERROR(INDIRECT(CONCATENATE($E$32,"!I223"))),"",INDIRECT(CONCATENATE($E$32,"!I223")))</f>
        <v>64.673784508619008</v>
      </c>
      <c r="P37" s="1685">
        <f ca="true">IF(ISERROR(INDIRECT(CONCATENATE($E$32,"!I224"))),"",INDIRECT(CONCATENATE($E$32,"!I224")))</f>
        <v>13.950852244294119</v>
      </c>
      <c r="Q37" s="1681">
        <f ca="true">IF(ISERROR(INDIRECT(CONCATENATE($E$32,"!J222"))),"",INDIRECT(CONCATENATE($E$32,"!J222")))</f>
        <v>26.292691995445765</v>
      </c>
      <c r="R37" s="1687">
        <f ca="true">IF(ISERROR(INDIRECT(CONCATENATE($E$32,"!J223"))),"",INDIRECT(CONCATENATE($E$32,"!J223")))</f>
        <v>61.887165266078803</v>
      </c>
      <c r="S37" s="1685">
        <f ca="true">IF(ISERROR(INDIRECT(CONCATENATE($E$32,"!J224"))),"",INDIRECT(CONCATENATE($E$32,"!J224")))</f>
        <v>11.820142738475411</v>
      </c>
      <c r="T37" s="1681">
        <f ca="true">IF(ISERROR(INDIRECT(CONCATENATE($E$32,"!K222"))),"",INDIRECT(CONCATENATE($E$32,"!K222")))</f>
        <v>32.408205842475112</v>
      </c>
      <c r="U37" s="1687">
        <f ca="true">IF(ISERROR(INDIRECT(CONCATENATE($E$32,"!K223"))),"",INDIRECT(CONCATENATE($E$32,"!K223")))</f>
        <v>55.173380538688541</v>
      </c>
      <c r="V37" s="1685">
        <f ca="true">IF(ISERROR(INDIRECT(CONCATENATE($E$32,"!K224"))),"",INDIRECT(CONCATENATE($E$32,"!K224")))</f>
        <v>12.418413618836329</v>
      </c>
      <c r="W37" s="1681">
        <f ca="true">IF(ISERROR(INDIRECT(CONCATENATE($E$32,"!L222"))),"",INDIRECT(CONCATENATE($E$32,"!L222")))</f>
        <v>54.72264096003633</v>
      </c>
      <c r="X37" s="1687">
        <f ca="true">IF(ISERROR(INDIRECT(CONCATENATE($E$32,"!L223"))),"",INDIRECT(CONCATENATE($E$32,"!L223")))</f>
        <v>36.595753651030236</v>
      </c>
      <c r="Y37" s="1685">
        <f ca="true">IF(ISERROR(INDIRECT(CONCATENATE($E$32,"!L224"))),"",INDIRECT(CONCATENATE($E$32,"!L224")))</f>
        <v>8.6816053889333595</v>
      </c>
      <c r="Z37" s="108"/>
    </row>
    <row r="38" x14ac:dyDescent="0.2">
      <c r="F38" s="36"/>
      <c r="G38" s="1628"/>
      <c r="H38" s="1629"/>
      <c r="I38" s="1631"/>
      <c r="J38" s="1689"/>
      <c r="K38" s="1682"/>
      <c r="L38" s="1688"/>
      <c r="M38" s="1686"/>
      <c r="N38" s="1682"/>
      <c r="O38" s="1688"/>
      <c r="P38" s="1686"/>
      <c r="Q38" s="1682"/>
      <c r="R38" s="1688"/>
      <c r="S38" s="1686"/>
      <c r="T38" s="1682"/>
      <c r="U38" s="1688"/>
      <c r="V38" s="1686"/>
      <c r="W38" s="1682"/>
      <c r="X38" s="1688"/>
      <c r="Y38" s="1686"/>
      <c r="Z38" s="108"/>
    </row>
    <row r="39" x14ac:dyDescent="0.2">
      <c r="F39" s="36"/>
      <c r="G39" s="108"/>
      <c r="H39" s="108"/>
      <c r="I39" s="108"/>
      <c r="J39" s="108"/>
      <c r="K39" s="108"/>
      <c r="L39" s="108"/>
      <c r="M39" s="110"/>
      <c r="N39" s="110"/>
      <c r="O39" s="108"/>
      <c r="P39" s="108"/>
      <c r="Q39" s="108"/>
      <c r="R39" s="108"/>
      <c r="S39" s="108"/>
      <c r="T39" s="108"/>
      <c r="U39" s="108"/>
      <c r="V39" s="108"/>
      <c r="W39" s="108"/>
      <c r="X39" s="108"/>
      <c r="Y39" s="108"/>
      <c r="Z39" s="108"/>
    </row>
    <row r="40" x14ac:dyDescent="0.2">
      <c r="F40" s="36"/>
      <c r="G40" s="1626" t="s">
        <v>7</v>
      </c>
      <c r="H40" s="1627"/>
      <c r="I40" s="1630"/>
      <c r="J40" s="1683" t="str">
        <f ca="true">IF(ISERROR(INDIRECT(CONCATENATE(#REF!,"!A2"))),"",INDIRECT(CONCATENATE(#REF!,"!A210")))</f>
        <v/>
      </c>
      <c r="K40" s="1681">
        <f ca="true">IF(ISERROR(INDIRECT(CONCATENATE($E$32,"!M222"))),"",INDIRECT(CONCATENATE($E$32,"!M222")))</f>
        <v>2.6815455610678351</v>
      </c>
      <c r="L40" s="1687">
        <f ca="true">IF(ISERROR(INDIRECT(CONCATENATE($E$32,"!M223"))),"",INDIRECT(CONCATENATE($E$32,"!M223")))</f>
        <v>73.483452751913148</v>
      </c>
      <c r="M40" s="1685">
        <f ca="true">IF(ISERROR(INDIRECT(CONCATENATE($E$32,"!M224"))),"",INDIRECT(CONCATENATE($E$32,"!M224")))</f>
        <v>23.83500168701908</v>
      </c>
      <c r="N40" s="1681">
        <f ca="true">IF(ISERROR(INDIRECT(CONCATENATE($E$32,"!N222"))),"",INDIRECT(CONCATENATE($E$32,"!N222")))</f>
        <v>4.1988057224158286</v>
      </c>
      <c r="O40" s="1687">
        <f ca="true">IF(ISERROR(INDIRECT(CONCATENATE($E$32,"!N223"))),"",INDIRECT(CONCATENATE($E$32,"!N223")))</f>
        <v>81.908382025092791</v>
      </c>
      <c r="P40" s="1685">
        <f ca="true">IF(ISERROR(INDIRECT(CONCATENATE($E$32,"!N224"))),"",INDIRECT(CONCATENATE($E$32,"!N224")))</f>
        <v>13.892812252491241</v>
      </c>
      <c r="Q40" s="1681">
        <f ca="true">IF(ISERROR(INDIRECT(CONCATENATE($E$32,"!O222"))),"",INDIRECT(CONCATENATE($E$32,"!O222")))</f>
        <v>4.4033475640324058</v>
      </c>
      <c r="R40" s="1687">
        <f ca="true">IF(ISERROR(INDIRECT(CONCATENATE($E$32,"!O223"))),"",INDIRECT(CONCATENATE($E$32,"!O223")))</f>
        <v>82.476736945748769</v>
      </c>
      <c r="S40" s="1685">
        <f ca="true">IF(ISERROR(INDIRECT(CONCATENATE($E$32,"!O224"))),"",INDIRECT(CONCATENATE($E$32,"!O224")))</f>
        <v>13.119915490218883</v>
      </c>
      <c r="T40" s="1681">
        <f ca="true">IF(ISERROR(INDIRECT(CONCATENATE($E$32,"!P222"))),"",INDIRECT(CONCATENATE($E$32,"!P222")))</f>
        <v>5.4323267805131454</v>
      </c>
      <c r="U40" s="1687">
        <f ca="true">IF(ISERROR(INDIRECT(CONCATENATE($E$32,"!P223"))),"",INDIRECT(CONCATENATE($E$32,"!P223")))</f>
        <v>79.750761298005742</v>
      </c>
      <c r="V40" s="1685">
        <f ca="true">IF(ISERROR(INDIRECT(CONCATENATE($E$32,"!P224"))),"",INDIRECT(CONCATENATE($E$32,"!P224")))</f>
        <v>14.816911921481013</v>
      </c>
      <c r="W40" s="1681">
        <f ca="true">IF(ISERROR(INDIRECT(CONCATENATE($E$32,"!Q222"))),"",INDIRECT(CONCATENATE($E$32,"!Q222")))</f>
        <v>8.6119662401225021</v>
      </c>
      <c r="X40" s="1687">
        <f ca="true">IF(ISERROR(INDIRECT(CONCATENATE($E$32,"!Q223"))),"",INDIRECT(CONCATENATE($E$32,"!Q223")))</f>
        <v>74.889729287707112</v>
      </c>
      <c r="Y40" s="1685">
        <f ca="true">IF(ISERROR(INDIRECT(CONCATENATE($E$32,"!Q224"))),"",INDIRECT(CONCATENATE($E$32,"!Q224")))</f>
        <v>16.498304472170322</v>
      </c>
      <c r="Z40" s="108"/>
    </row>
    <row r="41" x14ac:dyDescent="0.2">
      <c r="F41" s="36"/>
      <c r="G41" s="1628"/>
      <c r="H41" s="1629"/>
      <c r="I41" s="1631"/>
      <c r="J41" s="1689"/>
      <c r="K41" s="1682"/>
      <c r="L41" s="1688"/>
      <c r="M41" s="1686"/>
      <c r="N41" s="1682"/>
      <c r="O41" s="1688"/>
      <c r="P41" s="1686"/>
      <c r="Q41" s="1682"/>
      <c r="R41" s="1688"/>
      <c r="S41" s="1686"/>
      <c r="T41" s="1682"/>
      <c r="U41" s="1688"/>
      <c r="V41" s="1686"/>
      <c r="W41" s="1682"/>
      <c r="X41" s="1688"/>
      <c r="Y41" s="1686"/>
      <c r="Z41" s="108"/>
    </row>
    <row r="43" x14ac:dyDescent="0.2">
      <c r="F43" s="36"/>
      <c r="G43" s="36"/>
    </row>
    <row r="44" x14ac:dyDescent="0.2">
      <c r="F44" s="36"/>
      <c r="G44" s="36"/>
    </row>
    <row r="45" x14ac:dyDescent="0.2">
      <c r="F45" s="36"/>
      <c r="G45" s="36"/>
    </row>
    <row r="46" x14ac:dyDescent="0.2">
      <c r="F46" s="36"/>
      <c r="G46" s="36"/>
    </row>
    <row r="48" ht="15" x14ac:dyDescent="0.2">
      <c r="H48" s="107"/>
    </row>
    <row r="88" hidden="true" x14ac:dyDescent="0.2">
      <c r="A88" s="4">
        <v>1</v>
      </c>
      <c r="B88" s="4" t="s">
        <v>177</v>
      </c>
    </row>
    <row r="89" hidden="true" x14ac:dyDescent="0.2">
      <c r="B89" s="4" t="s">
        <v>147</v>
      </c>
    </row>
    <row r="90" hidden="true" x14ac:dyDescent="0.2">
      <c r="B90" s="4" t="s">
        <v>134</v>
      </c>
    </row>
    <row r="91" hidden="true" x14ac:dyDescent="0.2">
      <c r="B91" s="4"/>
    </row>
    <row r="92" hidden="true" x14ac:dyDescent="0.2">
      <c r="B92" s="4"/>
    </row>
    <row r="93" hidden="true" x14ac:dyDescent="0.2">
      <c r="B93" s="4"/>
    </row>
    <row r="94" hidden="true" x14ac:dyDescent="0.2">
      <c r="B94" s="4"/>
    </row>
    <row r="95" hidden="true" x14ac:dyDescent="0.2">
      <c r="B95" s="4"/>
    </row>
    <row r="96" hidden="true" x14ac:dyDescent="0.2">
      <c r="B96" s="4"/>
    </row>
    <row r="97" hidden="true" x14ac:dyDescent="0.2">
      <c r="B97" s="4"/>
    </row>
    <row r="98" hidden="true" x14ac:dyDescent="0.2">
      <c r="B98" s="4"/>
    </row>
    <row r="99" hidden="true" x14ac:dyDescent="0.2">
      <c r="B99" s="4"/>
    </row>
    <row r="100" hidden="true" x14ac:dyDescent="0.2">
      <c r="B100" s="4"/>
    </row>
  </sheetData>
  <sheetProtection sheet="true" objects="true" scenarios="true"/>
  <mergeCells count="67">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 ref="M40:M41"/>
    <mergeCell ref="N40:N41"/>
    <mergeCell ref="O40:O41"/>
    <mergeCell ref="P40:P41"/>
    <mergeCell ref="S37:S38"/>
    <mergeCell ref="M37:M38"/>
    <mergeCell ref="N37:N38"/>
    <mergeCell ref="O37:O38"/>
    <mergeCell ref="P37:P38"/>
    <mergeCell ref="Q37:Q38"/>
    <mergeCell ref="R37:R38"/>
    <mergeCell ref="T37:T38"/>
    <mergeCell ref="U37:U38"/>
    <mergeCell ref="V37:V38"/>
    <mergeCell ref="W37:W38"/>
    <mergeCell ref="X37:X38"/>
    <mergeCell ref="U34:U35"/>
    <mergeCell ref="V34:V35"/>
    <mergeCell ref="W34:W35"/>
    <mergeCell ref="X34:X35"/>
    <mergeCell ref="Y34:Y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B7:H7"/>
    <mergeCell ref="B4:Y4"/>
    <mergeCell ref="B5:Y5"/>
    <mergeCell ref="B34:D35"/>
    <mergeCell ref="G32:J33"/>
    <mergeCell ref="K32:M32"/>
    <mergeCell ref="N32:P32"/>
    <mergeCell ref="K7:P7"/>
    <mergeCell ref="S7:X7"/>
    <mergeCell ref="T34:T35"/>
    <mergeCell ref="Q32:S32"/>
    <mergeCell ref="T32:V32"/>
    <mergeCell ref="W32:Y32"/>
    <mergeCell ref="G34:H35"/>
    <mergeCell ref="I34:I35"/>
    <mergeCell ref="J34:J35"/>
  </mergeCells>
  <pageMargins left="0.787401575" right="0.787401575" top="0.984251969" bottom="0.984251969" header="0.5" footer="0.5"/>
  <pageSetup paperSize="9" orientation="portrait"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9C768-0FEB-4404-8445-B1514D780AEF}">
  <sheetPr codeName="Feuil5"/>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5" width="12.5703125" style="390" customWidth="true"/>
    <col min="26"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Niger</v>
      </c>
      <c r="B2" s="226"/>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2006</v>
      </c>
      <c r="B3" s="228"/>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DHS06</v>
      </c>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63" t="s">
        <v>146</v>
      </c>
      <c r="B10" s="564" t="s">
        <v>147</v>
      </c>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63" t="s">
        <v>148</v>
      </c>
      <c r="B11" s="565" t="s">
        <v>147</v>
      </c>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66"/>
      <c r="B12" s="564"/>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67"/>
      <c r="B13" s="568"/>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7" customFormat="true" ht="15" customHeight="true" x14ac:dyDescent="0.2">
      <c r="A14" s="115" t="s">
        <v>95</v>
      </c>
      <c r="B14" s="208"/>
      <c r="C14" s="1832" t="s">
        <v>114</v>
      </c>
      <c r="D14" s="1833"/>
      <c r="E14" s="1833"/>
      <c r="F14" s="1833"/>
      <c r="G14" s="1834"/>
      <c r="H14" s="1801" t="s">
        <v>38</v>
      </c>
      <c r="I14" s="1802"/>
      <c r="J14" s="1802"/>
      <c r="K14" s="1802"/>
      <c r="L14" s="1803"/>
      <c r="M14" s="1813" t="s">
        <v>37</v>
      </c>
      <c r="N14" s="1814"/>
      <c r="O14" s="1814"/>
      <c r="P14" s="1814"/>
      <c r="Q14" s="1815"/>
      <c r="R14" s="1438" t="s">
        <v>137</v>
      </c>
      <c r="S14" s="1472"/>
      <c r="T14" s="1472"/>
      <c r="U14" s="1472"/>
      <c r="V14" s="1472"/>
      <c r="W14" s="1472"/>
      <c r="X14" s="1472"/>
      <c r="Y14" s="1473"/>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562"/>
      <c r="BA14" s="217" t="s">
        <v>128</v>
      </c>
      <c r="BB14" s="115" t="s">
        <v>95</v>
      </c>
      <c r="BC14" s="1822" t="s">
        <v>114</v>
      </c>
      <c r="BD14" s="1823"/>
      <c r="BE14" s="1823"/>
      <c r="BF14" s="1823"/>
      <c r="BG14" s="1824"/>
      <c r="BH14" s="1825" t="s">
        <v>38</v>
      </c>
      <c r="BI14" s="1823"/>
      <c r="BJ14" s="1823"/>
      <c r="BK14" s="1823"/>
      <c r="BL14" s="1824"/>
      <c r="BM14" s="1825" t="s">
        <v>37</v>
      </c>
      <c r="BN14" s="1823"/>
      <c r="BO14" s="1823"/>
      <c r="BP14" s="1823"/>
      <c r="BQ14" s="1835"/>
      <c r="BR14" s="1451" t="s">
        <v>137</v>
      </c>
      <c r="BS14" s="1452"/>
      <c r="BT14" s="1452"/>
      <c r="BU14" s="1452"/>
      <c r="BV14" s="1452"/>
      <c r="BW14" s="1452"/>
      <c r="BX14" s="1452"/>
      <c r="BY14" s="145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7" customFormat="true" ht="12.75" x14ac:dyDescent="0.2">
      <c r="A15" s="182" t="s">
        <v>87</v>
      </c>
      <c r="B15" s="242"/>
      <c r="C15" s="269" t="s">
        <v>0</v>
      </c>
      <c r="D15" s="270" t="s">
        <v>1</v>
      </c>
      <c r="E15" s="270" t="s">
        <v>2</v>
      </c>
      <c r="F15" s="270" t="s">
        <v>3</v>
      </c>
      <c r="G15" s="271" t="s">
        <v>4</v>
      </c>
      <c r="H15" s="683" t="s">
        <v>0</v>
      </c>
      <c r="I15" s="616" t="s">
        <v>1</v>
      </c>
      <c r="J15" s="616" t="s">
        <v>2</v>
      </c>
      <c r="K15" s="616" t="s">
        <v>3</v>
      </c>
      <c r="L15" s="617" t="s">
        <v>4</v>
      </c>
      <c r="M15" s="669" t="s">
        <v>0</v>
      </c>
      <c r="N15" s="616" t="s">
        <v>1</v>
      </c>
      <c r="O15" s="616" t="s">
        <v>2</v>
      </c>
      <c r="P15" s="616" t="s">
        <v>3</v>
      </c>
      <c r="Q15" s="700" t="s">
        <v>4</v>
      </c>
      <c r="R15" s="683" t="s">
        <v>149</v>
      </c>
      <c r="S15" s="616" t="s">
        <v>150</v>
      </c>
      <c r="T15" s="616" t="s">
        <v>151</v>
      </c>
      <c r="U15" s="616" t="s">
        <v>152</v>
      </c>
      <c r="V15" s="616" t="s">
        <v>153</v>
      </c>
      <c r="W15" s="616" t="s">
        <v>154</v>
      </c>
      <c r="X15" s="616" t="s">
        <v>155</v>
      </c>
      <c r="Y15" s="618" t="s">
        <v>156</v>
      </c>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562"/>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149</v>
      </c>
      <c r="BS15" s="166" t="s">
        <v>150</v>
      </c>
      <c r="BT15" s="166" t="s">
        <v>151</v>
      </c>
      <c r="BU15" s="166" t="s">
        <v>152</v>
      </c>
      <c r="BV15" s="166" t="s">
        <v>153</v>
      </c>
      <c r="BW15" s="166" t="s">
        <v>154</v>
      </c>
      <c r="BX15" s="166" t="s">
        <v>155</v>
      </c>
      <c r="BY15" s="167" t="s">
        <v>156</v>
      </c>
      <c r="BZ15" s="1528"/>
      <c r="CA15" s="1528"/>
      <c r="CB15" s="1528"/>
      <c r="CC15" s="1528"/>
      <c r="CD15" s="1528"/>
      <c r="CE15" s="1528"/>
      <c r="CF15" s="1528"/>
      <c r="CG15" s="1528"/>
      <c r="CH15" s="1528"/>
      <c r="CI15" s="1528"/>
      <c r="CJ15" s="1528"/>
      <c r="CK15" s="1528"/>
      <c r="CL15" s="1528"/>
      <c r="CM15" s="1528"/>
      <c r="CN15" s="1528"/>
      <c r="CO15" s="1528"/>
      <c r="CP15" s="1528"/>
      <c r="CQ15" s="1528"/>
      <c r="CR15" s="1528"/>
      <c r="CS15" s="1528"/>
      <c r="CT15" s="1528"/>
      <c r="CU15" s="1528"/>
      <c r="CV15" s="1528"/>
      <c r="CW15" s="1528"/>
      <c r="CX15" s="1528"/>
      <c r="CY15" s="1528"/>
      <c r="CZ15" s="1528"/>
    </row>
    <row r="16" s="397" customFormat="true" ht="15" customHeight="true" x14ac:dyDescent="0.2">
      <c r="A16" s="1816" t="s">
        <v>13</v>
      </c>
      <c r="B16" s="950" t="s">
        <v>14</v>
      </c>
      <c r="C16" s="756">
        <f>C58+C59+C60+(C61+C62)*'DHS12'!C24/100+C63*'DHS12'!C25/100</f>
        <v>46.885750733193248</v>
      </c>
      <c r="D16" s="757">
        <f>D58+D59+D60+(D61+D62)*'DHS12'!D24/100+D63*'DHS12'!D25/100</f>
        <v>42.996809677016216</v>
      </c>
      <c r="E16" s="757">
        <f>E58+E59+E60+(E61+E62)*'DHS12'!E24/100+E63*'DHS12'!E25/100</f>
        <v>45.80088898173166</v>
      </c>
      <c r="F16" s="757">
        <f>F58+F59+F60+(F61+F62)*'DHS12'!F24/100+F63*'DHS12'!F25/100</f>
        <v>44.703968106164368</v>
      </c>
      <c r="G16" s="758">
        <f>G58+G59+G60+(G61+G62)*'DHS12'!G24/100+G63*'DHS12'!G25/100</f>
        <v>82.563039991797908</v>
      </c>
      <c r="H16" s="759">
        <f>H58+H59+H60+(H61+H62)*'DHS12'!H24/100+H63*'DHS12'!H25/100</f>
        <v>84.364623734454597</v>
      </c>
      <c r="I16" s="757">
        <f>I58+I59+I60+(I61+I62)*'DHS12'!I24/100+I63*'DHS12'!I25/100</f>
        <v>91.078429625841721</v>
      </c>
      <c r="J16" s="757">
        <f>J58+J59+J60+(J61+J62)*'DHS12'!J24/100+J63*'DHS12'!J25/100</f>
        <v>97.463366687447987</v>
      </c>
      <c r="K16" s="757">
        <f>K58+K59+K60+(K61+K62)*'DHS12'!K24/100+K63*'DHS12'!K25/100</f>
        <v>95.843336924097372</v>
      </c>
      <c r="L16" s="760">
        <f>L58+L59+L60+(L61+L62)*'DHS12'!L24/100+L63*'DHS12'!L25/100</f>
        <v>97.250970283768112</v>
      </c>
      <c r="M16" s="756">
        <f>M58+M59+M60+(M61+M62)*'DHS12'!M24/100+M63*'DHS12'!M25/100</f>
        <v>42.832148439971675</v>
      </c>
      <c r="N16" s="757">
        <f>N58+N59+N60+(N61+N62)*'DHS12'!N24/100+N63*'DHS12'!N25/100</f>
        <v>42.592498041787863</v>
      </c>
      <c r="O16" s="757">
        <f>O58+O59+O60+(O61+O62)*'DHS12'!O24/100+O63*'DHS12'!O25/100</f>
        <v>45.484018260439591</v>
      </c>
      <c r="P16" s="757">
        <f>P58+P59+P60+(P61+P62)*'DHS12'!P24/100+P63*'DHS12'!P25/100</f>
        <v>42.420777263899005</v>
      </c>
      <c r="Q16" s="758">
        <f>Q58+Q59+Q60+(Q61+Q62)*'DHS12'!Q24/100+Q63*'DHS12'!Q25/100</f>
        <v>44.742808583908364</v>
      </c>
      <c r="R16" s="759">
        <f>R58+R59+R60+(R61+R62)*'DHS12'!R24/100+R63*'DHS12'!R25/100</f>
        <v>68.601653374755358</v>
      </c>
      <c r="S16" s="757">
        <f>S58+S59+S60+(S61+S62)*'DHS12'!S24/100+S63*'DHS12'!S25/100</f>
        <v>66.119835365207024</v>
      </c>
      <c r="T16" s="757">
        <f>T58+T59+T60+(T61+T62)*'DHS12'!T24/100+T63*'DHS12'!T25/100</f>
        <v>31.830015817942193</v>
      </c>
      <c r="U16" s="757">
        <f>U58+U59+U60+(U61+U62)*'DHS12'!U24/100+U63*'DHS12'!U25/100</f>
        <v>58.376775224109814</v>
      </c>
      <c r="V16" s="757">
        <f>V58+V59+V60+(V61+V62)*'DHS12'!V24/100+V63*'DHS12'!V25/100</f>
        <v>94.184189477835503</v>
      </c>
      <c r="W16" s="757">
        <f>W58+W59+W60+(W61+W62)*'DHS12'!W24/100+W63*'DHS12'!W25/100</f>
        <v>46.824787723816705</v>
      </c>
      <c r="X16" s="757">
        <f>X58+X59+X60+(X61+X62)*'DHS12'!X24/100+X63*'DHS12'!X25/100</f>
        <v>59.835527041219237</v>
      </c>
      <c r="Y16" s="760">
        <f>Y58+Y59+Y60+(Y61+Y62)*'DHS12'!Y24/100+Y63*'DHS12'!Y25/100</f>
        <v>46.061361206785051</v>
      </c>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562"/>
      <c r="BA16" s="1836" t="s">
        <v>13</v>
      </c>
      <c r="BB16" s="147" t="s">
        <v>14</v>
      </c>
      <c r="BC16" s="1045" t="s">
        <v>35</v>
      </c>
      <c r="BD16" s="1064" t="s">
        <v>35</v>
      </c>
      <c r="BE16" s="1064" t="s">
        <v>35</v>
      </c>
      <c r="BF16" s="1064" t="s">
        <v>35</v>
      </c>
      <c r="BG16" s="1084" t="s">
        <v>35</v>
      </c>
      <c r="BH16" s="1104" t="s">
        <v>35</v>
      </c>
      <c r="BI16" s="1064" t="s">
        <v>35</v>
      </c>
      <c r="BJ16" s="1064" t="s">
        <v>35</v>
      </c>
      <c r="BK16" s="1064" t="s">
        <v>35</v>
      </c>
      <c r="BL16" s="1084" t="s">
        <v>35</v>
      </c>
      <c r="BM16" s="1104" t="s">
        <v>35</v>
      </c>
      <c r="BN16" s="1064" t="s">
        <v>35</v>
      </c>
      <c r="BO16" s="1064" t="s">
        <v>35</v>
      </c>
      <c r="BP16" s="1064" t="s">
        <v>35</v>
      </c>
      <c r="BQ16" s="1084" t="s">
        <v>35</v>
      </c>
      <c r="BR16" s="1104" t="s">
        <v>35</v>
      </c>
      <c r="BS16" s="1064" t="s">
        <v>35</v>
      </c>
      <c r="BT16" s="1064" t="s">
        <v>35</v>
      </c>
      <c r="BU16" s="1064" t="s">
        <v>35</v>
      </c>
      <c r="BV16" s="1064" t="s">
        <v>35</v>
      </c>
      <c r="BW16" s="1064" t="s">
        <v>35</v>
      </c>
      <c r="BX16" s="1064" t="s">
        <v>35</v>
      </c>
      <c r="BY16" s="1123" t="s">
        <v>35</v>
      </c>
      <c r="BZ16" s="1529"/>
      <c r="CA16" s="1529"/>
      <c r="CB16" s="1529"/>
      <c r="CC16" s="1529"/>
      <c r="CD16" s="1529"/>
      <c r="CE16" s="1529"/>
      <c r="CF16" s="1529"/>
      <c r="CG16" s="1529"/>
      <c r="CH16" s="1529"/>
      <c r="CI16" s="1529"/>
      <c r="CJ16" s="1529"/>
      <c r="CK16" s="1529"/>
      <c r="CL16" s="1529"/>
      <c r="CM16" s="1529"/>
      <c r="CN16" s="1529"/>
      <c r="CO16" s="1529"/>
      <c r="CP16" s="1529"/>
      <c r="CQ16" s="1529"/>
      <c r="CR16" s="1529"/>
      <c r="CS16" s="1529"/>
      <c r="CT16" s="1529"/>
      <c r="CU16" s="1529"/>
      <c r="CV16" s="1529"/>
      <c r="CW16" s="1529"/>
      <c r="CX16" s="1529"/>
      <c r="CY16" s="1529"/>
      <c r="CZ16" s="1529"/>
    </row>
    <row r="17" s="397" customFormat="true" ht="15" customHeight="true" x14ac:dyDescent="0.2">
      <c r="A17" s="1817"/>
      <c r="B17" s="951" t="s">
        <v>51</v>
      </c>
      <c r="C17" s="761">
        <f>100-C16</f>
        <v>53.114249266806752</v>
      </c>
      <c r="D17" s="762">
        <f t="shared" ref="D17:Y17" si="0">100-D16</f>
        <v>57.003190322983784</v>
      </c>
      <c r="E17" s="762">
        <f t="shared" si="0"/>
        <v>54.19911101826834</v>
      </c>
      <c r="F17" s="762">
        <f t="shared" si="0"/>
        <v>55.296031893835632</v>
      </c>
      <c r="G17" s="763">
        <f t="shared" si="0"/>
        <v>17.436960008202092</v>
      </c>
      <c r="H17" s="764">
        <f t="shared" si="0"/>
        <v>15.635376265545403</v>
      </c>
      <c r="I17" s="762">
        <f t="shared" si="0"/>
        <v>8.9215703741582786</v>
      </c>
      <c r="J17" s="762">
        <f t="shared" si="0"/>
        <v>2.5366333125520129</v>
      </c>
      <c r="K17" s="762">
        <f t="shared" si="0"/>
        <v>4.1566630759026282</v>
      </c>
      <c r="L17" s="765">
        <f t="shared" si="0"/>
        <v>2.7490297162318882</v>
      </c>
      <c r="M17" s="761">
        <f t="shared" si="0"/>
        <v>57.167851560028325</v>
      </c>
      <c r="N17" s="762">
        <f t="shared" si="0"/>
        <v>57.407501958212137</v>
      </c>
      <c r="O17" s="762">
        <f t="shared" si="0"/>
        <v>54.515981739560409</v>
      </c>
      <c r="P17" s="762">
        <f t="shared" si="0"/>
        <v>57.579222736100995</v>
      </c>
      <c r="Q17" s="763">
        <f t="shared" si="0"/>
        <v>55.257191416091636</v>
      </c>
      <c r="R17" s="764">
        <f t="shared" si="0"/>
        <v>31.398346625244642</v>
      </c>
      <c r="S17" s="762">
        <f t="shared" si="0"/>
        <v>33.880164634792976</v>
      </c>
      <c r="T17" s="762">
        <f t="shared" si="0"/>
        <v>68.169984182057803</v>
      </c>
      <c r="U17" s="762">
        <f t="shared" si="0"/>
        <v>41.623224775890186</v>
      </c>
      <c r="V17" s="762">
        <f t="shared" si="0"/>
        <v>5.8158105221644973</v>
      </c>
      <c r="W17" s="762">
        <f t="shared" si="0"/>
        <v>53.175212276183295</v>
      </c>
      <c r="X17" s="762">
        <f t="shared" si="0"/>
        <v>40.164472958780763</v>
      </c>
      <c r="Y17" s="765">
        <f t="shared" si="0"/>
        <v>53.938638793214949</v>
      </c>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562"/>
      <c r="BA17" s="1837"/>
      <c r="BB17" s="148" t="s">
        <v>51</v>
      </c>
      <c r="BC17" s="1046" t="s">
        <v>35</v>
      </c>
      <c r="BD17" s="1065" t="s">
        <v>35</v>
      </c>
      <c r="BE17" s="1065" t="s">
        <v>35</v>
      </c>
      <c r="BF17" s="1065" t="s">
        <v>35</v>
      </c>
      <c r="BG17" s="1085" t="s">
        <v>35</v>
      </c>
      <c r="BH17" s="1105" t="s">
        <v>35</v>
      </c>
      <c r="BI17" s="1065" t="s">
        <v>35</v>
      </c>
      <c r="BJ17" s="1065" t="s">
        <v>35</v>
      </c>
      <c r="BK17" s="1065" t="s">
        <v>35</v>
      </c>
      <c r="BL17" s="1085" t="s">
        <v>35</v>
      </c>
      <c r="BM17" s="1105" t="s">
        <v>35</v>
      </c>
      <c r="BN17" s="1065" t="s">
        <v>35</v>
      </c>
      <c r="BO17" s="1065" t="s">
        <v>35</v>
      </c>
      <c r="BP17" s="1065" t="s">
        <v>35</v>
      </c>
      <c r="BQ17" s="1085" t="s">
        <v>35</v>
      </c>
      <c r="BR17" s="1105" t="s">
        <v>35</v>
      </c>
      <c r="BS17" s="1065" t="s">
        <v>35</v>
      </c>
      <c r="BT17" s="1065" t="s">
        <v>35</v>
      </c>
      <c r="BU17" s="1065" t="s">
        <v>35</v>
      </c>
      <c r="BV17" s="1065" t="s">
        <v>35</v>
      </c>
      <c r="BW17" s="1065" t="s">
        <v>35</v>
      </c>
      <c r="BX17" s="1065" t="s">
        <v>35</v>
      </c>
      <c r="BY17" s="1124" t="s">
        <v>35</v>
      </c>
      <c r="BZ17" s="1530"/>
      <c r="CA17" s="1530"/>
      <c r="CB17" s="1530"/>
      <c r="CC17" s="1530"/>
      <c r="CD17" s="1530"/>
      <c r="CE17" s="1530"/>
      <c r="CF17" s="1530"/>
      <c r="CG17" s="1530"/>
      <c r="CH17" s="1530"/>
      <c r="CI17" s="1530"/>
      <c r="CJ17" s="1530"/>
      <c r="CK17" s="1530"/>
      <c r="CL17" s="1530"/>
      <c r="CM17" s="1530"/>
      <c r="CN17" s="1530"/>
      <c r="CO17" s="1530"/>
      <c r="CP17" s="1530"/>
      <c r="CQ17" s="1530"/>
      <c r="CR17" s="1530"/>
      <c r="CS17" s="1530"/>
      <c r="CT17" s="1530"/>
      <c r="CU17" s="1530"/>
      <c r="CV17" s="1530"/>
      <c r="CW17" s="1530"/>
      <c r="CX17" s="1530"/>
      <c r="CY17" s="1530"/>
      <c r="CZ17" s="1530"/>
    </row>
    <row r="18" s="397" customFormat="true" ht="15" customHeight="true" x14ac:dyDescent="0.2">
      <c r="A18" s="1817" t="s">
        <v>60</v>
      </c>
      <c r="B18" s="951" t="s">
        <v>15</v>
      </c>
      <c r="C18" s="761">
        <f>C16*'DHS12'!C23/100</f>
        <v>31.272795739039896</v>
      </c>
      <c r="D18" s="762">
        <f>D16*'DHS12'!D23/100</f>
        <v>27.646948622321425</v>
      </c>
      <c r="E18" s="762">
        <f>E16*'DHS12'!E23/100</f>
        <v>29.770577838125579</v>
      </c>
      <c r="F18" s="762">
        <f>F16*'DHS12'!F23/100</f>
        <v>31.337481642421221</v>
      </c>
      <c r="G18" s="763">
        <f>G16*'DHS12'!G23/100</f>
        <v>70.013457913044618</v>
      </c>
      <c r="H18" s="764">
        <f>H16*'DHS12'!H23/100</f>
        <v>67.322969740094763</v>
      </c>
      <c r="I18" s="762">
        <f>I16*'DHS12'!I23/100</f>
        <v>76.505880885707043</v>
      </c>
      <c r="J18" s="762">
        <f>J16*'DHS12'!J23/100</f>
        <v>88.594200318890231</v>
      </c>
      <c r="K18" s="762">
        <f>K16*'DHS12'!K23/100</f>
        <v>89.32599001325876</v>
      </c>
      <c r="L18" s="765">
        <f>L16*'DHS12'!L23/100</f>
        <v>94.819696026673896</v>
      </c>
      <c r="M18" s="761">
        <f>M16*'DHS12'!M23/100</f>
        <v>28.183553673501361</v>
      </c>
      <c r="N18" s="762">
        <f>N16*'DHS12'!N23/100</f>
        <v>26.535126280033836</v>
      </c>
      <c r="O18" s="762">
        <f>O16*'DHS12'!O23/100</f>
        <v>29.882999997108815</v>
      </c>
      <c r="P18" s="762">
        <f>P16*'DHS12'!P23/100</f>
        <v>27.912871439645546</v>
      </c>
      <c r="Q18" s="763">
        <f>Q16*'DHS12'!Q23/100</f>
        <v>30.380367028473785</v>
      </c>
      <c r="R18" s="764">
        <f>R16*'DHS12'!R23/100</f>
        <v>62.701911184526395</v>
      </c>
      <c r="S18" s="762">
        <f>S16*'DHS12'!S23/100</f>
        <v>59.573971664051527</v>
      </c>
      <c r="T18" s="762">
        <f>T16*'DHS12'!T23/100</f>
        <v>25.750482796715236</v>
      </c>
      <c r="U18" s="762">
        <f>U16*'DHS12'!U23/100</f>
        <v>30.822937318329981</v>
      </c>
      <c r="V18" s="762">
        <f>V16*'DHS12'!V23/100</f>
        <v>91.170295414544768</v>
      </c>
      <c r="W18" s="762">
        <f>W16*'DHS12'!W23/100</f>
        <v>35.961436971891231</v>
      </c>
      <c r="X18" s="762">
        <f>X16*'DHS12'!X23/100</f>
        <v>46.432368983986123</v>
      </c>
      <c r="Y18" s="765">
        <f>Y16*'DHS12'!Y23/100</f>
        <v>28.972596199067798</v>
      </c>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562"/>
      <c r="BA18" s="1837" t="s">
        <v>60</v>
      </c>
      <c r="BB18" s="148" t="s">
        <v>15</v>
      </c>
      <c r="BC18" s="1046" t="s">
        <v>35</v>
      </c>
      <c r="BD18" s="1065" t="s">
        <v>35</v>
      </c>
      <c r="BE18" s="1065" t="s">
        <v>35</v>
      </c>
      <c r="BF18" s="1065" t="s">
        <v>35</v>
      </c>
      <c r="BG18" s="1085" t="s">
        <v>35</v>
      </c>
      <c r="BH18" s="1105" t="s">
        <v>35</v>
      </c>
      <c r="BI18" s="1065" t="s">
        <v>35</v>
      </c>
      <c r="BJ18" s="1065" t="s">
        <v>35</v>
      </c>
      <c r="BK18" s="1065" t="s">
        <v>35</v>
      </c>
      <c r="BL18" s="1085" t="s">
        <v>35</v>
      </c>
      <c r="BM18" s="1105" t="s">
        <v>35</v>
      </c>
      <c r="BN18" s="1065" t="s">
        <v>35</v>
      </c>
      <c r="BO18" s="1065" t="s">
        <v>35</v>
      </c>
      <c r="BP18" s="1065" t="s">
        <v>35</v>
      </c>
      <c r="BQ18" s="1085" t="s">
        <v>35</v>
      </c>
      <c r="BR18" s="1105" t="s">
        <v>35</v>
      </c>
      <c r="BS18" s="1065" t="s">
        <v>35</v>
      </c>
      <c r="BT18" s="1065" t="s">
        <v>35</v>
      </c>
      <c r="BU18" s="1065" t="s">
        <v>35</v>
      </c>
      <c r="BV18" s="1065" t="s">
        <v>35</v>
      </c>
      <c r="BW18" s="1065" t="s">
        <v>35</v>
      </c>
      <c r="BX18" s="1065" t="s">
        <v>35</v>
      </c>
      <c r="BY18" s="1124" t="s">
        <v>35</v>
      </c>
      <c r="BZ18" s="1530"/>
      <c r="CA18" s="1530"/>
      <c r="CB18" s="1530"/>
      <c r="CC18" s="1530"/>
      <c r="CD18" s="1530"/>
      <c r="CE18" s="1530"/>
      <c r="CF18" s="1530"/>
      <c r="CG18" s="1530"/>
      <c r="CH18" s="1530"/>
      <c r="CI18" s="1530"/>
      <c r="CJ18" s="1530"/>
      <c r="CK18" s="1530"/>
      <c r="CL18" s="1530"/>
      <c r="CM18" s="1530"/>
      <c r="CN18" s="1530"/>
      <c r="CO18" s="1530"/>
      <c r="CP18" s="1530"/>
      <c r="CQ18" s="1530"/>
      <c r="CR18" s="1530"/>
      <c r="CS18" s="1530"/>
      <c r="CT18" s="1530"/>
      <c r="CU18" s="1530"/>
      <c r="CV18" s="1530"/>
      <c r="CW18" s="1530"/>
      <c r="CX18" s="1530"/>
      <c r="CY18" s="1530"/>
      <c r="CZ18" s="1530"/>
    </row>
    <row r="19" s="397" customFormat="true" ht="15" customHeight="true" x14ac:dyDescent="0.2">
      <c r="A19" s="1817"/>
      <c r="B19" s="951" t="s">
        <v>16</v>
      </c>
      <c r="C19" s="761">
        <f>C16*'DHS12'!C22/100</f>
        <v>15.612954994153352</v>
      </c>
      <c r="D19" s="762">
        <f>D16*'DHS12'!D22/100</f>
        <v>15.349861054694792</v>
      </c>
      <c r="E19" s="762">
        <f>E16*'DHS12'!E22/100</f>
        <v>16.030311143606081</v>
      </c>
      <c r="F19" s="762">
        <f>F16*'DHS12'!F22/100</f>
        <v>13.366486463743145</v>
      </c>
      <c r="G19" s="763">
        <f>G16*'DHS12'!G22/100</f>
        <v>12.54958207875328</v>
      </c>
      <c r="H19" s="764">
        <f>H16*'DHS12'!H22/100</f>
        <v>17.04165399435983</v>
      </c>
      <c r="I19" s="762">
        <f>I16*'DHS12'!I22/100</f>
        <v>14.572548740134675</v>
      </c>
      <c r="J19" s="762">
        <f>J16*'DHS12'!J22/100</f>
        <v>8.8691663685577673</v>
      </c>
      <c r="K19" s="762">
        <f>K16*'DHS12'!K22/100</f>
        <v>6.5173469108386213</v>
      </c>
      <c r="L19" s="765">
        <f>L16*'DHS12'!L22/100</f>
        <v>2.4312742570942025</v>
      </c>
      <c r="M19" s="761">
        <f>M16*'DHS12'!M22/100</f>
        <v>14.648594766470314</v>
      </c>
      <c r="N19" s="762">
        <f>N16*'DHS12'!N22/100</f>
        <v>16.057371761754027</v>
      </c>
      <c r="O19" s="762">
        <f>O16*'DHS12'!O22/100</f>
        <v>15.601018263330777</v>
      </c>
      <c r="P19" s="762">
        <f>P16*'DHS12'!P22/100</f>
        <v>14.507905824253463</v>
      </c>
      <c r="Q19" s="763">
        <f>Q16*'DHS12'!Q22/100</f>
        <v>14.362441555434586</v>
      </c>
      <c r="R19" s="764">
        <f>R16*'DHS12'!R22/100</f>
        <v>5.8997421902289604</v>
      </c>
      <c r="S19" s="762">
        <f>S16*'DHS12'!S22/100</f>
        <v>6.5458637011554961</v>
      </c>
      <c r="T19" s="762">
        <f>T16*'DHS12'!T22/100</f>
        <v>6.0795330212269594</v>
      </c>
      <c r="U19" s="762">
        <f>U16*'DHS12'!U22/100</f>
        <v>27.553837905779833</v>
      </c>
      <c r="V19" s="762">
        <f>V16*'DHS12'!V22/100</f>
        <v>3.0138940632907363</v>
      </c>
      <c r="W19" s="762">
        <f>W16*'DHS12'!W22/100</f>
        <v>10.863350751925475</v>
      </c>
      <c r="X19" s="762">
        <f>X16*'DHS12'!X22/100</f>
        <v>13.403158057233108</v>
      </c>
      <c r="Y19" s="765">
        <f>Y16*'DHS12'!Y22/100</f>
        <v>17.088765007717253</v>
      </c>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562"/>
      <c r="BA19" s="1837"/>
      <c r="BB19" s="148" t="s">
        <v>16</v>
      </c>
      <c r="BC19" s="1046" t="s">
        <v>35</v>
      </c>
      <c r="BD19" s="1065" t="s">
        <v>35</v>
      </c>
      <c r="BE19" s="1065" t="s">
        <v>35</v>
      </c>
      <c r="BF19" s="1065" t="s">
        <v>35</v>
      </c>
      <c r="BG19" s="1085" t="s">
        <v>35</v>
      </c>
      <c r="BH19" s="1105" t="s">
        <v>35</v>
      </c>
      <c r="BI19" s="1065" t="s">
        <v>35</v>
      </c>
      <c r="BJ19" s="1065" t="s">
        <v>35</v>
      </c>
      <c r="BK19" s="1065" t="s">
        <v>35</v>
      </c>
      <c r="BL19" s="1085" t="s">
        <v>35</v>
      </c>
      <c r="BM19" s="1105" t="s">
        <v>35</v>
      </c>
      <c r="BN19" s="1065" t="s">
        <v>35</v>
      </c>
      <c r="BO19" s="1065" t="s">
        <v>35</v>
      </c>
      <c r="BP19" s="1065" t="s">
        <v>35</v>
      </c>
      <c r="BQ19" s="1085" t="s">
        <v>35</v>
      </c>
      <c r="BR19" s="1105" t="s">
        <v>35</v>
      </c>
      <c r="BS19" s="1065" t="s">
        <v>35</v>
      </c>
      <c r="BT19" s="1065" t="s">
        <v>35</v>
      </c>
      <c r="BU19" s="1065" t="s">
        <v>35</v>
      </c>
      <c r="BV19" s="1065" t="s">
        <v>35</v>
      </c>
      <c r="BW19" s="1065" t="s">
        <v>35</v>
      </c>
      <c r="BX19" s="1065" t="s">
        <v>35</v>
      </c>
      <c r="BY19" s="1124" t="s">
        <v>35</v>
      </c>
      <c r="BZ19" s="1530"/>
      <c r="CA19" s="1530"/>
      <c r="CB19" s="1530"/>
      <c r="CC19" s="1530"/>
      <c r="CD19" s="1530"/>
      <c r="CE19" s="1530"/>
      <c r="CF19" s="1530"/>
      <c r="CG19" s="1530"/>
      <c r="CH19" s="1530"/>
      <c r="CI19" s="1530"/>
      <c r="CJ19" s="1530"/>
      <c r="CK19" s="1530"/>
      <c r="CL19" s="1530"/>
      <c r="CM19" s="1530"/>
      <c r="CN19" s="1530"/>
      <c r="CO19" s="1530"/>
      <c r="CP19" s="1530"/>
      <c r="CQ19" s="1530"/>
      <c r="CR19" s="1530"/>
      <c r="CS19" s="1530"/>
      <c r="CT19" s="1530"/>
      <c r="CU19" s="1530"/>
      <c r="CV19" s="1530"/>
      <c r="CW19" s="1530"/>
      <c r="CX19" s="1530"/>
      <c r="CY19" s="1530"/>
      <c r="CZ19" s="1530"/>
    </row>
    <row r="20" s="397" customFormat="true" ht="15" customHeight="true" x14ac:dyDescent="0.2">
      <c r="A20" s="1817"/>
      <c r="B20" s="951" t="s">
        <v>22</v>
      </c>
      <c r="C20" s="761">
        <f>100-(C18+C19+C21)</f>
        <v>51.826186319864739</v>
      </c>
      <c r="D20" s="762">
        <f t="shared" ref="D20:Y20" si="1">100-(D18+D19+D21)</f>
        <v>55.727335301417455</v>
      </c>
      <c r="E20" s="762">
        <f t="shared" si="1"/>
        <v>52.680958792229404</v>
      </c>
      <c r="F20" s="762">
        <f t="shared" si="1"/>
        <v>52.619661174992778</v>
      </c>
      <c r="G20" s="763">
        <f t="shared" si="1"/>
        <v>17.130347646381665</v>
      </c>
      <c r="H20" s="764">
        <f t="shared" si="1"/>
        <v>15.595097124049516</v>
      </c>
      <c r="I20" s="762">
        <f t="shared" si="1"/>
        <v>8.8613553410122705</v>
      </c>
      <c r="J20" s="762">
        <f t="shared" si="1"/>
        <v>2.5366333125519986</v>
      </c>
      <c r="K20" s="762">
        <f t="shared" si="1"/>
        <v>4.156663075902614</v>
      </c>
      <c r="L20" s="765">
        <f t="shared" si="1"/>
        <v>2.7490297162319024</v>
      </c>
      <c r="M20" s="761">
        <f t="shared" si="1"/>
        <v>55.745610062662784</v>
      </c>
      <c r="N20" s="762">
        <f t="shared" si="1"/>
        <v>56.423230096716999</v>
      </c>
      <c r="O20" s="762">
        <f t="shared" si="1"/>
        <v>52.903243535154211</v>
      </c>
      <c r="P20" s="762">
        <f t="shared" si="1"/>
        <v>55.465000165247062</v>
      </c>
      <c r="Q20" s="763">
        <f t="shared" si="1"/>
        <v>52.828729178588766</v>
      </c>
      <c r="R20" s="764">
        <f t="shared" si="1"/>
        <v>31.025618824228232</v>
      </c>
      <c r="S20" s="762">
        <f t="shared" si="1"/>
        <v>33.880164634792976</v>
      </c>
      <c r="T20" s="762">
        <f t="shared" si="1"/>
        <v>68.169984182057803</v>
      </c>
      <c r="U20" s="762">
        <f t="shared" si="1"/>
        <v>41.537087645307153</v>
      </c>
      <c r="V20" s="762">
        <f t="shared" si="1"/>
        <v>5.8158105221644973</v>
      </c>
      <c r="W20" s="762">
        <f t="shared" si="1"/>
        <v>53.175212276183295</v>
      </c>
      <c r="X20" s="762">
        <f t="shared" si="1"/>
        <v>30.38485133400674</v>
      </c>
      <c r="Y20" s="765">
        <f t="shared" si="1"/>
        <v>53.938638793214949</v>
      </c>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562"/>
      <c r="BA20" s="1837"/>
      <c r="BB20" s="148" t="s">
        <v>22</v>
      </c>
      <c r="BC20" s="1046" t="s">
        <v>35</v>
      </c>
      <c r="BD20" s="1065" t="s">
        <v>35</v>
      </c>
      <c r="BE20" s="1065" t="s">
        <v>35</v>
      </c>
      <c r="BF20" s="1065" t="s">
        <v>35</v>
      </c>
      <c r="BG20" s="1085" t="s">
        <v>35</v>
      </c>
      <c r="BH20" s="1105" t="s">
        <v>35</v>
      </c>
      <c r="BI20" s="1065" t="s">
        <v>35</v>
      </c>
      <c r="BJ20" s="1065" t="s">
        <v>35</v>
      </c>
      <c r="BK20" s="1065" t="s">
        <v>35</v>
      </c>
      <c r="BL20" s="1085" t="s">
        <v>35</v>
      </c>
      <c r="BM20" s="1105" t="s">
        <v>35</v>
      </c>
      <c r="BN20" s="1065" t="s">
        <v>35</v>
      </c>
      <c r="BO20" s="1065" t="s">
        <v>35</v>
      </c>
      <c r="BP20" s="1065" t="s">
        <v>35</v>
      </c>
      <c r="BQ20" s="1085" t="s">
        <v>35</v>
      </c>
      <c r="BR20" s="1105" t="s">
        <v>35</v>
      </c>
      <c r="BS20" s="1065" t="s">
        <v>35</v>
      </c>
      <c r="BT20" s="1065" t="s">
        <v>35</v>
      </c>
      <c r="BU20" s="1065" t="s">
        <v>35</v>
      </c>
      <c r="BV20" s="1065" t="s">
        <v>35</v>
      </c>
      <c r="BW20" s="1065" t="s">
        <v>35</v>
      </c>
      <c r="BX20" s="1065" t="s">
        <v>35</v>
      </c>
      <c r="BY20" s="1124" t="s">
        <v>35</v>
      </c>
      <c r="BZ20" s="1530"/>
      <c r="CA20" s="1530"/>
      <c r="CB20" s="1530"/>
      <c r="CC20" s="1530"/>
      <c r="CD20" s="1530"/>
      <c r="CE20" s="1530"/>
      <c r="CF20" s="1530"/>
      <c r="CG20" s="1530"/>
      <c r="CH20" s="1530"/>
      <c r="CI20" s="1530"/>
      <c r="CJ20" s="1530"/>
      <c r="CK20" s="1530"/>
      <c r="CL20" s="1530"/>
      <c r="CM20" s="1530"/>
      <c r="CN20" s="1530"/>
      <c r="CO20" s="1530"/>
      <c r="CP20" s="1530"/>
      <c r="CQ20" s="1530"/>
      <c r="CR20" s="1530"/>
      <c r="CS20" s="1530"/>
      <c r="CT20" s="1530"/>
      <c r="CU20" s="1530"/>
      <c r="CV20" s="1530"/>
      <c r="CW20" s="1530"/>
      <c r="CX20" s="1530"/>
      <c r="CY20" s="1530"/>
      <c r="CZ20" s="1530"/>
    </row>
    <row r="21" s="397" customFormat="true" ht="15" customHeight="true" x14ac:dyDescent="0.2">
      <c r="A21" s="1817"/>
      <c r="B21" s="951" t="s">
        <v>17</v>
      </c>
      <c r="C21" s="761">
        <f t="shared" ref="C21:Y21" si="2">C64</f>
        <v>1.2880629469420131</v>
      </c>
      <c r="D21" s="762">
        <f t="shared" si="2"/>
        <v>1.2758550215663325</v>
      </c>
      <c r="E21" s="762">
        <f t="shared" si="2"/>
        <v>1.518152226038938</v>
      </c>
      <c r="F21" s="762">
        <f t="shared" si="2"/>
        <v>2.6763707188428509</v>
      </c>
      <c r="G21" s="763">
        <f t="shared" si="2"/>
        <v>0.306612361820435</v>
      </c>
      <c r="H21" s="764">
        <f t="shared" si="2"/>
        <v>4.0279141495893608E-2</v>
      </c>
      <c r="I21" s="762">
        <f t="shared" si="2"/>
        <v>6.0215033146006409E-2</v>
      </c>
      <c r="J21" s="762">
        <f t="shared" si="2"/>
        <v>0</v>
      </c>
      <c r="K21" s="762">
        <f t="shared" si="2"/>
        <v>0</v>
      </c>
      <c r="L21" s="765">
        <f t="shared" si="2"/>
        <v>0</v>
      </c>
      <c r="M21" s="761">
        <f t="shared" si="2"/>
        <v>1.4222414973655431</v>
      </c>
      <c r="N21" s="762">
        <f t="shared" si="2"/>
        <v>0.98427186149513979</v>
      </c>
      <c r="O21" s="762">
        <f t="shared" si="2"/>
        <v>1.6127382044061986</v>
      </c>
      <c r="P21" s="762">
        <f t="shared" si="2"/>
        <v>2.1142225708539226</v>
      </c>
      <c r="Q21" s="763">
        <f t="shared" si="2"/>
        <v>2.4284622375028637</v>
      </c>
      <c r="R21" s="764">
        <f t="shared" si="2"/>
        <v>0.37272780101641068</v>
      </c>
      <c r="S21" s="762">
        <f t="shared" si="2"/>
        <v>0</v>
      </c>
      <c r="T21" s="762">
        <f t="shared" si="2"/>
        <v>0</v>
      </c>
      <c r="U21" s="762">
        <f t="shared" si="2"/>
        <v>8.6137130583030658E-2</v>
      </c>
      <c r="V21" s="762">
        <f t="shared" si="2"/>
        <v>0</v>
      </c>
      <c r="W21" s="762">
        <f t="shared" si="2"/>
        <v>0</v>
      </c>
      <c r="X21" s="762">
        <f t="shared" si="2"/>
        <v>9.779621624774034</v>
      </c>
      <c r="Y21" s="765">
        <f t="shared" si="2"/>
        <v>0</v>
      </c>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562"/>
      <c r="BA21" s="1837"/>
      <c r="BB21" s="148" t="s">
        <v>17</v>
      </c>
      <c r="BC21" s="1046" t="s">
        <v>35</v>
      </c>
      <c r="BD21" s="1065" t="s">
        <v>35</v>
      </c>
      <c r="BE21" s="1065" t="s">
        <v>35</v>
      </c>
      <c r="BF21" s="1065" t="s">
        <v>35</v>
      </c>
      <c r="BG21" s="1085" t="s">
        <v>35</v>
      </c>
      <c r="BH21" s="1105" t="s">
        <v>35</v>
      </c>
      <c r="BI21" s="1065" t="s">
        <v>35</v>
      </c>
      <c r="BJ21" s="1065" t="s">
        <v>35</v>
      </c>
      <c r="BK21" s="1065" t="s">
        <v>35</v>
      </c>
      <c r="BL21" s="1085" t="s">
        <v>35</v>
      </c>
      <c r="BM21" s="1105" t="s">
        <v>35</v>
      </c>
      <c r="BN21" s="1065" t="s">
        <v>35</v>
      </c>
      <c r="BO21" s="1065" t="s">
        <v>35</v>
      </c>
      <c r="BP21" s="1065" t="s">
        <v>35</v>
      </c>
      <c r="BQ21" s="1085" t="s">
        <v>35</v>
      </c>
      <c r="BR21" s="1105" t="s">
        <v>35</v>
      </c>
      <c r="BS21" s="1065" t="s">
        <v>35</v>
      </c>
      <c r="BT21" s="1065" t="s">
        <v>35</v>
      </c>
      <c r="BU21" s="1065" t="s">
        <v>35</v>
      </c>
      <c r="BV21" s="1065" t="s">
        <v>35</v>
      </c>
      <c r="BW21" s="1065" t="s">
        <v>35</v>
      </c>
      <c r="BX21" s="1065" t="s">
        <v>35</v>
      </c>
      <c r="BY21" s="1124" t="s">
        <v>35</v>
      </c>
      <c r="BZ21" s="1530"/>
      <c r="CA21" s="1530"/>
      <c r="CB21" s="1530"/>
      <c r="CC21" s="1530"/>
      <c r="CD21" s="1530"/>
      <c r="CE21" s="1530"/>
      <c r="CF21" s="1530"/>
      <c r="CG21" s="1530"/>
      <c r="CH21" s="1530"/>
      <c r="CI21" s="1530"/>
      <c r="CJ21" s="1530"/>
      <c r="CK21" s="1530"/>
      <c r="CL21" s="1530"/>
      <c r="CM21" s="1530"/>
      <c r="CN21" s="1530"/>
      <c r="CO21" s="1530"/>
      <c r="CP21" s="1530"/>
      <c r="CQ21" s="1530"/>
      <c r="CR21" s="1530"/>
      <c r="CS21" s="1530"/>
      <c r="CT21" s="1530"/>
      <c r="CU21" s="1530"/>
      <c r="CV21" s="1530"/>
      <c r="CW21" s="1530"/>
      <c r="CX21" s="1530"/>
      <c r="CY21" s="1530"/>
      <c r="CZ21" s="1530"/>
    </row>
    <row r="22" s="397" customFormat="true" ht="15" customHeight="true" x14ac:dyDescent="0.2">
      <c r="A22" s="1817" t="s">
        <v>54</v>
      </c>
      <c r="B22" s="951" t="s">
        <v>49</v>
      </c>
      <c r="C22" s="984" t="s">
        <v>35</v>
      </c>
      <c r="D22" s="995" t="s">
        <v>35</v>
      </c>
      <c r="E22" s="995" t="s">
        <v>35</v>
      </c>
      <c r="F22" s="995" t="s">
        <v>35</v>
      </c>
      <c r="G22" s="1006" t="s">
        <v>35</v>
      </c>
      <c r="H22" s="1017" t="s">
        <v>35</v>
      </c>
      <c r="I22" s="995" t="s">
        <v>35</v>
      </c>
      <c r="J22" s="995" t="s">
        <v>35</v>
      </c>
      <c r="K22" s="995" t="s">
        <v>35</v>
      </c>
      <c r="L22" s="1028" t="s">
        <v>35</v>
      </c>
      <c r="M22" s="984" t="s">
        <v>35</v>
      </c>
      <c r="N22" s="995" t="s">
        <v>35</v>
      </c>
      <c r="O22" s="995" t="s">
        <v>35</v>
      </c>
      <c r="P22" s="995" t="s">
        <v>35</v>
      </c>
      <c r="Q22" s="1006" t="s">
        <v>35</v>
      </c>
      <c r="R22" s="1017" t="s">
        <v>35</v>
      </c>
      <c r="S22" s="995" t="s">
        <v>35</v>
      </c>
      <c r="T22" s="995" t="s">
        <v>35</v>
      </c>
      <c r="U22" s="995" t="s">
        <v>35</v>
      </c>
      <c r="V22" s="995" t="s">
        <v>35</v>
      </c>
      <c r="W22" s="995" t="s">
        <v>35</v>
      </c>
      <c r="X22" s="995" t="s">
        <v>35</v>
      </c>
      <c r="Y22" s="1028" t="s">
        <v>35</v>
      </c>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562"/>
      <c r="BA22" s="1837" t="s">
        <v>54</v>
      </c>
      <c r="BB22" s="148" t="s">
        <v>49</v>
      </c>
      <c r="BC22" s="1046" t="s">
        <v>35</v>
      </c>
      <c r="BD22" s="1065" t="s">
        <v>35</v>
      </c>
      <c r="BE22" s="1065" t="s">
        <v>35</v>
      </c>
      <c r="BF22" s="1065" t="s">
        <v>35</v>
      </c>
      <c r="BG22" s="1085" t="s">
        <v>35</v>
      </c>
      <c r="BH22" s="1105" t="s">
        <v>35</v>
      </c>
      <c r="BI22" s="1065" t="s">
        <v>35</v>
      </c>
      <c r="BJ22" s="1065" t="s">
        <v>35</v>
      </c>
      <c r="BK22" s="1065" t="s">
        <v>35</v>
      </c>
      <c r="BL22" s="1085" t="s">
        <v>35</v>
      </c>
      <c r="BM22" s="1105" t="s">
        <v>35</v>
      </c>
      <c r="BN22" s="1065" t="s">
        <v>35</v>
      </c>
      <c r="BO22" s="1065" t="s">
        <v>35</v>
      </c>
      <c r="BP22" s="1065" t="s">
        <v>35</v>
      </c>
      <c r="BQ22" s="1085" t="s">
        <v>35</v>
      </c>
      <c r="BR22" s="1105" t="s">
        <v>35</v>
      </c>
      <c r="BS22" s="1065" t="s">
        <v>35</v>
      </c>
      <c r="BT22" s="1065" t="s">
        <v>35</v>
      </c>
      <c r="BU22" s="1065" t="s">
        <v>35</v>
      </c>
      <c r="BV22" s="1065" t="s">
        <v>35</v>
      </c>
      <c r="BW22" s="1065" t="s">
        <v>35</v>
      </c>
      <c r="BX22" s="1065" t="s">
        <v>35</v>
      </c>
      <c r="BY22" s="1124" t="s">
        <v>35</v>
      </c>
      <c r="BZ22" s="1530"/>
      <c r="CA22" s="1530"/>
      <c r="CB22" s="1530"/>
      <c r="CC22" s="1530"/>
      <c r="CD22" s="1530"/>
      <c r="CE22" s="1530"/>
      <c r="CF22" s="1530"/>
      <c r="CG22" s="1530"/>
      <c r="CH22" s="1530"/>
      <c r="CI22" s="1530"/>
      <c r="CJ22" s="1530"/>
      <c r="CK22" s="1530"/>
      <c r="CL22" s="1530"/>
      <c r="CM22" s="1530"/>
      <c r="CN22" s="1530"/>
      <c r="CO22" s="1530"/>
      <c r="CP22" s="1530"/>
      <c r="CQ22" s="1530"/>
      <c r="CR22" s="1530"/>
      <c r="CS22" s="1530"/>
      <c r="CT22" s="1530"/>
      <c r="CU22" s="1530"/>
      <c r="CV22" s="1530"/>
      <c r="CW22" s="1530"/>
      <c r="CX22" s="1530"/>
      <c r="CY22" s="1530"/>
      <c r="CZ22" s="1530"/>
    </row>
    <row r="23" s="397" customFormat="true" ht="15" customHeight="true" x14ac:dyDescent="0.2">
      <c r="A23" s="1818"/>
      <c r="B23" s="952" t="s">
        <v>48</v>
      </c>
      <c r="C23" s="985" t="s">
        <v>35</v>
      </c>
      <c r="D23" s="996" t="s">
        <v>35</v>
      </c>
      <c r="E23" s="996" t="s">
        <v>35</v>
      </c>
      <c r="F23" s="996" t="s">
        <v>35</v>
      </c>
      <c r="G23" s="1007" t="s">
        <v>35</v>
      </c>
      <c r="H23" s="1018" t="s">
        <v>35</v>
      </c>
      <c r="I23" s="996" t="s">
        <v>35</v>
      </c>
      <c r="J23" s="996" t="s">
        <v>35</v>
      </c>
      <c r="K23" s="996" t="s">
        <v>35</v>
      </c>
      <c r="L23" s="1029" t="s">
        <v>35</v>
      </c>
      <c r="M23" s="985" t="s">
        <v>35</v>
      </c>
      <c r="N23" s="996" t="s">
        <v>35</v>
      </c>
      <c r="O23" s="996" t="s">
        <v>35</v>
      </c>
      <c r="P23" s="996" t="s">
        <v>35</v>
      </c>
      <c r="Q23" s="1007" t="s">
        <v>35</v>
      </c>
      <c r="R23" s="1018" t="s">
        <v>35</v>
      </c>
      <c r="S23" s="996" t="s">
        <v>35</v>
      </c>
      <c r="T23" s="996" t="s">
        <v>35</v>
      </c>
      <c r="U23" s="996" t="s">
        <v>35</v>
      </c>
      <c r="V23" s="996" t="s">
        <v>35</v>
      </c>
      <c r="W23" s="996" t="s">
        <v>35</v>
      </c>
      <c r="X23" s="996" t="s">
        <v>35</v>
      </c>
      <c r="Y23" s="1029" t="s">
        <v>35</v>
      </c>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562"/>
      <c r="BA23" s="1838"/>
      <c r="BB23" s="149" t="s">
        <v>48</v>
      </c>
      <c r="BC23" s="1047" t="s">
        <v>35</v>
      </c>
      <c r="BD23" s="1066" t="s">
        <v>35</v>
      </c>
      <c r="BE23" s="1066" t="s">
        <v>35</v>
      </c>
      <c r="BF23" s="1066" t="s">
        <v>35</v>
      </c>
      <c r="BG23" s="1086" t="s">
        <v>35</v>
      </c>
      <c r="BH23" s="1106" t="s">
        <v>35</v>
      </c>
      <c r="BI23" s="1066" t="s">
        <v>35</v>
      </c>
      <c r="BJ23" s="1066" t="s">
        <v>35</v>
      </c>
      <c r="BK23" s="1066" t="s">
        <v>35</v>
      </c>
      <c r="BL23" s="1086" t="s">
        <v>35</v>
      </c>
      <c r="BM23" s="1106" t="s">
        <v>35</v>
      </c>
      <c r="BN23" s="1066" t="s">
        <v>35</v>
      </c>
      <c r="BO23" s="1066" t="s">
        <v>35</v>
      </c>
      <c r="BP23" s="1066" t="s">
        <v>35</v>
      </c>
      <c r="BQ23" s="1086" t="s">
        <v>35</v>
      </c>
      <c r="BR23" s="1106" t="s">
        <v>35</v>
      </c>
      <c r="BS23" s="1066" t="s">
        <v>35</v>
      </c>
      <c r="BT23" s="1066" t="s">
        <v>35</v>
      </c>
      <c r="BU23" s="1066" t="s">
        <v>35</v>
      </c>
      <c r="BV23" s="1066" t="s">
        <v>35</v>
      </c>
      <c r="BW23" s="1066" t="s">
        <v>35</v>
      </c>
      <c r="BX23" s="1066" t="s">
        <v>35</v>
      </c>
      <c r="BY23" s="1125" t="s">
        <v>35</v>
      </c>
      <c r="BZ23" s="1531"/>
      <c r="CA23" s="1531"/>
      <c r="CB23" s="1531"/>
      <c r="CC23" s="1531"/>
      <c r="CD23" s="1531"/>
      <c r="CE23" s="1531"/>
      <c r="CF23" s="1531"/>
      <c r="CG23" s="1531"/>
      <c r="CH23" s="1531"/>
      <c r="CI23" s="1531"/>
      <c r="CJ23" s="1531"/>
      <c r="CK23" s="1531"/>
      <c r="CL23" s="1531"/>
      <c r="CM23" s="1531"/>
      <c r="CN23" s="1531"/>
      <c r="CO23" s="1531"/>
      <c r="CP23" s="1531"/>
      <c r="CQ23" s="1531"/>
      <c r="CR23" s="1531"/>
      <c r="CS23" s="1531"/>
      <c r="CT23" s="1531"/>
      <c r="CU23" s="1531"/>
      <c r="CV23" s="1531"/>
      <c r="CW23" s="1531"/>
      <c r="CX23" s="1531"/>
      <c r="CY23" s="1531"/>
      <c r="CZ23" s="1531"/>
    </row>
    <row r="24" s="131" customFormat="true" ht="15" hidden="true" customHeight="true" x14ac:dyDescent="0.2">
      <c r="A24" s="1777" t="s">
        <v>47</v>
      </c>
      <c r="B24" s="248" t="s">
        <v>59</v>
      </c>
      <c r="C24" s="254"/>
      <c r="D24" s="255"/>
      <c r="E24" s="255"/>
      <c r="F24" s="255"/>
      <c r="G24" s="256"/>
      <c r="H24" s="257"/>
      <c r="I24" s="255"/>
      <c r="J24" s="255"/>
      <c r="K24" s="255"/>
      <c r="L24" s="258"/>
      <c r="M24" s="254"/>
      <c r="N24" s="255"/>
      <c r="O24" s="255"/>
      <c r="P24" s="255"/>
      <c r="Q24" s="256"/>
      <c r="R24" s="257"/>
      <c r="S24" s="255"/>
      <c r="T24" s="255"/>
      <c r="U24" s="255"/>
      <c r="V24" s="255"/>
      <c r="W24" s="255"/>
      <c r="X24" s="255"/>
      <c r="Y24" s="258"/>
      <c r="Z24" s="549"/>
      <c r="AA24" s="549"/>
      <c r="AB24" s="549"/>
      <c r="AC24" s="549"/>
      <c r="AD24" s="549"/>
      <c r="AE24" s="549"/>
      <c r="AF24" s="549"/>
      <c r="AG24" s="549"/>
      <c r="AH24" s="549"/>
      <c r="AI24" s="549"/>
      <c r="AJ24" s="549"/>
      <c r="AK24" s="549"/>
      <c r="AL24" s="549"/>
      <c r="AM24" s="549"/>
      <c r="AN24" s="549"/>
      <c r="AO24" s="549"/>
      <c r="AP24" s="549"/>
      <c r="AQ24" s="549"/>
      <c r="AR24" s="549"/>
      <c r="AS24" s="549"/>
      <c r="AT24" s="549"/>
      <c r="AU24" s="549"/>
      <c r="AV24" s="549"/>
      <c r="AW24" s="549"/>
      <c r="AX24" s="549"/>
      <c r="AY24" s="549"/>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hidden="true" customHeight="true" x14ac:dyDescent="0.2">
      <c r="A25" s="1778"/>
      <c r="B25" s="240" t="s">
        <v>58</v>
      </c>
      <c r="C25" s="259"/>
      <c r="D25" s="260"/>
      <c r="E25" s="260"/>
      <c r="F25" s="260"/>
      <c r="G25" s="261"/>
      <c r="H25" s="262"/>
      <c r="I25" s="260"/>
      <c r="J25" s="260"/>
      <c r="K25" s="260"/>
      <c r="L25" s="263"/>
      <c r="M25" s="259"/>
      <c r="N25" s="260"/>
      <c r="O25" s="260"/>
      <c r="P25" s="260"/>
      <c r="Q25" s="261"/>
      <c r="R25" s="262"/>
      <c r="S25" s="260"/>
      <c r="T25" s="260"/>
      <c r="U25" s="260"/>
      <c r="V25" s="260"/>
      <c r="W25" s="260"/>
      <c r="X25" s="260"/>
      <c r="Y25" s="263"/>
      <c r="Z25" s="549"/>
      <c r="AA25" s="549"/>
      <c r="AB25" s="549"/>
      <c r="AC25" s="549"/>
      <c r="AD25" s="549"/>
      <c r="AE25" s="549"/>
      <c r="AF25" s="549"/>
      <c r="AG25" s="549"/>
      <c r="AH25" s="549"/>
      <c r="AI25" s="549"/>
      <c r="AJ25" s="549"/>
      <c r="AK25" s="549"/>
      <c r="AL25" s="549"/>
      <c r="AM25" s="549"/>
      <c r="AN25" s="549"/>
      <c r="AO25" s="549"/>
      <c r="AP25" s="549"/>
      <c r="AQ25" s="549"/>
      <c r="AR25" s="549"/>
      <c r="AS25" s="549"/>
      <c r="AT25" s="549"/>
      <c r="AU25" s="549"/>
      <c r="AV25" s="549"/>
      <c r="AW25" s="549"/>
      <c r="AX25" s="549"/>
      <c r="AY25" s="549"/>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hidden="true" customHeight="true" x14ac:dyDescent="0.2">
      <c r="A26" s="1779"/>
      <c r="B26" s="241" t="s">
        <v>46</v>
      </c>
      <c r="C26" s="264"/>
      <c r="D26" s="265"/>
      <c r="E26" s="265"/>
      <c r="F26" s="265"/>
      <c r="G26" s="266"/>
      <c r="H26" s="267"/>
      <c r="I26" s="265"/>
      <c r="J26" s="265"/>
      <c r="K26" s="265"/>
      <c r="L26" s="268"/>
      <c r="M26" s="264"/>
      <c r="N26" s="265"/>
      <c r="O26" s="265"/>
      <c r="P26" s="265"/>
      <c r="Q26" s="266"/>
      <c r="R26" s="1445"/>
      <c r="S26" s="1446"/>
      <c r="T26" s="1446"/>
      <c r="U26" s="1446"/>
      <c r="V26" s="1446"/>
      <c r="W26" s="1446"/>
      <c r="X26" s="1446"/>
      <c r="Y26" s="1484"/>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8" customFormat="true" ht="15" customHeight="true" x14ac:dyDescent="0.2">
      <c r="A27" s="130"/>
      <c r="B27" s="183"/>
      <c r="C27" s="1806" t="s">
        <v>114</v>
      </c>
      <c r="D27" s="1807"/>
      <c r="E27" s="1807"/>
      <c r="F27" s="1807"/>
      <c r="G27" s="1808"/>
      <c r="H27" s="1809" t="s">
        <v>38</v>
      </c>
      <c r="I27" s="1810"/>
      <c r="J27" s="1810"/>
      <c r="K27" s="1810"/>
      <c r="L27" s="1811"/>
      <c r="M27" s="1812" t="s">
        <v>37</v>
      </c>
      <c r="N27" s="1810"/>
      <c r="O27" s="1810"/>
      <c r="P27" s="1810"/>
      <c r="Q27" s="1811"/>
      <c r="R27" s="1439" t="s">
        <v>137</v>
      </c>
      <c r="S27" s="1474"/>
      <c r="T27" s="1474"/>
      <c r="U27" s="1474"/>
      <c r="V27" s="1474"/>
      <c r="W27" s="1474"/>
      <c r="X27" s="1474"/>
      <c r="Y27" s="1475"/>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216"/>
      <c r="BA27" s="217" t="s">
        <v>128</v>
      </c>
      <c r="BB27" s="115" t="s">
        <v>95</v>
      </c>
      <c r="BC27" s="1839" t="s">
        <v>114</v>
      </c>
      <c r="BD27" s="1840"/>
      <c r="BE27" s="1840"/>
      <c r="BF27" s="1840"/>
      <c r="BG27" s="1841"/>
      <c r="BH27" s="1842" t="s">
        <v>38</v>
      </c>
      <c r="BI27" s="1840"/>
      <c r="BJ27" s="1840"/>
      <c r="BK27" s="1840"/>
      <c r="BL27" s="1841"/>
      <c r="BM27" s="1842" t="s">
        <v>37</v>
      </c>
      <c r="BN27" s="1840"/>
      <c r="BO27" s="1840"/>
      <c r="BP27" s="1840"/>
      <c r="BQ27" s="1843"/>
      <c r="BR27" s="1454" t="s">
        <v>137</v>
      </c>
      <c r="BS27" s="1455"/>
      <c r="BT27" s="1455"/>
      <c r="BU27" s="1455"/>
      <c r="BV27" s="1455"/>
      <c r="BW27" s="1455"/>
      <c r="BX27" s="1455"/>
      <c r="BY27" s="1456"/>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8" customFormat="true" ht="12.75" x14ac:dyDescent="0.2">
      <c r="A28" s="184" t="s">
        <v>69</v>
      </c>
      <c r="B28" s="243"/>
      <c r="C28" s="272" t="s">
        <v>0</v>
      </c>
      <c r="D28" s="273" t="s">
        <v>1</v>
      </c>
      <c r="E28" s="273" t="s">
        <v>2</v>
      </c>
      <c r="F28" s="273" t="s">
        <v>3</v>
      </c>
      <c r="G28" s="274" t="s">
        <v>4</v>
      </c>
      <c r="H28" s="684" t="s">
        <v>0</v>
      </c>
      <c r="I28" s="619" t="s">
        <v>1</v>
      </c>
      <c r="J28" s="619" t="s">
        <v>2</v>
      </c>
      <c r="K28" s="619" t="s">
        <v>3</v>
      </c>
      <c r="L28" s="620" t="s">
        <v>4</v>
      </c>
      <c r="M28" s="670" t="s">
        <v>0</v>
      </c>
      <c r="N28" s="619" t="s">
        <v>1</v>
      </c>
      <c r="O28" s="619" t="s">
        <v>2</v>
      </c>
      <c r="P28" s="619" t="s">
        <v>3</v>
      </c>
      <c r="Q28" s="701" t="s">
        <v>4</v>
      </c>
      <c r="R28" s="684" t="s">
        <v>149</v>
      </c>
      <c r="S28" s="619" t="s">
        <v>150</v>
      </c>
      <c r="T28" s="619" t="s">
        <v>151</v>
      </c>
      <c r="U28" s="619" t="s">
        <v>152</v>
      </c>
      <c r="V28" s="619" t="s">
        <v>153</v>
      </c>
      <c r="W28" s="619" t="s">
        <v>154</v>
      </c>
      <c r="X28" s="619" t="s">
        <v>155</v>
      </c>
      <c r="Y28" s="621" t="s">
        <v>156</v>
      </c>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149</v>
      </c>
      <c r="BS28" s="168" t="s">
        <v>150</v>
      </c>
      <c r="BT28" s="168" t="s">
        <v>151</v>
      </c>
      <c r="BU28" s="168" t="s">
        <v>152</v>
      </c>
      <c r="BV28" s="168" t="s">
        <v>153</v>
      </c>
      <c r="BW28" s="168" t="s">
        <v>154</v>
      </c>
      <c r="BX28" s="168" t="s">
        <v>155</v>
      </c>
      <c r="BY28" s="169" t="s">
        <v>156</v>
      </c>
      <c r="BZ28" s="1532"/>
      <c r="CA28" s="1532"/>
      <c r="CB28" s="1532"/>
      <c r="CC28" s="1532"/>
      <c r="CD28" s="1532"/>
      <c r="CE28" s="1532"/>
      <c r="CF28" s="1532"/>
      <c r="CG28" s="1532"/>
      <c r="CH28" s="1532"/>
      <c r="CI28" s="1532"/>
      <c r="CJ28" s="1532"/>
      <c r="CK28" s="1532"/>
      <c r="CL28" s="1532"/>
      <c r="CM28" s="1532"/>
      <c r="CN28" s="1532"/>
      <c r="CO28" s="1532"/>
      <c r="CP28" s="1532"/>
      <c r="CQ28" s="1532"/>
      <c r="CR28" s="1532"/>
      <c r="CS28" s="1532"/>
      <c r="CT28" s="1532"/>
      <c r="CU28" s="1532"/>
      <c r="CV28" s="1532"/>
      <c r="CW28" s="1532"/>
      <c r="CX28" s="1532"/>
      <c r="CY28" s="1532"/>
      <c r="CZ28" s="1532"/>
    </row>
    <row r="29" s="398" customFormat="true" ht="15" customHeight="true" x14ac:dyDescent="0.2">
      <c r="A29" s="1799" t="s">
        <v>57</v>
      </c>
      <c r="B29" s="953" t="s">
        <v>49</v>
      </c>
      <c r="C29" s="766">
        <v>13.048490524198295</v>
      </c>
      <c r="D29" s="767">
        <v>6.4516448820350885</v>
      </c>
      <c r="E29" s="767">
        <v>9.5867828851265706</v>
      </c>
      <c r="F29" s="767">
        <v>14.234116579441261</v>
      </c>
      <c r="G29" s="768">
        <v>71.570708892481491</v>
      </c>
      <c r="H29" s="769">
        <v>78.369931642383676</v>
      </c>
      <c r="I29" s="767">
        <v>88.53099166505072</v>
      </c>
      <c r="J29" s="767">
        <v>94.58823277219588</v>
      </c>
      <c r="K29" s="767">
        <v>95.843336924097414</v>
      </c>
      <c r="L29" s="770">
        <v>96.721316525121964</v>
      </c>
      <c r="M29" s="771">
        <v>5.9142642381426089</v>
      </c>
      <c r="N29" s="767">
        <v>5.1719177344877183</v>
      </c>
      <c r="O29" s="767">
        <v>9.0810736517871771</v>
      </c>
      <c r="P29" s="767">
        <v>7.7638931534301143</v>
      </c>
      <c r="Q29" s="768">
        <v>12.681242529531067</v>
      </c>
      <c r="R29" s="769">
        <v>52.354140129033368</v>
      </c>
      <c r="S29" s="767">
        <v>25.684631772624407</v>
      </c>
      <c r="T29" s="767">
        <v>13.589126948402392</v>
      </c>
      <c r="U29" s="767">
        <v>15.26788356302583</v>
      </c>
      <c r="V29" s="767">
        <v>91.255074946127351</v>
      </c>
      <c r="W29" s="767">
        <v>20.315845726727673</v>
      </c>
      <c r="X29" s="767">
        <v>6.0301216864346756</v>
      </c>
      <c r="Y29" s="1485">
        <v>22.755605037957054</v>
      </c>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216"/>
      <c r="BA29" s="1804" t="s">
        <v>57</v>
      </c>
      <c r="BB29" s="150" t="s">
        <v>49</v>
      </c>
      <c r="BC29" s="1048" t="s">
        <v>35</v>
      </c>
      <c r="BD29" s="1067" t="s">
        <v>35</v>
      </c>
      <c r="BE29" s="1067" t="s">
        <v>35</v>
      </c>
      <c r="BF29" s="1067" t="s">
        <v>35</v>
      </c>
      <c r="BG29" s="1087" t="s">
        <v>35</v>
      </c>
      <c r="BH29" s="1107" t="s">
        <v>35</v>
      </c>
      <c r="BI29" s="1067" t="s">
        <v>35</v>
      </c>
      <c r="BJ29" s="1067" t="s">
        <v>35</v>
      </c>
      <c r="BK29" s="1067" t="s">
        <v>35</v>
      </c>
      <c r="BL29" s="1087" t="s">
        <v>35</v>
      </c>
      <c r="BM29" s="1107" t="s">
        <v>35</v>
      </c>
      <c r="BN29" s="1067" t="s">
        <v>35</v>
      </c>
      <c r="BO29" s="1067" t="s">
        <v>35</v>
      </c>
      <c r="BP29" s="1067" t="s">
        <v>35</v>
      </c>
      <c r="BQ29" s="1087" t="s">
        <v>35</v>
      </c>
      <c r="BR29" s="1107" t="s">
        <v>35</v>
      </c>
      <c r="BS29" s="1067" t="s">
        <v>35</v>
      </c>
      <c r="BT29" s="1067" t="s">
        <v>35</v>
      </c>
      <c r="BU29" s="1067" t="s">
        <v>35</v>
      </c>
      <c r="BV29" s="1067" t="s">
        <v>35</v>
      </c>
      <c r="BW29" s="1067" t="s">
        <v>35</v>
      </c>
      <c r="BX29" s="1067" t="s">
        <v>35</v>
      </c>
      <c r="BY29" s="1126" t="s">
        <v>35</v>
      </c>
      <c r="BZ29" s="1533"/>
      <c r="CA29" s="1533"/>
      <c r="CB29" s="1533"/>
      <c r="CC29" s="1533"/>
      <c r="CD29" s="1533"/>
      <c r="CE29" s="1533"/>
      <c r="CF29" s="1533"/>
      <c r="CG29" s="1533"/>
      <c r="CH29" s="1533"/>
      <c r="CI29" s="1533"/>
      <c r="CJ29" s="1533"/>
      <c r="CK29" s="1533"/>
      <c r="CL29" s="1533"/>
      <c r="CM29" s="1533"/>
      <c r="CN29" s="1533"/>
      <c r="CO29" s="1533"/>
      <c r="CP29" s="1533"/>
      <c r="CQ29" s="1533"/>
      <c r="CR29" s="1533"/>
      <c r="CS29" s="1533"/>
      <c r="CT29" s="1533"/>
      <c r="CU29" s="1533"/>
      <c r="CV29" s="1533"/>
      <c r="CW29" s="1533"/>
      <c r="CX29" s="1533"/>
      <c r="CY29" s="1533"/>
      <c r="CZ29" s="1533"/>
    </row>
    <row r="30" s="398" customFormat="true" ht="15" customHeight="true" x14ac:dyDescent="0.2">
      <c r="A30" s="1800"/>
      <c r="B30" s="954" t="s">
        <v>48</v>
      </c>
      <c r="C30" s="772">
        <v>86.9515094758017</v>
      </c>
      <c r="D30" s="773">
        <v>93.54835511796496</v>
      </c>
      <c r="E30" s="773">
        <v>90.413217114873419</v>
      </c>
      <c r="F30" s="773">
        <v>85.765883420558836</v>
      </c>
      <c r="G30" s="774">
        <v>28.42929110751858</v>
      </c>
      <c r="H30" s="775">
        <v>21.630068357616299</v>
      </c>
      <c r="I30" s="773">
        <v>11.46900833494929</v>
      </c>
      <c r="J30" s="773">
        <v>5.4117672278041091</v>
      </c>
      <c r="K30" s="773">
        <v>4.1566630759026086</v>
      </c>
      <c r="L30" s="776">
        <v>3.2786834748780183</v>
      </c>
      <c r="M30" s="777">
        <v>94.085735761857393</v>
      </c>
      <c r="N30" s="773">
        <v>94.828082265512279</v>
      </c>
      <c r="O30" s="773">
        <v>90.918926348212864</v>
      </c>
      <c r="P30" s="773">
        <v>92.236106846569882</v>
      </c>
      <c r="Q30" s="774">
        <v>87.318757470468995</v>
      </c>
      <c r="R30" s="775">
        <v>47.645859870966689</v>
      </c>
      <c r="S30" s="773">
        <v>74.315368227375643</v>
      </c>
      <c r="T30" s="773">
        <v>86.410873051597562</v>
      </c>
      <c r="U30" s="773">
        <v>84.732116436974238</v>
      </c>
      <c r="V30" s="773">
        <v>8.7449250538726897</v>
      </c>
      <c r="W30" s="773">
        <v>79.684154273272284</v>
      </c>
      <c r="X30" s="773">
        <v>93.969878313565374</v>
      </c>
      <c r="Y30" s="1486">
        <v>77.24439496204289</v>
      </c>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216"/>
      <c r="BA30" s="1805"/>
      <c r="BB30" s="151" t="s">
        <v>48</v>
      </c>
      <c r="BC30" s="1049" t="s">
        <v>35</v>
      </c>
      <c r="BD30" s="1068" t="s">
        <v>35</v>
      </c>
      <c r="BE30" s="1068" t="s">
        <v>35</v>
      </c>
      <c r="BF30" s="1068" t="s">
        <v>35</v>
      </c>
      <c r="BG30" s="1088" t="s">
        <v>35</v>
      </c>
      <c r="BH30" s="1108" t="s">
        <v>35</v>
      </c>
      <c r="BI30" s="1068" t="s">
        <v>35</v>
      </c>
      <c r="BJ30" s="1068" t="s">
        <v>35</v>
      </c>
      <c r="BK30" s="1068" t="s">
        <v>35</v>
      </c>
      <c r="BL30" s="1088" t="s">
        <v>35</v>
      </c>
      <c r="BM30" s="1108" t="s">
        <v>35</v>
      </c>
      <c r="BN30" s="1068" t="s">
        <v>35</v>
      </c>
      <c r="BO30" s="1068" t="s">
        <v>35</v>
      </c>
      <c r="BP30" s="1068" t="s">
        <v>35</v>
      </c>
      <c r="BQ30" s="1088" t="s">
        <v>35</v>
      </c>
      <c r="BR30" s="1108" t="s">
        <v>35</v>
      </c>
      <c r="BS30" s="1068" t="s">
        <v>35</v>
      </c>
      <c r="BT30" s="1068" t="s">
        <v>35</v>
      </c>
      <c r="BU30" s="1068" t="s">
        <v>35</v>
      </c>
      <c r="BV30" s="1068" t="s">
        <v>35</v>
      </c>
      <c r="BW30" s="1068" t="s">
        <v>35</v>
      </c>
      <c r="BX30" s="1068" t="s">
        <v>35</v>
      </c>
      <c r="BY30" s="1127" t="s">
        <v>35</v>
      </c>
      <c r="BZ30" s="1534"/>
      <c r="CA30" s="1534"/>
      <c r="CB30" s="1534"/>
      <c r="CC30" s="1534"/>
      <c r="CD30" s="1534"/>
      <c r="CE30" s="1534"/>
      <c r="CF30" s="1534"/>
      <c r="CG30" s="1534"/>
      <c r="CH30" s="1534"/>
      <c r="CI30" s="1534"/>
      <c r="CJ30" s="1534"/>
      <c r="CK30" s="1534"/>
      <c r="CL30" s="1534"/>
      <c r="CM30" s="1534"/>
      <c r="CN30" s="1534"/>
      <c r="CO30" s="1534"/>
      <c r="CP30" s="1534"/>
      <c r="CQ30" s="1534"/>
      <c r="CR30" s="1534"/>
      <c r="CS30" s="1534"/>
      <c r="CT30" s="1534"/>
      <c r="CU30" s="1534"/>
      <c r="CV30" s="1534"/>
      <c r="CW30" s="1534"/>
      <c r="CX30" s="1534"/>
      <c r="CY30" s="1534"/>
      <c r="CZ30" s="1534"/>
    </row>
    <row r="31" s="130" customFormat="true" ht="15" customHeight="true" x14ac:dyDescent="0.2">
      <c r="A31" s="1791" t="s">
        <v>103</v>
      </c>
      <c r="B31" s="249" t="s">
        <v>49</v>
      </c>
      <c r="C31" s="780">
        <v>0.55978308901721974</v>
      </c>
      <c r="D31" s="781">
        <v>0.16556215077981037</v>
      </c>
      <c r="E31" s="781">
        <v>0.35277393838905402</v>
      </c>
      <c r="F31" s="781">
        <v>0.90008893349004282</v>
      </c>
      <c r="G31" s="782">
        <v>34.582001436003026</v>
      </c>
      <c r="H31" s="783">
        <v>8.764506751329991</v>
      </c>
      <c r="I31" s="781">
        <v>19.968825845179328</v>
      </c>
      <c r="J31" s="781">
        <v>33.519631382068468</v>
      </c>
      <c r="K31" s="781">
        <v>56.347722705291659</v>
      </c>
      <c r="L31" s="784">
        <v>82.09102213528098</v>
      </c>
      <c r="M31" s="785">
        <v>0</v>
      </c>
      <c r="N31" s="781">
        <v>4.7758796956692953E-2</v>
      </c>
      <c r="O31" s="781">
        <v>0</v>
      </c>
      <c r="P31" s="781">
        <v>2.5895485735466597E-2</v>
      </c>
      <c r="Q31" s="782">
        <v>0.50176700641757477</v>
      </c>
      <c r="R31" s="783">
        <v>27.828756602366735</v>
      </c>
      <c r="S31" s="781">
        <v>7.5600615675553557</v>
      </c>
      <c r="T31" s="781">
        <v>3.3248262787100962</v>
      </c>
      <c r="U31" s="781">
        <v>4.5598353616421026</v>
      </c>
      <c r="V31" s="781">
        <v>43.578764492364577</v>
      </c>
      <c r="W31" s="781">
        <v>3.7723972240790502</v>
      </c>
      <c r="X31" s="781">
        <v>2.5429023035644618</v>
      </c>
      <c r="Y31" s="1487">
        <v>3.7135382224895293</v>
      </c>
      <c r="Z31" s="549"/>
      <c r="AA31" s="549"/>
      <c r="AB31" s="549"/>
      <c r="AC31" s="549"/>
      <c r="AD31" s="549"/>
      <c r="AE31" s="549"/>
      <c r="AF31" s="549"/>
      <c r="AG31" s="549"/>
      <c r="AH31" s="549"/>
      <c r="AI31" s="549"/>
      <c r="AJ31" s="549"/>
      <c r="AK31" s="549"/>
      <c r="AL31" s="549"/>
      <c r="AM31" s="549"/>
      <c r="AN31" s="549"/>
      <c r="AO31" s="549"/>
      <c r="AP31" s="549"/>
      <c r="AQ31" s="549"/>
      <c r="AR31" s="549"/>
      <c r="AS31" s="549"/>
      <c r="AT31" s="549"/>
      <c r="AU31" s="549"/>
      <c r="AV31" s="549"/>
      <c r="AW31" s="549"/>
      <c r="AX31" s="549"/>
      <c r="AY31" s="549"/>
      <c r="AZ31" s="216"/>
      <c r="BA31" s="1805" t="s">
        <v>103</v>
      </c>
      <c r="BB31" s="151" t="s">
        <v>49</v>
      </c>
      <c r="BC31" s="1049" t="s">
        <v>35</v>
      </c>
      <c r="BD31" s="1068" t="s">
        <v>35</v>
      </c>
      <c r="BE31" s="1068" t="s">
        <v>35</v>
      </c>
      <c r="BF31" s="1068" t="s">
        <v>35</v>
      </c>
      <c r="BG31" s="1088" t="s">
        <v>35</v>
      </c>
      <c r="BH31" s="1108" t="s">
        <v>35</v>
      </c>
      <c r="BI31" s="1068" t="s">
        <v>35</v>
      </c>
      <c r="BJ31" s="1068" t="s">
        <v>35</v>
      </c>
      <c r="BK31" s="1068" t="s">
        <v>35</v>
      </c>
      <c r="BL31" s="1088" t="s">
        <v>35</v>
      </c>
      <c r="BM31" s="1108" t="s">
        <v>35</v>
      </c>
      <c r="BN31" s="1068" t="s">
        <v>35</v>
      </c>
      <c r="BO31" s="1068" t="s">
        <v>35</v>
      </c>
      <c r="BP31" s="1068" t="s">
        <v>35</v>
      </c>
      <c r="BQ31" s="1088" t="s">
        <v>35</v>
      </c>
      <c r="BR31" s="1108" t="s">
        <v>35</v>
      </c>
      <c r="BS31" s="1068" t="s">
        <v>35</v>
      </c>
      <c r="BT31" s="1068" t="s">
        <v>35</v>
      </c>
      <c r="BU31" s="1068" t="s">
        <v>35</v>
      </c>
      <c r="BV31" s="1068" t="s">
        <v>35</v>
      </c>
      <c r="BW31" s="1068" t="s">
        <v>35</v>
      </c>
      <c r="BX31" s="1068" t="s">
        <v>35</v>
      </c>
      <c r="BY31" s="1127" t="s">
        <v>35</v>
      </c>
      <c r="BZ31" s="1534"/>
      <c r="CA31" s="1534"/>
      <c r="CB31" s="1534"/>
      <c r="CC31" s="1534"/>
      <c r="CD31" s="1534"/>
      <c r="CE31" s="1534"/>
      <c r="CF31" s="1534"/>
      <c r="CG31" s="1534"/>
      <c r="CH31" s="1534"/>
      <c r="CI31" s="1534"/>
      <c r="CJ31" s="1534"/>
      <c r="CK31" s="1534"/>
      <c r="CL31" s="1534"/>
      <c r="CM31" s="1534"/>
      <c r="CN31" s="1534"/>
      <c r="CO31" s="1534"/>
      <c r="CP31" s="1534"/>
      <c r="CQ31" s="1534"/>
      <c r="CR31" s="1534"/>
      <c r="CS31" s="1534"/>
      <c r="CT31" s="1534"/>
      <c r="CU31" s="1534"/>
      <c r="CV31" s="1534"/>
      <c r="CW31" s="1534"/>
      <c r="CX31" s="1534"/>
      <c r="CY31" s="1534"/>
      <c r="CZ31" s="1534"/>
    </row>
    <row r="32" s="130" customFormat="true" ht="15" customHeight="true" x14ac:dyDescent="0.2">
      <c r="A32" s="1791"/>
      <c r="B32" s="249" t="s">
        <v>48</v>
      </c>
      <c r="C32" s="772">
        <v>99.440216910982784</v>
      </c>
      <c r="D32" s="773">
        <v>99.834437849220151</v>
      </c>
      <c r="E32" s="773">
        <v>99.647226061610979</v>
      </c>
      <c r="F32" s="773">
        <v>99.099911066509961</v>
      </c>
      <c r="G32" s="774">
        <v>65.417998563997031</v>
      </c>
      <c r="H32" s="775">
        <v>91.235493248669968</v>
      </c>
      <c r="I32" s="773">
        <v>80.03117415482069</v>
      </c>
      <c r="J32" s="773">
        <v>66.480368617931518</v>
      </c>
      <c r="K32" s="773">
        <v>43.652277294708327</v>
      </c>
      <c r="L32" s="776">
        <v>17.908977864719077</v>
      </c>
      <c r="M32" s="777">
        <v>100</v>
      </c>
      <c r="N32" s="773">
        <v>99.952241203043314</v>
      </c>
      <c r="O32" s="773">
        <v>100</v>
      </c>
      <c r="P32" s="773">
        <v>99.974104514264525</v>
      </c>
      <c r="Q32" s="774">
        <v>99.49823299358242</v>
      </c>
      <c r="R32" s="775">
        <v>72.171243397633276</v>
      </c>
      <c r="S32" s="773">
        <v>92.439938432444592</v>
      </c>
      <c r="T32" s="773">
        <v>96.675173721289866</v>
      </c>
      <c r="U32" s="773">
        <v>95.440164638357956</v>
      </c>
      <c r="V32" s="773">
        <v>56.421235507635338</v>
      </c>
      <c r="W32" s="773">
        <v>96.227602775920758</v>
      </c>
      <c r="X32" s="773">
        <v>97.45709769643554</v>
      </c>
      <c r="Y32" s="1486">
        <v>96.286461777510439</v>
      </c>
      <c r="Z32" s="549"/>
      <c r="AA32" s="549"/>
      <c r="AB32" s="549"/>
      <c r="AC32" s="549"/>
      <c r="AD32" s="549"/>
      <c r="AE32" s="549"/>
      <c r="AF32" s="549"/>
      <c r="AG32" s="549"/>
      <c r="AH32" s="549"/>
      <c r="AI32" s="549"/>
      <c r="AJ32" s="549"/>
      <c r="AK32" s="549"/>
      <c r="AL32" s="549"/>
      <c r="AM32" s="549"/>
      <c r="AN32" s="549"/>
      <c r="AO32" s="549"/>
      <c r="AP32" s="549"/>
      <c r="AQ32" s="549"/>
      <c r="AR32" s="549"/>
      <c r="AS32" s="549"/>
      <c r="AT32" s="549"/>
      <c r="AU32" s="549"/>
      <c r="AV32" s="549"/>
      <c r="AW32" s="549"/>
      <c r="AX32" s="549"/>
      <c r="AY32" s="549"/>
      <c r="AZ32" s="216"/>
      <c r="BA32" s="1805"/>
      <c r="BB32" s="151" t="s">
        <v>48</v>
      </c>
      <c r="BC32" s="1049" t="s">
        <v>35</v>
      </c>
      <c r="BD32" s="1068" t="s">
        <v>35</v>
      </c>
      <c r="BE32" s="1068" t="s">
        <v>35</v>
      </c>
      <c r="BF32" s="1068" t="s">
        <v>35</v>
      </c>
      <c r="BG32" s="1088" t="s">
        <v>35</v>
      </c>
      <c r="BH32" s="1108" t="s">
        <v>35</v>
      </c>
      <c r="BI32" s="1068" t="s">
        <v>35</v>
      </c>
      <c r="BJ32" s="1068" t="s">
        <v>35</v>
      </c>
      <c r="BK32" s="1068" t="s">
        <v>35</v>
      </c>
      <c r="BL32" s="1088" t="s">
        <v>35</v>
      </c>
      <c r="BM32" s="1108" t="s">
        <v>35</v>
      </c>
      <c r="BN32" s="1068" t="s">
        <v>35</v>
      </c>
      <c r="BO32" s="1068" t="s">
        <v>35</v>
      </c>
      <c r="BP32" s="1068" t="s">
        <v>35</v>
      </c>
      <c r="BQ32" s="1088" t="s">
        <v>35</v>
      </c>
      <c r="BR32" s="1108" t="s">
        <v>35</v>
      </c>
      <c r="BS32" s="1068" t="s">
        <v>35</v>
      </c>
      <c r="BT32" s="1068" t="s">
        <v>35</v>
      </c>
      <c r="BU32" s="1068" t="s">
        <v>35</v>
      </c>
      <c r="BV32" s="1068" t="s">
        <v>35</v>
      </c>
      <c r="BW32" s="1068" t="s">
        <v>35</v>
      </c>
      <c r="BX32" s="1068" t="s">
        <v>35</v>
      </c>
      <c r="BY32" s="1127" t="s">
        <v>35</v>
      </c>
      <c r="BZ32" s="1534"/>
      <c r="CA32" s="1534"/>
      <c r="CB32" s="1534"/>
      <c r="CC32" s="1534"/>
      <c r="CD32" s="1534"/>
      <c r="CE32" s="1534"/>
      <c r="CF32" s="1534"/>
      <c r="CG32" s="1534"/>
      <c r="CH32" s="1534"/>
      <c r="CI32" s="1534"/>
      <c r="CJ32" s="1534"/>
      <c r="CK32" s="1534"/>
      <c r="CL32" s="1534"/>
      <c r="CM32" s="1534"/>
      <c r="CN32" s="1534"/>
      <c r="CO32" s="1534"/>
      <c r="CP32" s="1534"/>
      <c r="CQ32" s="1534"/>
      <c r="CR32" s="1534"/>
      <c r="CS32" s="1534"/>
      <c r="CT32" s="1534"/>
      <c r="CU32" s="1534"/>
      <c r="CV32" s="1534"/>
      <c r="CW32" s="1534"/>
      <c r="CX32" s="1534"/>
      <c r="CY32" s="1534"/>
      <c r="CZ32" s="1534"/>
    </row>
    <row r="33" s="130" customFormat="true" ht="15" customHeight="true" x14ac:dyDescent="0.2">
      <c r="A33" s="1791" t="s">
        <v>104</v>
      </c>
      <c r="B33" s="249" t="s">
        <v>49</v>
      </c>
      <c r="C33" s="986" t="s">
        <v>35</v>
      </c>
      <c r="D33" s="997" t="s">
        <v>35</v>
      </c>
      <c r="E33" s="997" t="s">
        <v>35</v>
      </c>
      <c r="F33" s="997" t="s">
        <v>35</v>
      </c>
      <c r="G33" s="1008" t="s">
        <v>35</v>
      </c>
      <c r="H33" s="1019" t="s">
        <v>35</v>
      </c>
      <c r="I33" s="997" t="s">
        <v>35</v>
      </c>
      <c r="J33" s="997" t="s">
        <v>35</v>
      </c>
      <c r="K33" s="997" t="s">
        <v>35</v>
      </c>
      <c r="L33" s="1030" t="s">
        <v>35</v>
      </c>
      <c r="M33" s="1039" t="s">
        <v>35</v>
      </c>
      <c r="N33" s="997" t="s">
        <v>35</v>
      </c>
      <c r="O33" s="997" t="s">
        <v>35</v>
      </c>
      <c r="P33" s="997" t="s">
        <v>35</v>
      </c>
      <c r="Q33" s="1008" t="s">
        <v>35</v>
      </c>
      <c r="R33" s="1019" t="s">
        <v>35</v>
      </c>
      <c r="S33" s="997" t="s">
        <v>35</v>
      </c>
      <c r="T33" s="997" t="s">
        <v>35</v>
      </c>
      <c r="U33" s="997" t="s">
        <v>35</v>
      </c>
      <c r="V33" s="997" t="s">
        <v>35</v>
      </c>
      <c r="W33" s="997" t="s">
        <v>35</v>
      </c>
      <c r="X33" s="997" t="s">
        <v>35</v>
      </c>
      <c r="Y33" s="1488" t="s">
        <v>35</v>
      </c>
      <c r="Z33" s="1522"/>
      <c r="AA33" s="1522"/>
      <c r="AB33" s="1522"/>
      <c r="AC33" s="1522"/>
      <c r="AD33" s="1522"/>
      <c r="AE33" s="1522"/>
      <c r="AF33" s="1522"/>
      <c r="AG33" s="1522"/>
      <c r="AH33" s="1522"/>
      <c r="AI33" s="1522"/>
      <c r="AJ33" s="1522"/>
      <c r="AK33" s="1522"/>
      <c r="AL33" s="1522"/>
      <c r="AM33" s="1522"/>
      <c r="AN33" s="1522"/>
      <c r="AO33" s="1522"/>
      <c r="AP33" s="1522"/>
      <c r="AQ33" s="1522"/>
      <c r="AR33" s="1522"/>
      <c r="AS33" s="1522"/>
      <c r="AT33" s="1522"/>
      <c r="AU33" s="1522"/>
      <c r="AV33" s="1522"/>
      <c r="AW33" s="1522"/>
      <c r="AX33" s="1522"/>
      <c r="AY33" s="1522"/>
      <c r="AZ33" s="215"/>
      <c r="BA33" s="1805" t="s">
        <v>104</v>
      </c>
      <c r="BB33" s="151" t="s">
        <v>49</v>
      </c>
      <c r="BC33" s="1049" t="s">
        <v>35</v>
      </c>
      <c r="BD33" s="1068" t="s">
        <v>35</v>
      </c>
      <c r="BE33" s="1068" t="s">
        <v>35</v>
      </c>
      <c r="BF33" s="1068" t="s">
        <v>35</v>
      </c>
      <c r="BG33" s="1088" t="s">
        <v>35</v>
      </c>
      <c r="BH33" s="1108" t="s">
        <v>35</v>
      </c>
      <c r="BI33" s="1068" t="s">
        <v>35</v>
      </c>
      <c r="BJ33" s="1068" t="s">
        <v>35</v>
      </c>
      <c r="BK33" s="1068" t="s">
        <v>35</v>
      </c>
      <c r="BL33" s="1088" t="s">
        <v>35</v>
      </c>
      <c r="BM33" s="1108" t="s">
        <v>35</v>
      </c>
      <c r="BN33" s="1068" t="s">
        <v>35</v>
      </c>
      <c r="BO33" s="1068" t="s">
        <v>35</v>
      </c>
      <c r="BP33" s="1068" t="s">
        <v>35</v>
      </c>
      <c r="BQ33" s="1088" t="s">
        <v>35</v>
      </c>
      <c r="BR33" s="1108" t="s">
        <v>35</v>
      </c>
      <c r="BS33" s="1068" t="s">
        <v>35</v>
      </c>
      <c r="BT33" s="1068" t="s">
        <v>35</v>
      </c>
      <c r="BU33" s="1068" t="s">
        <v>35</v>
      </c>
      <c r="BV33" s="1068" t="s">
        <v>35</v>
      </c>
      <c r="BW33" s="1068" t="s">
        <v>35</v>
      </c>
      <c r="BX33" s="1068" t="s">
        <v>35</v>
      </c>
      <c r="BY33" s="1127" t="s">
        <v>35</v>
      </c>
      <c r="BZ33" s="1534"/>
      <c r="CA33" s="1534"/>
      <c r="CB33" s="1534"/>
      <c r="CC33" s="1534"/>
      <c r="CD33" s="1534"/>
      <c r="CE33" s="1534"/>
      <c r="CF33" s="1534"/>
      <c r="CG33" s="1534"/>
      <c r="CH33" s="1534"/>
      <c r="CI33" s="1534"/>
      <c r="CJ33" s="1534"/>
      <c r="CK33" s="1534"/>
      <c r="CL33" s="1534"/>
      <c r="CM33" s="1534"/>
      <c r="CN33" s="1534"/>
      <c r="CO33" s="1534"/>
      <c r="CP33" s="1534"/>
      <c r="CQ33" s="1534"/>
      <c r="CR33" s="1534"/>
      <c r="CS33" s="1534"/>
      <c r="CT33" s="1534"/>
      <c r="CU33" s="1534"/>
      <c r="CV33" s="1534"/>
      <c r="CW33" s="1534"/>
      <c r="CX33" s="1534"/>
      <c r="CY33" s="1534"/>
      <c r="CZ33" s="1534"/>
    </row>
    <row r="34" s="130" customFormat="true" ht="15" customHeight="true" x14ac:dyDescent="0.2">
      <c r="A34" s="1791"/>
      <c r="B34" s="249" t="s">
        <v>48</v>
      </c>
      <c r="C34" s="986" t="s">
        <v>35</v>
      </c>
      <c r="D34" s="997" t="s">
        <v>35</v>
      </c>
      <c r="E34" s="997" t="s">
        <v>35</v>
      </c>
      <c r="F34" s="997" t="s">
        <v>35</v>
      </c>
      <c r="G34" s="1008" t="s">
        <v>35</v>
      </c>
      <c r="H34" s="1019" t="s">
        <v>35</v>
      </c>
      <c r="I34" s="997" t="s">
        <v>35</v>
      </c>
      <c r="J34" s="997" t="s">
        <v>35</v>
      </c>
      <c r="K34" s="997" t="s">
        <v>35</v>
      </c>
      <c r="L34" s="1030" t="s">
        <v>35</v>
      </c>
      <c r="M34" s="1039" t="s">
        <v>35</v>
      </c>
      <c r="N34" s="997" t="s">
        <v>35</v>
      </c>
      <c r="O34" s="997" t="s">
        <v>35</v>
      </c>
      <c r="P34" s="997" t="s">
        <v>35</v>
      </c>
      <c r="Q34" s="1008" t="s">
        <v>35</v>
      </c>
      <c r="R34" s="1019" t="s">
        <v>35</v>
      </c>
      <c r="S34" s="997" t="s">
        <v>35</v>
      </c>
      <c r="T34" s="997" t="s">
        <v>35</v>
      </c>
      <c r="U34" s="997" t="s">
        <v>35</v>
      </c>
      <c r="V34" s="997" t="s">
        <v>35</v>
      </c>
      <c r="W34" s="997" t="s">
        <v>35</v>
      </c>
      <c r="X34" s="997" t="s">
        <v>35</v>
      </c>
      <c r="Y34" s="1488" t="s">
        <v>35</v>
      </c>
      <c r="Z34" s="1522"/>
      <c r="AA34" s="1522"/>
      <c r="AB34" s="1522"/>
      <c r="AC34" s="1522"/>
      <c r="AD34" s="1522"/>
      <c r="AE34" s="1522"/>
      <c r="AF34" s="1522"/>
      <c r="AG34" s="1522"/>
      <c r="AH34" s="1522"/>
      <c r="AI34" s="1522"/>
      <c r="AJ34" s="1522"/>
      <c r="AK34" s="1522"/>
      <c r="AL34" s="1522"/>
      <c r="AM34" s="1522"/>
      <c r="AN34" s="1522"/>
      <c r="AO34" s="1522"/>
      <c r="AP34" s="1522"/>
      <c r="AQ34" s="1522"/>
      <c r="AR34" s="1522"/>
      <c r="AS34" s="1522"/>
      <c r="AT34" s="1522"/>
      <c r="AU34" s="1522"/>
      <c r="AV34" s="1522"/>
      <c r="AW34" s="1522"/>
      <c r="AX34" s="1522"/>
      <c r="AY34" s="1522"/>
      <c r="AZ34" s="215"/>
      <c r="BA34" s="1805"/>
      <c r="BB34" s="151" t="s">
        <v>48</v>
      </c>
      <c r="BC34" s="1049" t="s">
        <v>35</v>
      </c>
      <c r="BD34" s="1068" t="s">
        <v>35</v>
      </c>
      <c r="BE34" s="1068" t="s">
        <v>35</v>
      </c>
      <c r="BF34" s="1068" t="s">
        <v>35</v>
      </c>
      <c r="BG34" s="1088" t="s">
        <v>35</v>
      </c>
      <c r="BH34" s="1108" t="s">
        <v>35</v>
      </c>
      <c r="BI34" s="1068" t="s">
        <v>35</v>
      </c>
      <c r="BJ34" s="1068" t="s">
        <v>35</v>
      </c>
      <c r="BK34" s="1068" t="s">
        <v>35</v>
      </c>
      <c r="BL34" s="1088" t="s">
        <v>35</v>
      </c>
      <c r="BM34" s="1108" t="s">
        <v>35</v>
      </c>
      <c r="BN34" s="1068" t="s">
        <v>35</v>
      </c>
      <c r="BO34" s="1068" t="s">
        <v>35</v>
      </c>
      <c r="BP34" s="1068" t="s">
        <v>35</v>
      </c>
      <c r="BQ34" s="1088" t="s">
        <v>35</v>
      </c>
      <c r="BR34" s="1108" t="s">
        <v>35</v>
      </c>
      <c r="BS34" s="1068" t="s">
        <v>35</v>
      </c>
      <c r="BT34" s="1068" t="s">
        <v>35</v>
      </c>
      <c r="BU34" s="1068" t="s">
        <v>35</v>
      </c>
      <c r="BV34" s="1068" t="s">
        <v>35</v>
      </c>
      <c r="BW34" s="1068" t="s">
        <v>35</v>
      </c>
      <c r="BX34" s="1068" t="s">
        <v>35</v>
      </c>
      <c r="BY34" s="1127" t="s">
        <v>35</v>
      </c>
      <c r="BZ34" s="1534"/>
      <c r="CA34" s="1534"/>
      <c r="CB34" s="1534"/>
      <c r="CC34" s="1534"/>
      <c r="CD34" s="1534"/>
      <c r="CE34" s="1534"/>
      <c r="CF34" s="1534"/>
      <c r="CG34" s="1534"/>
      <c r="CH34" s="1534"/>
      <c r="CI34" s="1534"/>
      <c r="CJ34" s="1534"/>
      <c r="CK34" s="1534"/>
      <c r="CL34" s="1534"/>
      <c r="CM34" s="1534"/>
      <c r="CN34" s="1534"/>
      <c r="CO34" s="1534"/>
      <c r="CP34" s="1534"/>
      <c r="CQ34" s="1534"/>
      <c r="CR34" s="1534"/>
      <c r="CS34" s="1534"/>
      <c r="CT34" s="1534"/>
      <c r="CU34" s="1534"/>
      <c r="CV34" s="1534"/>
      <c r="CW34" s="1534"/>
      <c r="CX34" s="1534"/>
      <c r="CY34" s="1534"/>
      <c r="CZ34" s="1534"/>
    </row>
    <row r="35" s="398" customFormat="true" ht="15" customHeight="true" x14ac:dyDescent="0.2">
      <c r="A35" s="1800" t="s">
        <v>55</v>
      </c>
      <c r="B35" s="954" t="s">
        <v>49</v>
      </c>
      <c r="C35" s="772">
        <v>5.9414624177548188</v>
      </c>
      <c r="D35" s="773">
        <v>5.4992760305194546</v>
      </c>
      <c r="E35" s="773">
        <v>4.8678614555112221</v>
      </c>
      <c r="F35" s="773">
        <v>10.723568102172621</v>
      </c>
      <c r="G35" s="774">
        <v>46.516880155158532</v>
      </c>
      <c r="H35" s="775">
        <v>23.444907687099562</v>
      </c>
      <c r="I35" s="773">
        <v>32.248416378859197</v>
      </c>
      <c r="J35" s="773">
        <v>43.037638706909433</v>
      </c>
      <c r="K35" s="773">
        <v>65.473934413062381</v>
      </c>
      <c r="L35" s="776">
        <v>87.302297244147468</v>
      </c>
      <c r="M35" s="777">
        <v>4.3978204014911055</v>
      </c>
      <c r="N35" s="773">
        <v>4.0983933186814534</v>
      </c>
      <c r="O35" s="773">
        <v>5.2899268914198316</v>
      </c>
      <c r="P35" s="773">
        <v>6.1661063739504813</v>
      </c>
      <c r="Q35" s="774">
        <v>14.564478681206827</v>
      </c>
      <c r="R35" s="775">
        <v>33.178251348195062</v>
      </c>
      <c r="S35" s="773">
        <v>10.229738403205468</v>
      </c>
      <c r="T35" s="773">
        <v>8.4877265767754508</v>
      </c>
      <c r="U35" s="773">
        <v>11.946260904396008</v>
      </c>
      <c r="V35" s="773">
        <v>54.910658603566752</v>
      </c>
      <c r="W35" s="773">
        <v>7.3155200593325613</v>
      </c>
      <c r="X35" s="773">
        <v>17.87097458580174</v>
      </c>
      <c r="Y35" s="1486">
        <v>10.137712066444511</v>
      </c>
      <c r="Z35" s="549"/>
      <c r="AA35" s="549"/>
      <c r="AB35" s="549"/>
      <c r="AC35" s="549"/>
      <c r="AD35" s="549"/>
      <c r="AE35" s="549"/>
      <c r="AF35" s="549"/>
      <c r="AG35" s="549"/>
      <c r="AH35" s="549"/>
      <c r="AI35" s="549"/>
      <c r="AJ35" s="549"/>
      <c r="AK35" s="549"/>
      <c r="AL35" s="549"/>
      <c r="AM35" s="549"/>
      <c r="AN35" s="549"/>
      <c r="AO35" s="549"/>
      <c r="AP35" s="549"/>
      <c r="AQ35" s="549"/>
      <c r="AR35" s="549"/>
      <c r="AS35" s="549"/>
      <c r="AT35" s="549"/>
      <c r="AU35" s="549"/>
      <c r="AV35" s="549"/>
      <c r="AW35" s="549"/>
      <c r="AX35" s="549"/>
      <c r="AY35" s="549"/>
      <c r="AZ35" s="216"/>
      <c r="BA35" s="1805" t="s">
        <v>55</v>
      </c>
      <c r="BB35" s="151" t="s">
        <v>49</v>
      </c>
      <c r="BC35" s="1049" t="s">
        <v>35</v>
      </c>
      <c r="BD35" s="1068" t="s">
        <v>35</v>
      </c>
      <c r="BE35" s="1068" t="s">
        <v>35</v>
      </c>
      <c r="BF35" s="1068" t="s">
        <v>35</v>
      </c>
      <c r="BG35" s="1088" t="s">
        <v>35</v>
      </c>
      <c r="BH35" s="1108" t="s">
        <v>35</v>
      </c>
      <c r="BI35" s="1068" t="s">
        <v>35</v>
      </c>
      <c r="BJ35" s="1068" t="s">
        <v>35</v>
      </c>
      <c r="BK35" s="1068" t="s">
        <v>35</v>
      </c>
      <c r="BL35" s="1088" t="s">
        <v>35</v>
      </c>
      <c r="BM35" s="1108" t="s">
        <v>35</v>
      </c>
      <c r="BN35" s="1068" t="s">
        <v>35</v>
      </c>
      <c r="BO35" s="1068" t="s">
        <v>35</v>
      </c>
      <c r="BP35" s="1068" t="s">
        <v>35</v>
      </c>
      <c r="BQ35" s="1088" t="s">
        <v>35</v>
      </c>
      <c r="BR35" s="1108" t="s">
        <v>35</v>
      </c>
      <c r="BS35" s="1068" t="s">
        <v>35</v>
      </c>
      <c r="BT35" s="1068" t="s">
        <v>35</v>
      </c>
      <c r="BU35" s="1068" t="s">
        <v>35</v>
      </c>
      <c r="BV35" s="1068" t="s">
        <v>35</v>
      </c>
      <c r="BW35" s="1068" t="s">
        <v>35</v>
      </c>
      <c r="BX35" s="1068" t="s">
        <v>35</v>
      </c>
      <c r="BY35" s="1127" t="s">
        <v>35</v>
      </c>
      <c r="BZ35" s="1534"/>
      <c r="CA35" s="1534"/>
      <c r="CB35" s="1534"/>
      <c r="CC35" s="1534"/>
      <c r="CD35" s="1534"/>
      <c r="CE35" s="1534"/>
      <c r="CF35" s="1534"/>
      <c r="CG35" s="1534"/>
      <c r="CH35" s="1534"/>
      <c r="CI35" s="1534"/>
      <c r="CJ35" s="1534"/>
      <c r="CK35" s="1534"/>
      <c r="CL35" s="1534"/>
      <c r="CM35" s="1534"/>
      <c r="CN35" s="1534"/>
      <c r="CO35" s="1534"/>
      <c r="CP35" s="1534"/>
      <c r="CQ35" s="1534"/>
      <c r="CR35" s="1534"/>
      <c r="CS35" s="1534"/>
      <c r="CT35" s="1534"/>
      <c r="CU35" s="1534"/>
      <c r="CV35" s="1534"/>
      <c r="CW35" s="1534"/>
      <c r="CX35" s="1534"/>
      <c r="CY35" s="1534"/>
      <c r="CZ35" s="1534"/>
    </row>
    <row r="36" s="398" customFormat="true" ht="15" customHeight="true" x14ac:dyDescent="0.2">
      <c r="A36" s="1800"/>
      <c r="B36" s="954" t="s">
        <v>48</v>
      </c>
      <c r="C36" s="772">
        <v>94.058537582245123</v>
      </c>
      <c r="D36" s="773">
        <v>94.500723969480504</v>
      </c>
      <c r="E36" s="773">
        <v>95.132138544488811</v>
      </c>
      <c r="F36" s="773">
        <v>89.27643189782745</v>
      </c>
      <c r="G36" s="774">
        <v>53.48311984484149</v>
      </c>
      <c r="H36" s="775">
        <v>76.555092312900371</v>
      </c>
      <c r="I36" s="773">
        <v>67.751583621140782</v>
      </c>
      <c r="J36" s="773">
        <v>56.962361293090538</v>
      </c>
      <c r="K36" s="773">
        <v>34.526065586937612</v>
      </c>
      <c r="L36" s="776">
        <v>12.697702755852571</v>
      </c>
      <c r="M36" s="777">
        <v>95.602179598508883</v>
      </c>
      <c r="N36" s="773">
        <v>95.901606681318512</v>
      </c>
      <c r="O36" s="773">
        <v>94.710073108580133</v>
      </c>
      <c r="P36" s="773">
        <v>93.833893626049488</v>
      </c>
      <c r="Q36" s="774">
        <v>85.43552131879315</v>
      </c>
      <c r="R36" s="775">
        <v>66.821748651804967</v>
      </c>
      <c r="S36" s="773">
        <v>89.770261596794526</v>
      </c>
      <c r="T36" s="773">
        <v>91.512273423224485</v>
      </c>
      <c r="U36" s="773">
        <v>88.053739095603987</v>
      </c>
      <c r="V36" s="773">
        <v>45.08934139643317</v>
      </c>
      <c r="W36" s="773">
        <v>92.684479940667302</v>
      </c>
      <c r="X36" s="773">
        <v>82.129025414198381</v>
      </c>
      <c r="Y36" s="1486">
        <v>89.862287933555535</v>
      </c>
      <c r="Z36" s="549"/>
      <c r="AA36" s="549"/>
      <c r="AB36" s="549"/>
      <c r="AC36" s="549"/>
      <c r="AD36" s="549"/>
      <c r="AE36" s="549"/>
      <c r="AF36" s="549"/>
      <c r="AG36" s="549"/>
      <c r="AH36" s="549"/>
      <c r="AI36" s="549"/>
      <c r="AJ36" s="549"/>
      <c r="AK36" s="549"/>
      <c r="AL36" s="549"/>
      <c r="AM36" s="549"/>
      <c r="AN36" s="549"/>
      <c r="AO36" s="549"/>
      <c r="AP36" s="549"/>
      <c r="AQ36" s="549"/>
      <c r="AR36" s="549"/>
      <c r="AS36" s="549"/>
      <c r="AT36" s="549"/>
      <c r="AU36" s="549"/>
      <c r="AV36" s="549"/>
      <c r="AW36" s="549"/>
      <c r="AX36" s="549"/>
      <c r="AY36" s="549"/>
      <c r="AZ36" s="216"/>
      <c r="BA36" s="1805"/>
      <c r="BB36" s="151" t="s">
        <v>48</v>
      </c>
      <c r="BC36" s="1049" t="s">
        <v>35</v>
      </c>
      <c r="BD36" s="1068" t="s">
        <v>35</v>
      </c>
      <c r="BE36" s="1068" t="s">
        <v>35</v>
      </c>
      <c r="BF36" s="1068" t="s">
        <v>35</v>
      </c>
      <c r="BG36" s="1088" t="s">
        <v>35</v>
      </c>
      <c r="BH36" s="1108" t="s">
        <v>35</v>
      </c>
      <c r="BI36" s="1068" t="s">
        <v>35</v>
      </c>
      <c r="BJ36" s="1068" t="s">
        <v>35</v>
      </c>
      <c r="BK36" s="1068" t="s">
        <v>35</v>
      </c>
      <c r="BL36" s="1088" t="s">
        <v>35</v>
      </c>
      <c r="BM36" s="1108" t="s">
        <v>35</v>
      </c>
      <c r="BN36" s="1068" t="s">
        <v>35</v>
      </c>
      <c r="BO36" s="1068" t="s">
        <v>35</v>
      </c>
      <c r="BP36" s="1068" t="s">
        <v>35</v>
      </c>
      <c r="BQ36" s="1088" t="s">
        <v>35</v>
      </c>
      <c r="BR36" s="1108" t="s">
        <v>35</v>
      </c>
      <c r="BS36" s="1068" t="s">
        <v>35</v>
      </c>
      <c r="BT36" s="1068" t="s">
        <v>35</v>
      </c>
      <c r="BU36" s="1068" t="s">
        <v>35</v>
      </c>
      <c r="BV36" s="1068" t="s">
        <v>35</v>
      </c>
      <c r="BW36" s="1068" t="s">
        <v>35</v>
      </c>
      <c r="BX36" s="1068" t="s">
        <v>35</v>
      </c>
      <c r="BY36" s="1127" t="s">
        <v>35</v>
      </c>
      <c r="BZ36" s="1534"/>
      <c r="CA36" s="1534"/>
      <c r="CB36" s="1534"/>
      <c r="CC36" s="1534"/>
      <c r="CD36" s="1534"/>
      <c r="CE36" s="1534"/>
      <c r="CF36" s="1534"/>
      <c r="CG36" s="1534"/>
      <c r="CH36" s="1534"/>
      <c r="CI36" s="1534"/>
      <c r="CJ36" s="1534"/>
      <c r="CK36" s="1534"/>
      <c r="CL36" s="1534"/>
      <c r="CM36" s="1534"/>
      <c r="CN36" s="1534"/>
      <c r="CO36" s="1534"/>
      <c r="CP36" s="1534"/>
      <c r="CQ36" s="1534"/>
      <c r="CR36" s="1534"/>
      <c r="CS36" s="1534"/>
      <c r="CT36" s="1534"/>
      <c r="CU36" s="1534"/>
      <c r="CV36" s="1534"/>
      <c r="CW36" s="1534"/>
      <c r="CX36" s="1534"/>
      <c r="CY36" s="1534"/>
      <c r="CZ36" s="1534"/>
    </row>
    <row r="37" s="398" customFormat="true" ht="15" customHeight="true" x14ac:dyDescent="0.2">
      <c r="A37" s="1800" t="s">
        <v>157</v>
      </c>
      <c r="B37" s="954" t="s">
        <v>49</v>
      </c>
      <c r="C37" s="987" t="s">
        <v>35</v>
      </c>
      <c r="D37" s="998" t="s">
        <v>35</v>
      </c>
      <c r="E37" s="998" t="s">
        <v>35</v>
      </c>
      <c r="F37" s="998" t="s">
        <v>35</v>
      </c>
      <c r="G37" s="1009" t="s">
        <v>35</v>
      </c>
      <c r="H37" s="1020" t="s">
        <v>35</v>
      </c>
      <c r="I37" s="998" t="s">
        <v>35</v>
      </c>
      <c r="J37" s="998" t="s">
        <v>35</v>
      </c>
      <c r="K37" s="998" t="s">
        <v>35</v>
      </c>
      <c r="L37" s="1031" t="s">
        <v>35</v>
      </c>
      <c r="M37" s="1040" t="s">
        <v>35</v>
      </c>
      <c r="N37" s="998" t="s">
        <v>35</v>
      </c>
      <c r="O37" s="998" t="s">
        <v>35</v>
      </c>
      <c r="P37" s="998" t="s">
        <v>35</v>
      </c>
      <c r="Q37" s="1009" t="s">
        <v>35</v>
      </c>
      <c r="R37" s="1020" t="s">
        <v>35</v>
      </c>
      <c r="S37" s="998" t="s">
        <v>35</v>
      </c>
      <c r="T37" s="998" t="s">
        <v>35</v>
      </c>
      <c r="U37" s="998" t="s">
        <v>35</v>
      </c>
      <c r="V37" s="998" t="s">
        <v>35</v>
      </c>
      <c r="W37" s="998" t="s">
        <v>35</v>
      </c>
      <c r="X37" s="998" t="s">
        <v>35</v>
      </c>
      <c r="Y37" s="1489" t="s">
        <v>35</v>
      </c>
      <c r="Z37" s="549"/>
      <c r="AA37" s="549"/>
      <c r="AB37" s="549"/>
      <c r="AC37" s="549"/>
      <c r="AD37" s="549"/>
      <c r="AE37" s="549"/>
      <c r="AF37" s="549"/>
      <c r="AG37" s="549"/>
      <c r="AH37" s="549"/>
      <c r="AI37" s="549"/>
      <c r="AJ37" s="549"/>
      <c r="AK37" s="549"/>
      <c r="AL37" s="549"/>
      <c r="AM37" s="549"/>
      <c r="AN37" s="549"/>
      <c r="AO37" s="549"/>
      <c r="AP37" s="549"/>
      <c r="AQ37" s="549"/>
      <c r="AR37" s="549"/>
      <c r="AS37" s="549"/>
      <c r="AT37" s="549"/>
      <c r="AU37" s="549"/>
      <c r="AV37" s="549"/>
      <c r="AW37" s="549"/>
      <c r="AX37" s="549"/>
      <c r="AY37" s="549"/>
      <c r="AZ37" s="216"/>
      <c r="BA37" s="1805" t="s">
        <v>125</v>
      </c>
      <c r="BB37" s="151" t="s">
        <v>49</v>
      </c>
      <c r="BC37" s="1049" t="s">
        <v>35</v>
      </c>
      <c r="BD37" s="1068" t="s">
        <v>35</v>
      </c>
      <c r="BE37" s="1068" t="s">
        <v>35</v>
      </c>
      <c r="BF37" s="1068" t="s">
        <v>35</v>
      </c>
      <c r="BG37" s="1088" t="s">
        <v>35</v>
      </c>
      <c r="BH37" s="1108" t="s">
        <v>35</v>
      </c>
      <c r="BI37" s="1068" t="s">
        <v>35</v>
      </c>
      <c r="BJ37" s="1068" t="s">
        <v>35</v>
      </c>
      <c r="BK37" s="1068" t="s">
        <v>35</v>
      </c>
      <c r="BL37" s="1088" t="s">
        <v>35</v>
      </c>
      <c r="BM37" s="1108" t="s">
        <v>35</v>
      </c>
      <c r="BN37" s="1068" t="s">
        <v>35</v>
      </c>
      <c r="BO37" s="1068" t="s">
        <v>35</v>
      </c>
      <c r="BP37" s="1068" t="s">
        <v>35</v>
      </c>
      <c r="BQ37" s="1088" t="s">
        <v>35</v>
      </c>
      <c r="BR37" s="1108" t="s">
        <v>35</v>
      </c>
      <c r="BS37" s="1068" t="s">
        <v>35</v>
      </c>
      <c r="BT37" s="1068" t="s">
        <v>35</v>
      </c>
      <c r="BU37" s="1068" t="s">
        <v>35</v>
      </c>
      <c r="BV37" s="1068" t="s">
        <v>35</v>
      </c>
      <c r="BW37" s="1068" t="s">
        <v>35</v>
      </c>
      <c r="BX37" s="1068" t="s">
        <v>35</v>
      </c>
      <c r="BY37" s="1127" t="s">
        <v>35</v>
      </c>
      <c r="BZ37" s="1534"/>
      <c r="CA37" s="1534"/>
      <c r="CB37" s="1534"/>
      <c r="CC37" s="1534"/>
      <c r="CD37" s="1534"/>
      <c r="CE37" s="1534"/>
      <c r="CF37" s="1534"/>
      <c r="CG37" s="1534"/>
      <c r="CH37" s="1534"/>
      <c r="CI37" s="1534"/>
      <c r="CJ37" s="1534"/>
      <c r="CK37" s="1534"/>
      <c r="CL37" s="1534"/>
      <c r="CM37" s="1534"/>
      <c r="CN37" s="1534"/>
      <c r="CO37" s="1534"/>
      <c r="CP37" s="1534"/>
      <c r="CQ37" s="1534"/>
      <c r="CR37" s="1534"/>
      <c r="CS37" s="1534"/>
      <c r="CT37" s="1534"/>
      <c r="CU37" s="1534"/>
      <c r="CV37" s="1534"/>
      <c r="CW37" s="1534"/>
      <c r="CX37" s="1534"/>
      <c r="CY37" s="1534"/>
      <c r="CZ37" s="1534"/>
    </row>
    <row r="38" s="398" customFormat="true" ht="15" customHeight="true" x14ac:dyDescent="0.2">
      <c r="A38" s="1800"/>
      <c r="B38" s="954" t="s">
        <v>48</v>
      </c>
      <c r="C38" s="987" t="s">
        <v>35</v>
      </c>
      <c r="D38" s="998" t="s">
        <v>35</v>
      </c>
      <c r="E38" s="998" t="s">
        <v>35</v>
      </c>
      <c r="F38" s="998" t="s">
        <v>35</v>
      </c>
      <c r="G38" s="1009" t="s">
        <v>35</v>
      </c>
      <c r="H38" s="1020" t="s">
        <v>35</v>
      </c>
      <c r="I38" s="998" t="s">
        <v>35</v>
      </c>
      <c r="J38" s="998" t="s">
        <v>35</v>
      </c>
      <c r="K38" s="998" t="s">
        <v>35</v>
      </c>
      <c r="L38" s="1031" t="s">
        <v>35</v>
      </c>
      <c r="M38" s="1040" t="s">
        <v>35</v>
      </c>
      <c r="N38" s="998" t="s">
        <v>35</v>
      </c>
      <c r="O38" s="998" t="s">
        <v>35</v>
      </c>
      <c r="P38" s="998" t="s">
        <v>35</v>
      </c>
      <c r="Q38" s="1009" t="s">
        <v>35</v>
      </c>
      <c r="R38" s="1020" t="s">
        <v>35</v>
      </c>
      <c r="S38" s="998" t="s">
        <v>35</v>
      </c>
      <c r="T38" s="998" t="s">
        <v>35</v>
      </c>
      <c r="U38" s="998" t="s">
        <v>35</v>
      </c>
      <c r="V38" s="998" t="s">
        <v>35</v>
      </c>
      <c r="W38" s="998" t="s">
        <v>35</v>
      </c>
      <c r="X38" s="998" t="s">
        <v>35</v>
      </c>
      <c r="Y38" s="1489" t="s">
        <v>35</v>
      </c>
      <c r="Z38" s="549"/>
      <c r="AA38" s="549"/>
      <c r="AB38" s="549"/>
      <c r="AC38" s="549"/>
      <c r="AD38" s="549"/>
      <c r="AE38" s="549"/>
      <c r="AF38" s="549"/>
      <c r="AG38" s="549"/>
      <c r="AH38" s="549"/>
      <c r="AI38" s="549"/>
      <c r="AJ38" s="549"/>
      <c r="AK38" s="549"/>
      <c r="AL38" s="549"/>
      <c r="AM38" s="549"/>
      <c r="AN38" s="549"/>
      <c r="AO38" s="549"/>
      <c r="AP38" s="549"/>
      <c r="AQ38" s="549"/>
      <c r="AR38" s="549"/>
      <c r="AS38" s="549"/>
      <c r="AT38" s="549"/>
      <c r="AU38" s="549"/>
      <c r="AV38" s="549"/>
      <c r="AW38" s="549"/>
      <c r="AX38" s="549"/>
      <c r="AY38" s="549"/>
      <c r="AZ38" s="216"/>
      <c r="BA38" s="1805"/>
      <c r="BB38" s="151" t="s">
        <v>48</v>
      </c>
      <c r="BC38" s="1049" t="s">
        <v>35</v>
      </c>
      <c r="BD38" s="1068" t="s">
        <v>35</v>
      </c>
      <c r="BE38" s="1068" t="s">
        <v>35</v>
      </c>
      <c r="BF38" s="1068" t="s">
        <v>35</v>
      </c>
      <c r="BG38" s="1088" t="s">
        <v>35</v>
      </c>
      <c r="BH38" s="1108" t="s">
        <v>35</v>
      </c>
      <c r="BI38" s="1068" t="s">
        <v>35</v>
      </c>
      <c r="BJ38" s="1068" t="s">
        <v>35</v>
      </c>
      <c r="BK38" s="1068" t="s">
        <v>35</v>
      </c>
      <c r="BL38" s="1088" t="s">
        <v>35</v>
      </c>
      <c r="BM38" s="1108" t="s">
        <v>35</v>
      </c>
      <c r="BN38" s="1068" t="s">
        <v>35</v>
      </c>
      <c r="BO38" s="1068" t="s">
        <v>35</v>
      </c>
      <c r="BP38" s="1068" t="s">
        <v>35</v>
      </c>
      <c r="BQ38" s="1088" t="s">
        <v>35</v>
      </c>
      <c r="BR38" s="1108" t="s">
        <v>35</v>
      </c>
      <c r="BS38" s="1068" t="s">
        <v>35</v>
      </c>
      <c r="BT38" s="1068" t="s">
        <v>35</v>
      </c>
      <c r="BU38" s="1068" t="s">
        <v>35</v>
      </c>
      <c r="BV38" s="1068" t="s">
        <v>35</v>
      </c>
      <c r="BW38" s="1068" t="s">
        <v>35</v>
      </c>
      <c r="BX38" s="1068" t="s">
        <v>35</v>
      </c>
      <c r="BY38" s="1127" t="s">
        <v>35</v>
      </c>
      <c r="BZ38" s="1534"/>
      <c r="CA38" s="1534"/>
      <c r="CB38" s="1534"/>
      <c r="CC38" s="1534"/>
      <c r="CD38" s="1534"/>
      <c r="CE38" s="1534"/>
      <c r="CF38" s="1534"/>
      <c r="CG38" s="1534"/>
      <c r="CH38" s="1534"/>
      <c r="CI38" s="1534"/>
      <c r="CJ38" s="1534"/>
      <c r="CK38" s="1534"/>
      <c r="CL38" s="1534"/>
      <c r="CM38" s="1534"/>
      <c r="CN38" s="1534"/>
      <c r="CO38" s="1534"/>
      <c r="CP38" s="1534"/>
      <c r="CQ38" s="1534"/>
      <c r="CR38" s="1534"/>
      <c r="CS38" s="1534"/>
      <c r="CT38" s="1534"/>
      <c r="CU38" s="1534"/>
      <c r="CV38" s="1534"/>
      <c r="CW38" s="1534"/>
      <c r="CX38" s="1534"/>
      <c r="CY38" s="1534"/>
      <c r="CZ38" s="1534"/>
    </row>
    <row r="39" s="130" customFormat="true" ht="15" customHeight="true" x14ac:dyDescent="0.2">
      <c r="A39" s="1791" t="s">
        <v>122</v>
      </c>
      <c r="B39" s="249" t="s">
        <v>49</v>
      </c>
      <c r="C39" s="986" t="s">
        <v>35</v>
      </c>
      <c r="D39" s="997" t="s">
        <v>35</v>
      </c>
      <c r="E39" s="997" t="s">
        <v>35</v>
      </c>
      <c r="F39" s="997" t="s">
        <v>35</v>
      </c>
      <c r="G39" s="1008" t="s">
        <v>35</v>
      </c>
      <c r="H39" s="1019" t="s">
        <v>35</v>
      </c>
      <c r="I39" s="997" t="s">
        <v>35</v>
      </c>
      <c r="J39" s="997" t="s">
        <v>35</v>
      </c>
      <c r="K39" s="997" t="s">
        <v>35</v>
      </c>
      <c r="L39" s="1030" t="s">
        <v>35</v>
      </c>
      <c r="M39" s="1039" t="s">
        <v>35</v>
      </c>
      <c r="N39" s="997" t="s">
        <v>35</v>
      </c>
      <c r="O39" s="997" t="s">
        <v>35</v>
      </c>
      <c r="P39" s="997" t="s">
        <v>35</v>
      </c>
      <c r="Q39" s="1008" t="s">
        <v>35</v>
      </c>
      <c r="R39" s="1019" t="s">
        <v>35</v>
      </c>
      <c r="S39" s="997" t="s">
        <v>35</v>
      </c>
      <c r="T39" s="997" t="s">
        <v>35</v>
      </c>
      <c r="U39" s="997" t="s">
        <v>35</v>
      </c>
      <c r="V39" s="997" t="s">
        <v>35</v>
      </c>
      <c r="W39" s="997" t="s">
        <v>35</v>
      </c>
      <c r="X39" s="997" t="s">
        <v>35</v>
      </c>
      <c r="Y39" s="1488" t="s">
        <v>35</v>
      </c>
      <c r="Z39" s="1522"/>
      <c r="AA39" s="1522"/>
      <c r="AB39" s="1522"/>
      <c r="AC39" s="1522"/>
      <c r="AD39" s="1522"/>
      <c r="AE39" s="1522"/>
      <c r="AF39" s="1522"/>
      <c r="AG39" s="1522"/>
      <c r="AH39" s="1522"/>
      <c r="AI39" s="1522"/>
      <c r="AJ39" s="1522"/>
      <c r="AK39" s="1522"/>
      <c r="AL39" s="1522"/>
      <c r="AM39" s="1522"/>
      <c r="AN39" s="1522"/>
      <c r="AO39" s="1522"/>
      <c r="AP39" s="1522"/>
      <c r="AQ39" s="1522"/>
      <c r="AR39" s="1522"/>
      <c r="AS39" s="1522"/>
      <c r="AT39" s="1522"/>
      <c r="AU39" s="1522"/>
      <c r="AV39" s="1522"/>
      <c r="AW39" s="1522"/>
      <c r="AX39" s="1522"/>
      <c r="AY39" s="1522"/>
      <c r="AZ39" s="215"/>
      <c r="BA39" s="1805" t="s">
        <v>122</v>
      </c>
      <c r="BB39" s="151" t="s">
        <v>49</v>
      </c>
      <c r="BC39" s="1049" t="s">
        <v>35</v>
      </c>
      <c r="BD39" s="1068" t="s">
        <v>35</v>
      </c>
      <c r="BE39" s="1068" t="s">
        <v>35</v>
      </c>
      <c r="BF39" s="1068" t="s">
        <v>35</v>
      </c>
      <c r="BG39" s="1088" t="s">
        <v>35</v>
      </c>
      <c r="BH39" s="1108" t="s">
        <v>35</v>
      </c>
      <c r="BI39" s="1068" t="s">
        <v>35</v>
      </c>
      <c r="BJ39" s="1068" t="s">
        <v>35</v>
      </c>
      <c r="BK39" s="1068" t="s">
        <v>35</v>
      </c>
      <c r="BL39" s="1088" t="s">
        <v>35</v>
      </c>
      <c r="BM39" s="1108" t="s">
        <v>35</v>
      </c>
      <c r="BN39" s="1068" t="s">
        <v>35</v>
      </c>
      <c r="BO39" s="1068" t="s">
        <v>35</v>
      </c>
      <c r="BP39" s="1068" t="s">
        <v>35</v>
      </c>
      <c r="BQ39" s="1088" t="s">
        <v>35</v>
      </c>
      <c r="BR39" s="1108" t="s">
        <v>35</v>
      </c>
      <c r="BS39" s="1068" t="s">
        <v>35</v>
      </c>
      <c r="BT39" s="1068" t="s">
        <v>35</v>
      </c>
      <c r="BU39" s="1068" t="s">
        <v>35</v>
      </c>
      <c r="BV39" s="1068" t="s">
        <v>35</v>
      </c>
      <c r="BW39" s="1068" t="s">
        <v>35</v>
      </c>
      <c r="BX39" s="1068" t="s">
        <v>35</v>
      </c>
      <c r="BY39" s="1127" t="s">
        <v>35</v>
      </c>
      <c r="BZ39" s="1534"/>
      <c r="CA39" s="1534"/>
      <c r="CB39" s="1534"/>
      <c r="CC39" s="1534"/>
      <c r="CD39" s="1534"/>
      <c r="CE39" s="1534"/>
      <c r="CF39" s="1534"/>
      <c r="CG39" s="1534"/>
      <c r="CH39" s="1534"/>
      <c r="CI39" s="1534"/>
      <c r="CJ39" s="1534"/>
      <c r="CK39" s="1534"/>
      <c r="CL39" s="1534"/>
      <c r="CM39" s="1534"/>
      <c r="CN39" s="1534"/>
      <c r="CO39" s="1534"/>
      <c r="CP39" s="1534"/>
      <c r="CQ39" s="1534"/>
      <c r="CR39" s="1534"/>
      <c r="CS39" s="1534"/>
      <c r="CT39" s="1534"/>
      <c r="CU39" s="1534"/>
      <c r="CV39" s="1534"/>
      <c r="CW39" s="1534"/>
      <c r="CX39" s="1534"/>
      <c r="CY39" s="1534"/>
      <c r="CZ39" s="1534"/>
    </row>
    <row r="40" s="130" customFormat="true" ht="15" customHeight="true" x14ac:dyDescent="0.2">
      <c r="A40" s="1791"/>
      <c r="B40" s="249" t="s">
        <v>48</v>
      </c>
      <c r="C40" s="986" t="s">
        <v>35</v>
      </c>
      <c r="D40" s="997" t="s">
        <v>35</v>
      </c>
      <c r="E40" s="997" t="s">
        <v>35</v>
      </c>
      <c r="F40" s="997" t="s">
        <v>35</v>
      </c>
      <c r="G40" s="1008" t="s">
        <v>35</v>
      </c>
      <c r="H40" s="1019" t="s">
        <v>35</v>
      </c>
      <c r="I40" s="997" t="s">
        <v>35</v>
      </c>
      <c r="J40" s="997" t="s">
        <v>35</v>
      </c>
      <c r="K40" s="997" t="s">
        <v>35</v>
      </c>
      <c r="L40" s="1030" t="s">
        <v>35</v>
      </c>
      <c r="M40" s="1039" t="s">
        <v>35</v>
      </c>
      <c r="N40" s="997" t="s">
        <v>35</v>
      </c>
      <c r="O40" s="997" t="s">
        <v>35</v>
      </c>
      <c r="P40" s="997" t="s">
        <v>35</v>
      </c>
      <c r="Q40" s="1008" t="s">
        <v>35</v>
      </c>
      <c r="R40" s="1019" t="s">
        <v>35</v>
      </c>
      <c r="S40" s="997" t="s">
        <v>35</v>
      </c>
      <c r="T40" s="997" t="s">
        <v>35</v>
      </c>
      <c r="U40" s="997" t="s">
        <v>35</v>
      </c>
      <c r="V40" s="997" t="s">
        <v>35</v>
      </c>
      <c r="W40" s="997" t="s">
        <v>35</v>
      </c>
      <c r="X40" s="997" t="s">
        <v>35</v>
      </c>
      <c r="Y40" s="1488" t="s">
        <v>35</v>
      </c>
      <c r="Z40" s="1522"/>
      <c r="AA40" s="1522"/>
      <c r="AB40" s="1522"/>
      <c r="AC40" s="1522"/>
      <c r="AD40" s="1522"/>
      <c r="AE40" s="1522"/>
      <c r="AF40" s="1522"/>
      <c r="AG40" s="1522"/>
      <c r="AH40" s="1522"/>
      <c r="AI40" s="1522"/>
      <c r="AJ40" s="1522"/>
      <c r="AK40" s="1522"/>
      <c r="AL40" s="1522"/>
      <c r="AM40" s="1522"/>
      <c r="AN40" s="1522"/>
      <c r="AO40" s="1522"/>
      <c r="AP40" s="1522"/>
      <c r="AQ40" s="1522"/>
      <c r="AR40" s="1522"/>
      <c r="AS40" s="1522"/>
      <c r="AT40" s="1522"/>
      <c r="AU40" s="1522"/>
      <c r="AV40" s="1522"/>
      <c r="AW40" s="1522"/>
      <c r="AX40" s="1522"/>
      <c r="AY40" s="1522"/>
      <c r="AZ40" s="215"/>
      <c r="BA40" s="1805"/>
      <c r="BB40" s="151" t="s">
        <v>48</v>
      </c>
      <c r="BC40" s="1049" t="s">
        <v>35</v>
      </c>
      <c r="BD40" s="1068" t="s">
        <v>35</v>
      </c>
      <c r="BE40" s="1068" t="s">
        <v>35</v>
      </c>
      <c r="BF40" s="1068" t="s">
        <v>35</v>
      </c>
      <c r="BG40" s="1088" t="s">
        <v>35</v>
      </c>
      <c r="BH40" s="1108" t="s">
        <v>35</v>
      </c>
      <c r="BI40" s="1068" t="s">
        <v>35</v>
      </c>
      <c r="BJ40" s="1068" t="s">
        <v>35</v>
      </c>
      <c r="BK40" s="1068" t="s">
        <v>35</v>
      </c>
      <c r="BL40" s="1088" t="s">
        <v>35</v>
      </c>
      <c r="BM40" s="1108" t="s">
        <v>35</v>
      </c>
      <c r="BN40" s="1068" t="s">
        <v>35</v>
      </c>
      <c r="BO40" s="1068" t="s">
        <v>35</v>
      </c>
      <c r="BP40" s="1068" t="s">
        <v>35</v>
      </c>
      <c r="BQ40" s="1088" t="s">
        <v>35</v>
      </c>
      <c r="BR40" s="1108" t="s">
        <v>35</v>
      </c>
      <c r="BS40" s="1068" t="s">
        <v>35</v>
      </c>
      <c r="BT40" s="1068" t="s">
        <v>35</v>
      </c>
      <c r="BU40" s="1068" t="s">
        <v>35</v>
      </c>
      <c r="BV40" s="1068" t="s">
        <v>35</v>
      </c>
      <c r="BW40" s="1068" t="s">
        <v>35</v>
      </c>
      <c r="BX40" s="1068" t="s">
        <v>35</v>
      </c>
      <c r="BY40" s="1127" t="s">
        <v>35</v>
      </c>
      <c r="BZ40" s="1534"/>
      <c r="CA40" s="1534"/>
      <c r="CB40" s="1534"/>
      <c r="CC40" s="1534"/>
      <c r="CD40" s="1534"/>
      <c r="CE40" s="1534"/>
      <c r="CF40" s="1534"/>
      <c r="CG40" s="1534"/>
      <c r="CH40" s="1534"/>
      <c r="CI40" s="1534"/>
      <c r="CJ40" s="1534"/>
      <c r="CK40" s="1534"/>
      <c r="CL40" s="1534"/>
      <c r="CM40" s="1534"/>
      <c r="CN40" s="1534"/>
      <c r="CO40" s="1534"/>
      <c r="CP40" s="1534"/>
      <c r="CQ40" s="1534"/>
      <c r="CR40" s="1534"/>
      <c r="CS40" s="1534"/>
      <c r="CT40" s="1534"/>
      <c r="CU40" s="1534"/>
      <c r="CV40" s="1534"/>
      <c r="CW40" s="1534"/>
      <c r="CX40" s="1534"/>
      <c r="CY40" s="1534"/>
      <c r="CZ40" s="1534"/>
    </row>
    <row r="41" s="398" customFormat="true" ht="15" customHeight="true" x14ac:dyDescent="0.2">
      <c r="A41" s="1800" t="s">
        <v>56</v>
      </c>
      <c r="B41" s="954" t="s">
        <v>49</v>
      </c>
      <c r="C41" s="772">
        <v>35.311763009291766</v>
      </c>
      <c r="D41" s="773">
        <v>33.802477498998179</v>
      </c>
      <c r="E41" s="773">
        <v>32.915954191688428</v>
      </c>
      <c r="F41" s="773">
        <v>25.946307976186105</v>
      </c>
      <c r="G41" s="774">
        <v>5.5145258501939898</v>
      </c>
      <c r="H41" s="775">
        <v>9.8102808506811368</v>
      </c>
      <c r="I41" s="773">
        <v>3.0223994662365272</v>
      </c>
      <c r="J41" s="773">
        <v>1.3252605199244074</v>
      </c>
      <c r="K41" s="773">
        <v>0.6956309176216765</v>
      </c>
      <c r="L41" s="776">
        <v>0.23726228542432587</v>
      </c>
      <c r="M41" s="777">
        <v>38.14443655178016</v>
      </c>
      <c r="N41" s="773">
        <v>33.345552494391399</v>
      </c>
      <c r="O41" s="773">
        <v>37.175603074345283</v>
      </c>
      <c r="P41" s="773">
        <v>28.943029109827339</v>
      </c>
      <c r="Q41" s="774">
        <v>21.365995145392215</v>
      </c>
      <c r="R41" s="775">
        <v>22.195915036217695</v>
      </c>
      <c r="S41" s="773">
        <v>14.984096677324244</v>
      </c>
      <c r="T41" s="773">
        <v>22.431966886851949</v>
      </c>
      <c r="U41" s="773">
        <v>22.764701358418613</v>
      </c>
      <c r="V41" s="773">
        <v>0.5594828470960268</v>
      </c>
      <c r="W41" s="773">
        <v>34.529928871946453</v>
      </c>
      <c r="X41" s="773">
        <v>35.212719240000688</v>
      </c>
      <c r="Y41" s="1486">
        <v>31.810175653493715</v>
      </c>
      <c r="Z41" s="549"/>
      <c r="AA41" s="549"/>
      <c r="AB41" s="549"/>
      <c r="AC41" s="549"/>
      <c r="AD41" s="549"/>
      <c r="AE41" s="549"/>
      <c r="AF41" s="549"/>
      <c r="AG41" s="549"/>
      <c r="AH41" s="549"/>
      <c r="AI41" s="549"/>
      <c r="AJ41" s="549"/>
      <c r="AK41" s="549"/>
      <c r="AL41" s="549"/>
      <c r="AM41" s="549"/>
      <c r="AN41" s="549"/>
      <c r="AO41" s="549"/>
      <c r="AP41" s="549"/>
      <c r="AQ41" s="549"/>
      <c r="AR41" s="549"/>
      <c r="AS41" s="549"/>
      <c r="AT41" s="549"/>
      <c r="AU41" s="549"/>
      <c r="AV41" s="549"/>
      <c r="AW41" s="549"/>
      <c r="AX41" s="549"/>
      <c r="AY41" s="549"/>
      <c r="AZ41" s="216"/>
      <c r="BA41" s="1805" t="s">
        <v>56</v>
      </c>
      <c r="BB41" s="151" t="s">
        <v>49</v>
      </c>
      <c r="BC41" s="1049" t="s">
        <v>35</v>
      </c>
      <c r="BD41" s="1068" t="s">
        <v>35</v>
      </c>
      <c r="BE41" s="1068" t="s">
        <v>35</v>
      </c>
      <c r="BF41" s="1068" t="s">
        <v>35</v>
      </c>
      <c r="BG41" s="1088" t="s">
        <v>35</v>
      </c>
      <c r="BH41" s="1108" t="s">
        <v>35</v>
      </c>
      <c r="BI41" s="1068" t="s">
        <v>35</v>
      </c>
      <c r="BJ41" s="1068" t="s">
        <v>35</v>
      </c>
      <c r="BK41" s="1068" t="s">
        <v>35</v>
      </c>
      <c r="BL41" s="1088" t="s">
        <v>35</v>
      </c>
      <c r="BM41" s="1108" t="s">
        <v>35</v>
      </c>
      <c r="BN41" s="1068" t="s">
        <v>35</v>
      </c>
      <c r="BO41" s="1068" t="s">
        <v>35</v>
      </c>
      <c r="BP41" s="1068" t="s">
        <v>35</v>
      </c>
      <c r="BQ41" s="1088" t="s">
        <v>35</v>
      </c>
      <c r="BR41" s="1108" t="s">
        <v>35</v>
      </c>
      <c r="BS41" s="1068" t="s">
        <v>35</v>
      </c>
      <c r="BT41" s="1068" t="s">
        <v>35</v>
      </c>
      <c r="BU41" s="1068" t="s">
        <v>35</v>
      </c>
      <c r="BV41" s="1068" t="s">
        <v>35</v>
      </c>
      <c r="BW41" s="1068" t="s">
        <v>35</v>
      </c>
      <c r="BX41" s="1068" t="s">
        <v>35</v>
      </c>
      <c r="BY41" s="1127" t="s">
        <v>35</v>
      </c>
      <c r="BZ41" s="1534"/>
      <c r="CA41" s="1534"/>
      <c r="CB41" s="1534"/>
      <c r="CC41" s="1534"/>
      <c r="CD41" s="1534"/>
      <c r="CE41" s="1534"/>
      <c r="CF41" s="1534"/>
      <c r="CG41" s="1534"/>
      <c r="CH41" s="1534"/>
      <c r="CI41" s="1534"/>
      <c r="CJ41" s="1534"/>
      <c r="CK41" s="1534"/>
      <c r="CL41" s="1534"/>
      <c r="CM41" s="1534"/>
      <c r="CN41" s="1534"/>
      <c r="CO41" s="1534"/>
      <c r="CP41" s="1534"/>
      <c r="CQ41" s="1534"/>
      <c r="CR41" s="1534"/>
      <c r="CS41" s="1534"/>
      <c r="CT41" s="1534"/>
      <c r="CU41" s="1534"/>
      <c r="CV41" s="1534"/>
      <c r="CW41" s="1534"/>
      <c r="CX41" s="1534"/>
      <c r="CY41" s="1534"/>
      <c r="CZ41" s="1534"/>
    </row>
    <row r="42" s="398" customFormat="true" ht="15" customHeight="true" x14ac:dyDescent="0.2">
      <c r="A42" s="1800"/>
      <c r="B42" s="954" t="s">
        <v>48</v>
      </c>
      <c r="C42" s="772">
        <v>64.688236990708248</v>
      </c>
      <c r="D42" s="773">
        <v>66.197522501001657</v>
      </c>
      <c r="E42" s="773">
        <v>67.084045808311487</v>
      </c>
      <c r="F42" s="773">
        <v>74.053692023813923</v>
      </c>
      <c r="G42" s="774">
        <v>94.485474149806009</v>
      </c>
      <c r="H42" s="775">
        <v>90.189719149318819</v>
      </c>
      <c r="I42" s="773">
        <v>96.977600533763479</v>
      </c>
      <c r="J42" s="773">
        <v>98.674739480075573</v>
      </c>
      <c r="K42" s="773">
        <v>99.304369082378315</v>
      </c>
      <c r="L42" s="776">
        <v>99.762737714575692</v>
      </c>
      <c r="M42" s="777">
        <v>61.855563448219833</v>
      </c>
      <c r="N42" s="773">
        <v>66.654447505608402</v>
      </c>
      <c r="O42" s="773">
        <v>62.824396925654646</v>
      </c>
      <c r="P42" s="773">
        <v>71.056970890172508</v>
      </c>
      <c r="Q42" s="774">
        <v>78.634004854607724</v>
      </c>
      <c r="R42" s="775">
        <v>77.804084963782358</v>
      </c>
      <c r="S42" s="773">
        <v>85.015903322675797</v>
      </c>
      <c r="T42" s="773">
        <v>77.568033113147905</v>
      </c>
      <c r="U42" s="773">
        <v>77.235298641581366</v>
      </c>
      <c r="V42" s="773">
        <v>99.440517152903979</v>
      </c>
      <c r="W42" s="773">
        <v>65.470071128053348</v>
      </c>
      <c r="X42" s="773">
        <v>64.787280759999163</v>
      </c>
      <c r="Y42" s="1486">
        <v>68.189824346506185</v>
      </c>
      <c r="Z42" s="549"/>
      <c r="AA42" s="549"/>
      <c r="AB42" s="549"/>
      <c r="AC42" s="549"/>
      <c r="AD42" s="549"/>
      <c r="AE42" s="549"/>
      <c r="AF42" s="549"/>
      <c r="AG42" s="549"/>
      <c r="AH42" s="549"/>
      <c r="AI42" s="549"/>
      <c r="AJ42" s="549"/>
      <c r="AK42" s="549"/>
      <c r="AL42" s="549"/>
      <c r="AM42" s="549"/>
      <c r="AN42" s="549"/>
      <c r="AO42" s="549"/>
      <c r="AP42" s="549"/>
      <c r="AQ42" s="549"/>
      <c r="AR42" s="549"/>
      <c r="AS42" s="549"/>
      <c r="AT42" s="549"/>
      <c r="AU42" s="549"/>
      <c r="AV42" s="549"/>
      <c r="AW42" s="549"/>
      <c r="AX42" s="549"/>
      <c r="AY42" s="549"/>
      <c r="AZ42" s="216"/>
      <c r="BA42" s="1805"/>
      <c r="BB42" s="151" t="s">
        <v>48</v>
      </c>
      <c r="BC42" s="1049" t="s">
        <v>35</v>
      </c>
      <c r="BD42" s="1068" t="s">
        <v>35</v>
      </c>
      <c r="BE42" s="1068" t="s">
        <v>35</v>
      </c>
      <c r="BF42" s="1068" t="s">
        <v>35</v>
      </c>
      <c r="BG42" s="1088" t="s">
        <v>35</v>
      </c>
      <c r="BH42" s="1108" t="s">
        <v>35</v>
      </c>
      <c r="BI42" s="1068" t="s">
        <v>35</v>
      </c>
      <c r="BJ42" s="1068" t="s">
        <v>35</v>
      </c>
      <c r="BK42" s="1068" t="s">
        <v>35</v>
      </c>
      <c r="BL42" s="1088" t="s">
        <v>35</v>
      </c>
      <c r="BM42" s="1108" t="s">
        <v>35</v>
      </c>
      <c r="BN42" s="1068" t="s">
        <v>35</v>
      </c>
      <c r="BO42" s="1068" t="s">
        <v>35</v>
      </c>
      <c r="BP42" s="1068" t="s">
        <v>35</v>
      </c>
      <c r="BQ42" s="1088" t="s">
        <v>35</v>
      </c>
      <c r="BR42" s="1108" t="s">
        <v>35</v>
      </c>
      <c r="BS42" s="1068" t="s">
        <v>35</v>
      </c>
      <c r="BT42" s="1068" t="s">
        <v>35</v>
      </c>
      <c r="BU42" s="1068" t="s">
        <v>35</v>
      </c>
      <c r="BV42" s="1068" t="s">
        <v>35</v>
      </c>
      <c r="BW42" s="1068" t="s">
        <v>35</v>
      </c>
      <c r="BX42" s="1068" t="s">
        <v>35</v>
      </c>
      <c r="BY42" s="1127" t="s">
        <v>35</v>
      </c>
      <c r="BZ42" s="1534"/>
      <c r="CA42" s="1534"/>
      <c r="CB42" s="1534"/>
      <c r="CC42" s="1534"/>
      <c r="CD42" s="1534"/>
      <c r="CE42" s="1534"/>
      <c r="CF42" s="1534"/>
      <c r="CG42" s="1534"/>
      <c r="CH42" s="1534"/>
      <c r="CI42" s="1534"/>
      <c r="CJ42" s="1534"/>
      <c r="CK42" s="1534"/>
      <c r="CL42" s="1534"/>
      <c r="CM42" s="1534"/>
      <c r="CN42" s="1534"/>
      <c r="CO42" s="1534"/>
      <c r="CP42" s="1534"/>
      <c r="CQ42" s="1534"/>
      <c r="CR42" s="1534"/>
      <c r="CS42" s="1534"/>
      <c r="CT42" s="1534"/>
      <c r="CU42" s="1534"/>
      <c r="CV42" s="1534"/>
      <c r="CW42" s="1534"/>
      <c r="CX42" s="1534"/>
      <c r="CY42" s="1534"/>
      <c r="CZ42" s="1534"/>
    </row>
    <row r="43" s="398" customFormat="true" ht="15" customHeight="true" x14ac:dyDescent="0.2">
      <c r="A43" s="1800" t="s">
        <v>53</v>
      </c>
      <c r="B43" s="954" t="s">
        <v>49</v>
      </c>
      <c r="C43" s="988" t="s">
        <v>35</v>
      </c>
      <c r="D43" s="999" t="s">
        <v>35</v>
      </c>
      <c r="E43" s="999" t="s">
        <v>35</v>
      </c>
      <c r="F43" s="999" t="s">
        <v>35</v>
      </c>
      <c r="G43" s="1010" t="s">
        <v>35</v>
      </c>
      <c r="H43" s="1021" t="s">
        <v>35</v>
      </c>
      <c r="I43" s="999" t="s">
        <v>35</v>
      </c>
      <c r="J43" s="999" t="s">
        <v>35</v>
      </c>
      <c r="K43" s="999" t="s">
        <v>35</v>
      </c>
      <c r="L43" s="1032" t="s">
        <v>35</v>
      </c>
      <c r="M43" s="988" t="s">
        <v>35</v>
      </c>
      <c r="N43" s="999" t="s">
        <v>35</v>
      </c>
      <c r="O43" s="999" t="s">
        <v>35</v>
      </c>
      <c r="P43" s="999" t="s">
        <v>35</v>
      </c>
      <c r="Q43" s="1010" t="s">
        <v>35</v>
      </c>
      <c r="R43" s="1021" t="s">
        <v>35</v>
      </c>
      <c r="S43" s="999" t="s">
        <v>35</v>
      </c>
      <c r="T43" s="999" t="s">
        <v>35</v>
      </c>
      <c r="U43" s="999" t="s">
        <v>35</v>
      </c>
      <c r="V43" s="999" t="s">
        <v>35</v>
      </c>
      <c r="W43" s="999" t="s">
        <v>35</v>
      </c>
      <c r="X43" s="999" t="s">
        <v>35</v>
      </c>
      <c r="Y43" s="1032" t="s">
        <v>35</v>
      </c>
      <c r="Z43" s="549"/>
      <c r="AA43" s="549"/>
      <c r="AB43" s="549"/>
      <c r="AC43" s="549"/>
      <c r="AD43" s="549"/>
      <c r="AE43" s="549"/>
      <c r="AF43" s="549"/>
      <c r="AG43" s="549"/>
      <c r="AH43" s="549"/>
      <c r="AI43" s="549"/>
      <c r="AJ43" s="549"/>
      <c r="AK43" s="549"/>
      <c r="AL43" s="549"/>
      <c r="AM43" s="549"/>
      <c r="AN43" s="549"/>
      <c r="AO43" s="549"/>
      <c r="AP43" s="549"/>
      <c r="AQ43" s="549"/>
      <c r="AR43" s="549"/>
      <c r="AS43" s="549"/>
      <c r="AT43" s="549"/>
      <c r="AU43" s="549"/>
      <c r="AV43" s="549"/>
      <c r="AW43" s="549"/>
      <c r="AX43" s="549"/>
      <c r="AY43" s="549"/>
      <c r="AZ43" s="216"/>
      <c r="BA43" s="1805" t="s">
        <v>53</v>
      </c>
      <c r="BB43" s="151" t="s">
        <v>49</v>
      </c>
      <c r="BC43" s="1049" t="s">
        <v>35</v>
      </c>
      <c r="BD43" s="1068" t="s">
        <v>35</v>
      </c>
      <c r="BE43" s="1068" t="s">
        <v>35</v>
      </c>
      <c r="BF43" s="1068" t="s">
        <v>35</v>
      </c>
      <c r="BG43" s="1088" t="s">
        <v>35</v>
      </c>
      <c r="BH43" s="1108" t="s">
        <v>35</v>
      </c>
      <c r="BI43" s="1068" t="s">
        <v>35</v>
      </c>
      <c r="BJ43" s="1068" t="s">
        <v>35</v>
      </c>
      <c r="BK43" s="1068" t="s">
        <v>35</v>
      </c>
      <c r="BL43" s="1088" t="s">
        <v>35</v>
      </c>
      <c r="BM43" s="1108" t="s">
        <v>35</v>
      </c>
      <c r="BN43" s="1068" t="s">
        <v>35</v>
      </c>
      <c r="BO43" s="1068" t="s">
        <v>35</v>
      </c>
      <c r="BP43" s="1068" t="s">
        <v>35</v>
      </c>
      <c r="BQ43" s="1088" t="s">
        <v>35</v>
      </c>
      <c r="BR43" s="1108" t="s">
        <v>35</v>
      </c>
      <c r="BS43" s="1068" t="s">
        <v>35</v>
      </c>
      <c r="BT43" s="1068" t="s">
        <v>35</v>
      </c>
      <c r="BU43" s="1068" t="s">
        <v>35</v>
      </c>
      <c r="BV43" s="1068" t="s">
        <v>35</v>
      </c>
      <c r="BW43" s="1068" t="s">
        <v>35</v>
      </c>
      <c r="BX43" s="1068" t="s">
        <v>35</v>
      </c>
      <c r="BY43" s="1127" t="s">
        <v>35</v>
      </c>
      <c r="BZ43" s="1534"/>
      <c r="CA43" s="1534"/>
      <c r="CB43" s="1534"/>
      <c r="CC43" s="1534"/>
      <c r="CD43" s="1534"/>
      <c r="CE43" s="1534"/>
      <c r="CF43" s="1534"/>
      <c r="CG43" s="1534"/>
      <c r="CH43" s="1534"/>
      <c r="CI43" s="1534"/>
      <c r="CJ43" s="1534"/>
      <c r="CK43" s="1534"/>
      <c r="CL43" s="1534"/>
      <c r="CM43" s="1534"/>
      <c r="CN43" s="1534"/>
      <c r="CO43" s="1534"/>
      <c r="CP43" s="1534"/>
      <c r="CQ43" s="1534"/>
      <c r="CR43" s="1534"/>
      <c r="CS43" s="1534"/>
      <c r="CT43" s="1534"/>
      <c r="CU43" s="1534"/>
      <c r="CV43" s="1534"/>
      <c r="CW43" s="1534"/>
      <c r="CX43" s="1534"/>
      <c r="CY43" s="1534"/>
      <c r="CZ43" s="1534"/>
    </row>
    <row r="44" s="398" customFormat="true" ht="15" customHeight="true" x14ac:dyDescent="0.2">
      <c r="A44" s="1800"/>
      <c r="B44" s="954" t="s">
        <v>48</v>
      </c>
      <c r="C44" s="988" t="s">
        <v>35</v>
      </c>
      <c r="D44" s="999" t="s">
        <v>35</v>
      </c>
      <c r="E44" s="999" t="s">
        <v>35</v>
      </c>
      <c r="F44" s="999" t="s">
        <v>35</v>
      </c>
      <c r="G44" s="1010" t="s">
        <v>35</v>
      </c>
      <c r="H44" s="1021" t="s">
        <v>35</v>
      </c>
      <c r="I44" s="999" t="s">
        <v>35</v>
      </c>
      <c r="J44" s="999" t="s">
        <v>35</v>
      </c>
      <c r="K44" s="999" t="s">
        <v>35</v>
      </c>
      <c r="L44" s="1032" t="s">
        <v>35</v>
      </c>
      <c r="M44" s="988" t="s">
        <v>35</v>
      </c>
      <c r="N44" s="999" t="s">
        <v>35</v>
      </c>
      <c r="O44" s="999" t="s">
        <v>35</v>
      </c>
      <c r="P44" s="999" t="s">
        <v>35</v>
      </c>
      <c r="Q44" s="1010" t="s">
        <v>35</v>
      </c>
      <c r="R44" s="1021" t="s">
        <v>35</v>
      </c>
      <c r="S44" s="999" t="s">
        <v>35</v>
      </c>
      <c r="T44" s="999" t="s">
        <v>35</v>
      </c>
      <c r="U44" s="999" t="s">
        <v>35</v>
      </c>
      <c r="V44" s="999" t="s">
        <v>35</v>
      </c>
      <c r="W44" s="999" t="s">
        <v>35</v>
      </c>
      <c r="X44" s="999" t="s">
        <v>35</v>
      </c>
      <c r="Y44" s="1032" t="s">
        <v>35</v>
      </c>
      <c r="Z44" s="549"/>
      <c r="AA44" s="549"/>
      <c r="AB44" s="549"/>
      <c r="AC44" s="549"/>
      <c r="AD44" s="549"/>
      <c r="AE44" s="549"/>
      <c r="AF44" s="549"/>
      <c r="AG44" s="549"/>
      <c r="AH44" s="549"/>
      <c r="AI44" s="549"/>
      <c r="AJ44" s="549"/>
      <c r="AK44" s="549"/>
      <c r="AL44" s="549"/>
      <c r="AM44" s="549"/>
      <c r="AN44" s="549"/>
      <c r="AO44" s="549"/>
      <c r="AP44" s="549"/>
      <c r="AQ44" s="549"/>
      <c r="AR44" s="549"/>
      <c r="AS44" s="549"/>
      <c r="AT44" s="549"/>
      <c r="AU44" s="549"/>
      <c r="AV44" s="549"/>
      <c r="AW44" s="549"/>
      <c r="AX44" s="549"/>
      <c r="AY44" s="549"/>
      <c r="AZ44" s="216"/>
      <c r="BA44" s="1805"/>
      <c r="BB44" s="151" t="s">
        <v>48</v>
      </c>
      <c r="BC44" s="1049" t="s">
        <v>35</v>
      </c>
      <c r="BD44" s="1068" t="s">
        <v>35</v>
      </c>
      <c r="BE44" s="1068" t="s">
        <v>35</v>
      </c>
      <c r="BF44" s="1068" t="s">
        <v>35</v>
      </c>
      <c r="BG44" s="1088" t="s">
        <v>35</v>
      </c>
      <c r="BH44" s="1108" t="s">
        <v>35</v>
      </c>
      <c r="BI44" s="1068" t="s">
        <v>35</v>
      </c>
      <c r="BJ44" s="1068" t="s">
        <v>35</v>
      </c>
      <c r="BK44" s="1068" t="s">
        <v>35</v>
      </c>
      <c r="BL44" s="1088" t="s">
        <v>35</v>
      </c>
      <c r="BM44" s="1108" t="s">
        <v>35</v>
      </c>
      <c r="BN44" s="1068" t="s">
        <v>35</v>
      </c>
      <c r="BO44" s="1068" t="s">
        <v>35</v>
      </c>
      <c r="BP44" s="1068" t="s">
        <v>35</v>
      </c>
      <c r="BQ44" s="1088" t="s">
        <v>35</v>
      </c>
      <c r="BR44" s="1108" t="s">
        <v>35</v>
      </c>
      <c r="BS44" s="1068" t="s">
        <v>35</v>
      </c>
      <c r="BT44" s="1068" t="s">
        <v>35</v>
      </c>
      <c r="BU44" s="1068" t="s">
        <v>35</v>
      </c>
      <c r="BV44" s="1068" t="s">
        <v>35</v>
      </c>
      <c r="BW44" s="1068" t="s">
        <v>35</v>
      </c>
      <c r="BX44" s="1068" t="s">
        <v>35</v>
      </c>
      <c r="BY44" s="1127" t="s">
        <v>35</v>
      </c>
      <c r="BZ44" s="1534"/>
      <c r="CA44" s="1534"/>
      <c r="CB44" s="1534"/>
      <c r="CC44" s="1534"/>
      <c r="CD44" s="1534"/>
      <c r="CE44" s="1534"/>
      <c r="CF44" s="1534"/>
      <c r="CG44" s="1534"/>
      <c r="CH44" s="1534"/>
      <c r="CI44" s="1534"/>
      <c r="CJ44" s="1534"/>
      <c r="CK44" s="1534"/>
      <c r="CL44" s="1534"/>
      <c r="CM44" s="1534"/>
      <c r="CN44" s="1534"/>
      <c r="CO44" s="1534"/>
      <c r="CP44" s="1534"/>
      <c r="CQ44" s="1534"/>
      <c r="CR44" s="1534"/>
      <c r="CS44" s="1534"/>
      <c r="CT44" s="1534"/>
      <c r="CU44" s="1534"/>
      <c r="CV44" s="1534"/>
      <c r="CW44" s="1534"/>
      <c r="CX44" s="1534"/>
      <c r="CY44" s="1534"/>
      <c r="CZ44" s="1534"/>
    </row>
    <row r="45" s="398" customFormat="true" ht="15" customHeight="true" x14ac:dyDescent="0.2">
      <c r="A45" s="1800" t="s">
        <v>52</v>
      </c>
      <c r="B45" s="954" t="s">
        <v>49</v>
      </c>
      <c r="C45" s="988" t="s">
        <v>35</v>
      </c>
      <c r="D45" s="999" t="s">
        <v>35</v>
      </c>
      <c r="E45" s="999" t="s">
        <v>35</v>
      </c>
      <c r="F45" s="999" t="s">
        <v>35</v>
      </c>
      <c r="G45" s="1010" t="s">
        <v>35</v>
      </c>
      <c r="H45" s="1021" t="s">
        <v>35</v>
      </c>
      <c r="I45" s="999" t="s">
        <v>35</v>
      </c>
      <c r="J45" s="999" t="s">
        <v>35</v>
      </c>
      <c r="K45" s="999" t="s">
        <v>35</v>
      </c>
      <c r="L45" s="1032" t="s">
        <v>35</v>
      </c>
      <c r="M45" s="988" t="s">
        <v>35</v>
      </c>
      <c r="N45" s="999" t="s">
        <v>35</v>
      </c>
      <c r="O45" s="999" t="s">
        <v>35</v>
      </c>
      <c r="P45" s="999" t="s">
        <v>35</v>
      </c>
      <c r="Q45" s="1010" t="s">
        <v>35</v>
      </c>
      <c r="R45" s="1021" t="s">
        <v>35</v>
      </c>
      <c r="S45" s="999" t="s">
        <v>35</v>
      </c>
      <c r="T45" s="999" t="s">
        <v>35</v>
      </c>
      <c r="U45" s="999" t="s">
        <v>35</v>
      </c>
      <c r="V45" s="999" t="s">
        <v>35</v>
      </c>
      <c r="W45" s="999" t="s">
        <v>35</v>
      </c>
      <c r="X45" s="999" t="s">
        <v>35</v>
      </c>
      <c r="Y45" s="1032" t="s">
        <v>35</v>
      </c>
      <c r="Z45" s="549"/>
      <c r="AA45" s="549"/>
      <c r="AB45" s="549"/>
      <c r="AC45" s="549"/>
      <c r="AD45" s="549"/>
      <c r="AE45" s="549"/>
      <c r="AF45" s="549"/>
      <c r="AG45" s="549"/>
      <c r="AH45" s="549"/>
      <c r="AI45" s="549"/>
      <c r="AJ45" s="549"/>
      <c r="AK45" s="549"/>
      <c r="AL45" s="549"/>
      <c r="AM45" s="549"/>
      <c r="AN45" s="549"/>
      <c r="AO45" s="549"/>
      <c r="AP45" s="549"/>
      <c r="AQ45" s="549"/>
      <c r="AR45" s="549"/>
      <c r="AS45" s="549"/>
      <c r="AT45" s="549"/>
      <c r="AU45" s="549"/>
      <c r="AV45" s="549"/>
      <c r="AW45" s="549"/>
      <c r="AX45" s="549"/>
      <c r="AY45" s="549"/>
      <c r="AZ45" s="216"/>
      <c r="BA45" s="1805" t="s">
        <v>52</v>
      </c>
      <c r="BB45" s="151" t="s">
        <v>49</v>
      </c>
      <c r="BC45" s="1049" t="s">
        <v>35</v>
      </c>
      <c r="BD45" s="1068" t="s">
        <v>35</v>
      </c>
      <c r="BE45" s="1068" t="s">
        <v>35</v>
      </c>
      <c r="BF45" s="1068" t="s">
        <v>35</v>
      </c>
      <c r="BG45" s="1088" t="s">
        <v>35</v>
      </c>
      <c r="BH45" s="1108" t="s">
        <v>35</v>
      </c>
      <c r="BI45" s="1068" t="s">
        <v>35</v>
      </c>
      <c r="BJ45" s="1068" t="s">
        <v>35</v>
      </c>
      <c r="BK45" s="1068" t="s">
        <v>35</v>
      </c>
      <c r="BL45" s="1088" t="s">
        <v>35</v>
      </c>
      <c r="BM45" s="1108" t="s">
        <v>35</v>
      </c>
      <c r="BN45" s="1068" t="s">
        <v>35</v>
      </c>
      <c r="BO45" s="1068" t="s">
        <v>35</v>
      </c>
      <c r="BP45" s="1068" t="s">
        <v>35</v>
      </c>
      <c r="BQ45" s="1088" t="s">
        <v>35</v>
      </c>
      <c r="BR45" s="1108" t="s">
        <v>35</v>
      </c>
      <c r="BS45" s="1068" t="s">
        <v>35</v>
      </c>
      <c r="BT45" s="1068" t="s">
        <v>35</v>
      </c>
      <c r="BU45" s="1068" t="s">
        <v>35</v>
      </c>
      <c r="BV45" s="1068" t="s">
        <v>35</v>
      </c>
      <c r="BW45" s="1068" t="s">
        <v>35</v>
      </c>
      <c r="BX45" s="1068" t="s">
        <v>35</v>
      </c>
      <c r="BY45" s="1127" t="s">
        <v>35</v>
      </c>
      <c r="BZ45" s="1534"/>
      <c r="CA45" s="1534"/>
      <c r="CB45" s="1534"/>
      <c r="CC45" s="1534"/>
      <c r="CD45" s="1534"/>
      <c r="CE45" s="1534"/>
      <c r="CF45" s="1534"/>
      <c r="CG45" s="1534"/>
      <c r="CH45" s="1534"/>
      <c r="CI45" s="1534"/>
      <c r="CJ45" s="1534"/>
      <c r="CK45" s="1534"/>
      <c r="CL45" s="1534"/>
      <c r="CM45" s="1534"/>
      <c r="CN45" s="1534"/>
      <c r="CO45" s="1534"/>
      <c r="CP45" s="1534"/>
      <c r="CQ45" s="1534"/>
      <c r="CR45" s="1534"/>
      <c r="CS45" s="1534"/>
      <c r="CT45" s="1534"/>
      <c r="CU45" s="1534"/>
      <c r="CV45" s="1534"/>
      <c r="CW45" s="1534"/>
      <c r="CX45" s="1534"/>
      <c r="CY45" s="1534"/>
      <c r="CZ45" s="1534"/>
    </row>
    <row r="46" s="398" customFormat="true" ht="15" customHeight="true" x14ac:dyDescent="0.2">
      <c r="A46" s="1800"/>
      <c r="B46" s="954" t="s">
        <v>48</v>
      </c>
      <c r="C46" s="988" t="s">
        <v>35</v>
      </c>
      <c r="D46" s="999" t="s">
        <v>35</v>
      </c>
      <c r="E46" s="999" t="s">
        <v>35</v>
      </c>
      <c r="F46" s="999" t="s">
        <v>35</v>
      </c>
      <c r="G46" s="1010" t="s">
        <v>35</v>
      </c>
      <c r="H46" s="1021" t="s">
        <v>35</v>
      </c>
      <c r="I46" s="999" t="s">
        <v>35</v>
      </c>
      <c r="J46" s="999" t="s">
        <v>35</v>
      </c>
      <c r="K46" s="999" t="s">
        <v>35</v>
      </c>
      <c r="L46" s="1032" t="s">
        <v>35</v>
      </c>
      <c r="M46" s="988" t="s">
        <v>35</v>
      </c>
      <c r="N46" s="999" t="s">
        <v>35</v>
      </c>
      <c r="O46" s="999" t="s">
        <v>35</v>
      </c>
      <c r="P46" s="999" t="s">
        <v>35</v>
      </c>
      <c r="Q46" s="1010" t="s">
        <v>35</v>
      </c>
      <c r="R46" s="1021" t="s">
        <v>35</v>
      </c>
      <c r="S46" s="999" t="s">
        <v>35</v>
      </c>
      <c r="T46" s="999" t="s">
        <v>35</v>
      </c>
      <c r="U46" s="999" t="s">
        <v>35</v>
      </c>
      <c r="V46" s="999" t="s">
        <v>35</v>
      </c>
      <c r="W46" s="999" t="s">
        <v>35</v>
      </c>
      <c r="X46" s="999" t="s">
        <v>35</v>
      </c>
      <c r="Y46" s="1032" t="s">
        <v>35</v>
      </c>
      <c r="Z46" s="549"/>
      <c r="AA46" s="549"/>
      <c r="AB46" s="549"/>
      <c r="AC46" s="549"/>
      <c r="AD46" s="549"/>
      <c r="AE46" s="549"/>
      <c r="AF46" s="549"/>
      <c r="AG46" s="549"/>
      <c r="AH46" s="549"/>
      <c r="AI46" s="549"/>
      <c r="AJ46" s="549"/>
      <c r="AK46" s="549"/>
      <c r="AL46" s="549"/>
      <c r="AM46" s="549"/>
      <c r="AN46" s="549"/>
      <c r="AO46" s="549"/>
      <c r="AP46" s="549"/>
      <c r="AQ46" s="549"/>
      <c r="AR46" s="549"/>
      <c r="AS46" s="549"/>
      <c r="AT46" s="549"/>
      <c r="AU46" s="549"/>
      <c r="AV46" s="549"/>
      <c r="AW46" s="549"/>
      <c r="AX46" s="549"/>
      <c r="AY46" s="549"/>
      <c r="AZ46" s="216"/>
      <c r="BA46" s="1805"/>
      <c r="BB46" s="151" t="s">
        <v>48</v>
      </c>
      <c r="BC46" s="1049" t="s">
        <v>35</v>
      </c>
      <c r="BD46" s="1068" t="s">
        <v>35</v>
      </c>
      <c r="BE46" s="1068" t="s">
        <v>35</v>
      </c>
      <c r="BF46" s="1068" t="s">
        <v>35</v>
      </c>
      <c r="BG46" s="1088" t="s">
        <v>35</v>
      </c>
      <c r="BH46" s="1108" t="s">
        <v>35</v>
      </c>
      <c r="BI46" s="1068" t="s">
        <v>35</v>
      </c>
      <c r="BJ46" s="1068" t="s">
        <v>35</v>
      </c>
      <c r="BK46" s="1068" t="s">
        <v>35</v>
      </c>
      <c r="BL46" s="1088" t="s">
        <v>35</v>
      </c>
      <c r="BM46" s="1108" t="s">
        <v>35</v>
      </c>
      <c r="BN46" s="1068" t="s">
        <v>35</v>
      </c>
      <c r="BO46" s="1068" t="s">
        <v>35</v>
      </c>
      <c r="BP46" s="1068" t="s">
        <v>35</v>
      </c>
      <c r="BQ46" s="1088" t="s">
        <v>35</v>
      </c>
      <c r="BR46" s="1108" t="s">
        <v>35</v>
      </c>
      <c r="BS46" s="1068" t="s">
        <v>35</v>
      </c>
      <c r="BT46" s="1068" t="s">
        <v>35</v>
      </c>
      <c r="BU46" s="1068" t="s">
        <v>35</v>
      </c>
      <c r="BV46" s="1068" t="s">
        <v>35</v>
      </c>
      <c r="BW46" s="1068" t="s">
        <v>35</v>
      </c>
      <c r="BX46" s="1068" t="s">
        <v>35</v>
      </c>
      <c r="BY46" s="1127" t="s">
        <v>35</v>
      </c>
      <c r="BZ46" s="1534"/>
      <c r="CA46" s="1534"/>
      <c r="CB46" s="1534"/>
      <c r="CC46" s="1534"/>
      <c r="CD46" s="1534"/>
      <c r="CE46" s="1534"/>
      <c r="CF46" s="1534"/>
      <c r="CG46" s="1534"/>
      <c r="CH46" s="1534"/>
      <c r="CI46" s="1534"/>
      <c r="CJ46" s="1534"/>
      <c r="CK46" s="1534"/>
      <c r="CL46" s="1534"/>
      <c r="CM46" s="1534"/>
      <c r="CN46" s="1534"/>
      <c r="CO46" s="1534"/>
      <c r="CP46" s="1534"/>
      <c r="CQ46" s="1534"/>
      <c r="CR46" s="1534"/>
      <c r="CS46" s="1534"/>
      <c r="CT46" s="1534"/>
      <c r="CU46" s="1534"/>
      <c r="CV46" s="1534"/>
      <c r="CW46" s="1534"/>
      <c r="CX46" s="1534"/>
      <c r="CY46" s="1534"/>
      <c r="CZ46" s="1534"/>
    </row>
    <row r="47" s="130" customFormat="true" ht="15" customHeight="true" x14ac:dyDescent="0.2">
      <c r="A47" s="1791" t="s">
        <v>101</v>
      </c>
      <c r="B47" s="250" t="s">
        <v>100</v>
      </c>
      <c r="C47" s="986" t="s">
        <v>35</v>
      </c>
      <c r="D47" s="997" t="s">
        <v>35</v>
      </c>
      <c r="E47" s="997" t="s">
        <v>35</v>
      </c>
      <c r="F47" s="997" t="s">
        <v>35</v>
      </c>
      <c r="G47" s="1008" t="s">
        <v>35</v>
      </c>
      <c r="H47" s="1019" t="s">
        <v>35</v>
      </c>
      <c r="I47" s="997" t="s">
        <v>35</v>
      </c>
      <c r="J47" s="997" t="s">
        <v>35</v>
      </c>
      <c r="K47" s="997" t="s">
        <v>35</v>
      </c>
      <c r="L47" s="1030" t="s">
        <v>35</v>
      </c>
      <c r="M47" s="1039" t="s">
        <v>35</v>
      </c>
      <c r="N47" s="997" t="s">
        <v>35</v>
      </c>
      <c r="O47" s="997" t="s">
        <v>35</v>
      </c>
      <c r="P47" s="997" t="s">
        <v>35</v>
      </c>
      <c r="Q47" s="1008" t="s">
        <v>35</v>
      </c>
      <c r="R47" s="1019" t="s">
        <v>35</v>
      </c>
      <c r="S47" s="997" t="s">
        <v>35</v>
      </c>
      <c r="T47" s="997" t="s">
        <v>35</v>
      </c>
      <c r="U47" s="997" t="s">
        <v>35</v>
      </c>
      <c r="V47" s="997" t="s">
        <v>35</v>
      </c>
      <c r="W47" s="997" t="s">
        <v>35</v>
      </c>
      <c r="X47" s="997" t="s">
        <v>35</v>
      </c>
      <c r="Y47" s="1488" t="s">
        <v>35</v>
      </c>
      <c r="Z47" s="1522"/>
      <c r="AA47" s="1522"/>
      <c r="AB47" s="1522"/>
      <c r="AC47" s="1522"/>
      <c r="AD47" s="1522"/>
      <c r="AE47" s="1522"/>
      <c r="AF47" s="1522"/>
      <c r="AG47" s="1522"/>
      <c r="AH47" s="1522"/>
      <c r="AI47" s="1522"/>
      <c r="AJ47" s="1522"/>
      <c r="AK47" s="1522"/>
      <c r="AL47" s="1522"/>
      <c r="AM47" s="1522"/>
      <c r="AN47" s="1522"/>
      <c r="AO47" s="1522"/>
      <c r="AP47" s="1522"/>
      <c r="AQ47" s="1522"/>
      <c r="AR47" s="1522"/>
      <c r="AS47" s="1522"/>
      <c r="AT47" s="1522"/>
      <c r="AU47" s="1522"/>
      <c r="AV47" s="1522"/>
      <c r="AW47" s="1522"/>
      <c r="AX47" s="1522"/>
      <c r="AY47" s="1522"/>
      <c r="AZ47" s="215"/>
      <c r="BA47" s="1805" t="s">
        <v>101</v>
      </c>
      <c r="BB47" s="151" t="s">
        <v>100</v>
      </c>
      <c r="BC47" s="1049" t="s">
        <v>35</v>
      </c>
      <c r="BD47" s="1068" t="s">
        <v>35</v>
      </c>
      <c r="BE47" s="1068" t="s">
        <v>35</v>
      </c>
      <c r="BF47" s="1068" t="s">
        <v>35</v>
      </c>
      <c r="BG47" s="1088" t="s">
        <v>35</v>
      </c>
      <c r="BH47" s="1108" t="s">
        <v>35</v>
      </c>
      <c r="BI47" s="1068" t="s">
        <v>35</v>
      </c>
      <c r="BJ47" s="1068" t="s">
        <v>35</v>
      </c>
      <c r="BK47" s="1068" t="s">
        <v>35</v>
      </c>
      <c r="BL47" s="1088" t="s">
        <v>35</v>
      </c>
      <c r="BM47" s="1108" t="s">
        <v>35</v>
      </c>
      <c r="BN47" s="1068" t="s">
        <v>35</v>
      </c>
      <c r="BO47" s="1068" t="s">
        <v>35</v>
      </c>
      <c r="BP47" s="1068" t="s">
        <v>35</v>
      </c>
      <c r="BQ47" s="1088" t="s">
        <v>35</v>
      </c>
      <c r="BR47" s="1108" t="s">
        <v>35</v>
      </c>
      <c r="BS47" s="1068" t="s">
        <v>35</v>
      </c>
      <c r="BT47" s="1068" t="s">
        <v>35</v>
      </c>
      <c r="BU47" s="1068" t="s">
        <v>35</v>
      </c>
      <c r="BV47" s="1068" t="s">
        <v>35</v>
      </c>
      <c r="BW47" s="1068" t="s">
        <v>35</v>
      </c>
      <c r="BX47" s="1068" t="s">
        <v>35</v>
      </c>
      <c r="BY47" s="1127" t="s">
        <v>35</v>
      </c>
      <c r="BZ47" s="1534"/>
      <c r="CA47" s="1534"/>
      <c r="CB47" s="1534"/>
      <c r="CC47" s="1534"/>
      <c r="CD47" s="1534"/>
      <c r="CE47" s="1534"/>
      <c r="CF47" s="1534"/>
      <c r="CG47" s="1534"/>
      <c r="CH47" s="1534"/>
      <c r="CI47" s="1534"/>
      <c r="CJ47" s="1534"/>
      <c r="CK47" s="1534"/>
      <c r="CL47" s="1534"/>
      <c r="CM47" s="1534"/>
      <c r="CN47" s="1534"/>
      <c r="CO47" s="1534"/>
      <c r="CP47" s="1534"/>
      <c r="CQ47" s="1534"/>
      <c r="CR47" s="1534"/>
      <c r="CS47" s="1534"/>
      <c r="CT47" s="1534"/>
      <c r="CU47" s="1534"/>
      <c r="CV47" s="1534"/>
      <c r="CW47" s="1534"/>
      <c r="CX47" s="1534"/>
      <c r="CY47" s="1534"/>
      <c r="CZ47" s="1534"/>
    </row>
    <row r="48" s="130" customFormat="true" ht="15" customHeight="true" x14ac:dyDescent="0.2">
      <c r="A48" s="1791"/>
      <c r="B48" s="250" t="s">
        <v>99</v>
      </c>
      <c r="C48" s="986" t="s">
        <v>35</v>
      </c>
      <c r="D48" s="997" t="s">
        <v>35</v>
      </c>
      <c r="E48" s="997" t="s">
        <v>35</v>
      </c>
      <c r="F48" s="997" t="s">
        <v>35</v>
      </c>
      <c r="G48" s="1008" t="s">
        <v>35</v>
      </c>
      <c r="H48" s="1019" t="s">
        <v>35</v>
      </c>
      <c r="I48" s="997" t="s">
        <v>35</v>
      </c>
      <c r="J48" s="997" t="s">
        <v>35</v>
      </c>
      <c r="K48" s="997" t="s">
        <v>35</v>
      </c>
      <c r="L48" s="1030" t="s">
        <v>35</v>
      </c>
      <c r="M48" s="1039" t="s">
        <v>35</v>
      </c>
      <c r="N48" s="997" t="s">
        <v>35</v>
      </c>
      <c r="O48" s="997" t="s">
        <v>35</v>
      </c>
      <c r="P48" s="997" t="s">
        <v>35</v>
      </c>
      <c r="Q48" s="1008" t="s">
        <v>35</v>
      </c>
      <c r="R48" s="1019" t="s">
        <v>35</v>
      </c>
      <c r="S48" s="997" t="s">
        <v>35</v>
      </c>
      <c r="T48" s="997" t="s">
        <v>35</v>
      </c>
      <c r="U48" s="997" t="s">
        <v>35</v>
      </c>
      <c r="V48" s="997" t="s">
        <v>35</v>
      </c>
      <c r="W48" s="997" t="s">
        <v>35</v>
      </c>
      <c r="X48" s="997" t="s">
        <v>35</v>
      </c>
      <c r="Y48" s="1488" t="s">
        <v>35</v>
      </c>
      <c r="Z48" s="1522"/>
      <c r="AA48" s="1522"/>
      <c r="AB48" s="1522"/>
      <c r="AC48" s="1522"/>
      <c r="AD48" s="1522"/>
      <c r="AE48" s="1522"/>
      <c r="AF48" s="1522"/>
      <c r="AG48" s="1522"/>
      <c r="AH48" s="1522"/>
      <c r="AI48" s="1522"/>
      <c r="AJ48" s="1522"/>
      <c r="AK48" s="1522"/>
      <c r="AL48" s="1522"/>
      <c r="AM48" s="1522"/>
      <c r="AN48" s="1522"/>
      <c r="AO48" s="1522"/>
      <c r="AP48" s="1522"/>
      <c r="AQ48" s="1522"/>
      <c r="AR48" s="1522"/>
      <c r="AS48" s="1522"/>
      <c r="AT48" s="1522"/>
      <c r="AU48" s="1522"/>
      <c r="AV48" s="1522"/>
      <c r="AW48" s="1522"/>
      <c r="AX48" s="1522"/>
      <c r="AY48" s="1522"/>
      <c r="AZ48" s="215"/>
      <c r="BA48" s="1805"/>
      <c r="BB48" s="151" t="s">
        <v>99</v>
      </c>
      <c r="BC48" s="1049" t="s">
        <v>35</v>
      </c>
      <c r="BD48" s="1068" t="s">
        <v>35</v>
      </c>
      <c r="BE48" s="1068" t="s">
        <v>35</v>
      </c>
      <c r="BF48" s="1068" t="s">
        <v>35</v>
      </c>
      <c r="BG48" s="1088" t="s">
        <v>35</v>
      </c>
      <c r="BH48" s="1108" t="s">
        <v>35</v>
      </c>
      <c r="BI48" s="1068" t="s">
        <v>35</v>
      </c>
      <c r="BJ48" s="1068" t="s">
        <v>35</v>
      </c>
      <c r="BK48" s="1068" t="s">
        <v>35</v>
      </c>
      <c r="BL48" s="1088" t="s">
        <v>35</v>
      </c>
      <c r="BM48" s="1108" t="s">
        <v>35</v>
      </c>
      <c r="BN48" s="1068" t="s">
        <v>35</v>
      </c>
      <c r="BO48" s="1068" t="s">
        <v>35</v>
      </c>
      <c r="BP48" s="1068" t="s">
        <v>35</v>
      </c>
      <c r="BQ48" s="1088" t="s">
        <v>35</v>
      </c>
      <c r="BR48" s="1108" t="s">
        <v>35</v>
      </c>
      <c r="BS48" s="1068" t="s">
        <v>35</v>
      </c>
      <c r="BT48" s="1068" t="s">
        <v>35</v>
      </c>
      <c r="BU48" s="1068" t="s">
        <v>35</v>
      </c>
      <c r="BV48" s="1068" t="s">
        <v>35</v>
      </c>
      <c r="BW48" s="1068" t="s">
        <v>35</v>
      </c>
      <c r="BX48" s="1068" t="s">
        <v>35</v>
      </c>
      <c r="BY48" s="1127" t="s">
        <v>35</v>
      </c>
      <c r="BZ48" s="1534"/>
      <c r="CA48" s="1534"/>
      <c r="CB48" s="1534"/>
      <c r="CC48" s="1534"/>
      <c r="CD48" s="1534"/>
      <c r="CE48" s="1534"/>
      <c r="CF48" s="1534"/>
      <c r="CG48" s="1534"/>
      <c r="CH48" s="1534"/>
      <c r="CI48" s="1534"/>
      <c r="CJ48" s="1534"/>
      <c r="CK48" s="1534"/>
      <c r="CL48" s="1534"/>
      <c r="CM48" s="1534"/>
      <c r="CN48" s="1534"/>
      <c r="CO48" s="1534"/>
      <c r="CP48" s="1534"/>
      <c r="CQ48" s="1534"/>
      <c r="CR48" s="1534"/>
      <c r="CS48" s="1534"/>
      <c r="CT48" s="1534"/>
      <c r="CU48" s="1534"/>
      <c r="CV48" s="1534"/>
      <c r="CW48" s="1534"/>
      <c r="CX48" s="1534"/>
      <c r="CY48" s="1534"/>
      <c r="CZ48" s="1534"/>
    </row>
    <row r="49" s="130" customFormat="true" ht="15" customHeight="true" x14ac:dyDescent="0.2">
      <c r="A49" s="1791"/>
      <c r="B49" s="250" t="s">
        <v>68</v>
      </c>
      <c r="C49" s="986" t="s">
        <v>35</v>
      </c>
      <c r="D49" s="997" t="s">
        <v>35</v>
      </c>
      <c r="E49" s="997" t="s">
        <v>35</v>
      </c>
      <c r="F49" s="997" t="s">
        <v>35</v>
      </c>
      <c r="G49" s="1008" t="s">
        <v>35</v>
      </c>
      <c r="H49" s="1019" t="s">
        <v>35</v>
      </c>
      <c r="I49" s="997" t="s">
        <v>35</v>
      </c>
      <c r="J49" s="997" t="s">
        <v>35</v>
      </c>
      <c r="K49" s="997" t="s">
        <v>35</v>
      </c>
      <c r="L49" s="1030" t="s">
        <v>35</v>
      </c>
      <c r="M49" s="1039" t="s">
        <v>35</v>
      </c>
      <c r="N49" s="997" t="s">
        <v>35</v>
      </c>
      <c r="O49" s="997" t="s">
        <v>35</v>
      </c>
      <c r="P49" s="997" t="s">
        <v>35</v>
      </c>
      <c r="Q49" s="1008" t="s">
        <v>35</v>
      </c>
      <c r="R49" s="1019" t="s">
        <v>35</v>
      </c>
      <c r="S49" s="997" t="s">
        <v>35</v>
      </c>
      <c r="T49" s="997" t="s">
        <v>35</v>
      </c>
      <c r="U49" s="997" t="s">
        <v>35</v>
      </c>
      <c r="V49" s="997" t="s">
        <v>35</v>
      </c>
      <c r="W49" s="997" t="s">
        <v>35</v>
      </c>
      <c r="X49" s="997" t="s">
        <v>35</v>
      </c>
      <c r="Y49" s="1488" t="s">
        <v>35</v>
      </c>
      <c r="Z49" s="1522"/>
      <c r="AA49" s="1522"/>
      <c r="AB49" s="1522"/>
      <c r="AC49" s="1522"/>
      <c r="AD49" s="1522"/>
      <c r="AE49" s="1522"/>
      <c r="AF49" s="1522"/>
      <c r="AG49" s="1522"/>
      <c r="AH49" s="1522"/>
      <c r="AI49" s="1522"/>
      <c r="AJ49" s="1522"/>
      <c r="AK49" s="1522"/>
      <c r="AL49" s="1522"/>
      <c r="AM49" s="1522"/>
      <c r="AN49" s="1522"/>
      <c r="AO49" s="1522"/>
      <c r="AP49" s="1522"/>
      <c r="AQ49" s="1522"/>
      <c r="AR49" s="1522"/>
      <c r="AS49" s="1522"/>
      <c r="AT49" s="1522"/>
      <c r="AU49" s="1522"/>
      <c r="AV49" s="1522"/>
      <c r="AW49" s="1522"/>
      <c r="AX49" s="1522"/>
      <c r="AY49" s="1522"/>
      <c r="AZ49" s="215"/>
      <c r="BA49" s="1805"/>
      <c r="BB49" s="151" t="s">
        <v>68</v>
      </c>
      <c r="BC49" s="1049" t="s">
        <v>35</v>
      </c>
      <c r="BD49" s="1068" t="s">
        <v>35</v>
      </c>
      <c r="BE49" s="1068" t="s">
        <v>35</v>
      </c>
      <c r="BF49" s="1068" t="s">
        <v>35</v>
      </c>
      <c r="BG49" s="1088" t="s">
        <v>35</v>
      </c>
      <c r="BH49" s="1108" t="s">
        <v>35</v>
      </c>
      <c r="BI49" s="1068" t="s">
        <v>35</v>
      </c>
      <c r="BJ49" s="1068" t="s">
        <v>35</v>
      </c>
      <c r="BK49" s="1068" t="s">
        <v>35</v>
      </c>
      <c r="BL49" s="1088" t="s">
        <v>35</v>
      </c>
      <c r="BM49" s="1108" t="s">
        <v>35</v>
      </c>
      <c r="BN49" s="1068" t="s">
        <v>35</v>
      </c>
      <c r="BO49" s="1068" t="s">
        <v>35</v>
      </c>
      <c r="BP49" s="1068" t="s">
        <v>35</v>
      </c>
      <c r="BQ49" s="1088" t="s">
        <v>35</v>
      </c>
      <c r="BR49" s="1108" t="s">
        <v>35</v>
      </c>
      <c r="BS49" s="1068" t="s">
        <v>35</v>
      </c>
      <c r="BT49" s="1068" t="s">
        <v>35</v>
      </c>
      <c r="BU49" s="1068" t="s">
        <v>35</v>
      </c>
      <c r="BV49" s="1068" t="s">
        <v>35</v>
      </c>
      <c r="BW49" s="1068" t="s">
        <v>35</v>
      </c>
      <c r="BX49" s="1068" t="s">
        <v>35</v>
      </c>
      <c r="BY49" s="1127" t="s">
        <v>35</v>
      </c>
      <c r="BZ49" s="1534"/>
      <c r="CA49" s="1534"/>
      <c r="CB49" s="1534"/>
      <c r="CC49" s="1534"/>
      <c r="CD49" s="1534"/>
      <c r="CE49" s="1534"/>
      <c r="CF49" s="1534"/>
      <c r="CG49" s="1534"/>
      <c r="CH49" s="1534"/>
      <c r="CI49" s="1534"/>
      <c r="CJ49" s="1534"/>
      <c r="CK49" s="1534"/>
      <c r="CL49" s="1534"/>
      <c r="CM49" s="1534"/>
      <c r="CN49" s="1534"/>
      <c r="CO49" s="1534"/>
      <c r="CP49" s="1534"/>
      <c r="CQ49" s="1534"/>
      <c r="CR49" s="1534"/>
      <c r="CS49" s="1534"/>
      <c r="CT49" s="1534"/>
      <c r="CU49" s="1534"/>
      <c r="CV49" s="1534"/>
      <c r="CW49" s="1534"/>
      <c r="CX49" s="1534"/>
      <c r="CY49" s="1534"/>
      <c r="CZ49" s="1534"/>
    </row>
    <row r="50" s="130" customFormat="true" ht="15" customHeight="true" x14ac:dyDescent="0.2">
      <c r="A50" s="1791" t="s">
        <v>102</v>
      </c>
      <c r="B50" s="250" t="s">
        <v>100</v>
      </c>
      <c r="C50" s="986" t="s">
        <v>35</v>
      </c>
      <c r="D50" s="997" t="s">
        <v>35</v>
      </c>
      <c r="E50" s="997" t="s">
        <v>35</v>
      </c>
      <c r="F50" s="997" t="s">
        <v>35</v>
      </c>
      <c r="G50" s="1008" t="s">
        <v>35</v>
      </c>
      <c r="H50" s="1019" t="s">
        <v>35</v>
      </c>
      <c r="I50" s="997" t="s">
        <v>35</v>
      </c>
      <c r="J50" s="997" t="s">
        <v>35</v>
      </c>
      <c r="K50" s="997" t="s">
        <v>35</v>
      </c>
      <c r="L50" s="1030" t="s">
        <v>35</v>
      </c>
      <c r="M50" s="1039" t="s">
        <v>35</v>
      </c>
      <c r="N50" s="997" t="s">
        <v>35</v>
      </c>
      <c r="O50" s="997" t="s">
        <v>35</v>
      </c>
      <c r="P50" s="997" t="s">
        <v>35</v>
      </c>
      <c r="Q50" s="1008" t="s">
        <v>35</v>
      </c>
      <c r="R50" s="1019" t="s">
        <v>35</v>
      </c>
      <c r="S50" s="997" t="s">
        <v>35</v>
      </c>
      <c r="T50" s="997" t="s">
        <v>35</v>
      </c>
      <c r="U50" s="997" t="s">
        <v>35</v>
      </c>
      <c r="V50" s="997" t="s">
        <v>35</v>
      </c>
      <c r="W50" s="997" t="s">
        <v>35</v>
      </c>
      <c r="X50" s="997" t="s">
        <v>35</v>
      </c>
      <c r="Y50" s="1488" t="s">
        <v>35</v>
      </c>
      <c r="Z50" s="1522"/>
      <c r="AA50" s="1522"/>
      <c r="AB50" s="1522"/>
      <c r="AC50" s="1522"/>
      <c r="AD50" s="1522"/>
      <c r="AE50" s="1522"/>
      <c r="AF50" s="1522"/>
      <c r="AG50" s="1522"/>
      <c r="AH50" s="1522"/>
      <c r="AI50" s="1522"/>
      <c r="AJ50" s="1522"/>
      <c r="AK50" s="1522"/>
      <c r="AL50" s="1522"/>
      <c r="AM50" s="1522"/>
      <c r="AN50" s="1522"/>
      <c r="AO50" s="1522"/>
      <c r="AP50" s="1522"/>
      <c r="AQ50" s="1522"/>
      <c r="AR50" s="1522"/>
      <c r="AS50" s="1522"/>
      <c r="AT50" s="1522"/>
      <c r="AU50" s="1522"/>
      <c r="AV50" s="1522"/>
      <c r="AW50" s="1522"/>
      <c r="AX50" s="1522"/>
      <c r="AY50" s="1522"/>
      <c r="AZ50" s="215"/>
      <c r="BA50" s="1805" t="s">
        <v>102</v>
      </c>
      <c r="BB50" s="151" t="s">
        <v>100</v>
      </c>
      <c r="BC50" s="1049" t="s">
        <v>35</v>
      </c>
      <c r="BD50" s="1068" t="s">
        <v>35</v>
      </c>
      <c r="BE50" s="1068" t="s">
        <v>35</v>
      </c>
      <c r="BF50" s="1068" t="s">
        <v>35</v>
      </c>
      <c r="BG50" s="1088" t="s">
        <v>35</v>
      </c>
      <c r="BH50" s="1108" t="s">
        <v>35</v>
      </c>
      <c r="BI50" s="1068" t="s">
        <v>35</v>
      </c>
      <c r="BJ50" s="1068" t="s">
        <v>35</v>
      </c>
      <c r="BK50" s="1068" t="s">
        <v>35</v>
      </c>
      <c r="BL50" s="1088" t="s">
        <v>35</v>
      </c>
      <c r="BM50" s="1108" t="s">
        <v>35</v>
      </c>
      <c r="BN50" s="1068" t="s">
        <v>35</v>
      </c>
      <c r="BO50" s="1068" t="s">
        <v>35</v>
      </c>
      <c r="BP50" s="1068" t="s">
        <v>35</v>
      </c>
      <c r="BQ50" s="1088" t="s">
        <v>35</v>
      </c>
      <c r="BR50" s="1108" t="s">
        <v>35</v>
      </c>
      <c r="BS50" s="1068" t="s">
        <v>35</v>
      </c>
      <c r="BT50" s="1068" t="s">
        <v>35</v>
      </c>
      <c r="BU50" s="1068" t="s">
        <v>35</v>
      </c>
      <c r="BV50" s="1068" t="s">
        <v>35</v>
      </c>
      <c r="BW50" s="1068" t="s">
        <v>35</v>
      </c>
      <c r="BX50" s="1068" t="s">
        <v>35</v>
      </c>
      <c r="BY50" s="1127" t="s">
        <v>35</v>
      </c>
      <c r="BZ50" s="1534"/>
      <c r="CA50" s="1534"/>
      <c r="CB50" s="1534"/>
      <c r="CC50" s="1534"/>
      <c r="CD50" s="1534"/>
      <c r="CE50" s="1534"/>
      <c r="CF50" s="1534"/>
      <c r="CG50" s="1534"/>
      <c r="CH50" s="1534"/>
      <c r="CI50" s="1534"/>
      <c r="CJ50" s="1534"/>
      <c r="CK50" s="1534"/>
      <c r="CL50" s="1534"/>
      <c r="CM50" s="1534"/>
      <c r="CN50" s="1534"/>
      <c r="CO50" s="1534"/>
      <c r="CP50" s="1534"/>
      <c r="CQ50" s="1534"/>
      <c r="CR50" s="1534"/>
      <c r="CS50" s="1534"/>
      <c r="CT50" s="1534"/>
      <c r="CU50" s="1534"/>
      <c r="CV50" s="1534"/>
      <c r="CW50" s="1534"/>
      <c r="CX50" s="1534"/>
      <c r="CY50" s="1534"/>
      <c r="CZ50" s="1534"/>
    </row>
    <row r="51" s="130" customFormat="true" ht="15" customHeight="true" x14ac:dyDescent="0.2">
      <c r="A51" s="1791"/>
      <c r="B51" s="250" t="s">
        <v>99</v>
      </c>
      <c r="C51" s="986" t="s">
        <v>35</v>
      </c>
      <c r="D51" s="997" t="s">
        <v>35</v>
      </c>
      <c r="E51" s="997" t="s">
        <v>35</v>
      </c>
      <c r="F51" s="997" t="s">
        <v>35</v>
      </c>
      <c r="G51" s="1008" t="s">
        <v>35</v>
      </c>
      <c r="H51" s="1019" t="s">
        <v>35</v>
      </c>
      <c r="I51" s="997" t="s">
        <v>35</v>
      </c>
      <c r="J51" s="997" t="s">
        <v>35</v>
      </c>
      <c r="K51" s="997" t="s">
        <v>35</v>
      </c>
      <c r="L51" s="1030" t="s">
        <v>35</v>
      </c>
      <c r="M51" s="1039" t="s">
        <v>35</v>
      </c>
      <c r="N51" s="997" t="s">
        <v>35</v>
      </c>
      <c r="O51" s="997" t="s">
        <v>35</v>
      </c>
      <c r="P51" s="997" t="s">
        <v>35</v>
      </c>
      <c r="Q51" s="1008" t="s">
        <v>35</v>
      </c>
      <c r="R51" s="1019" t="s">
        <v>35</v>
      </c>
      <c r="S51" s="997" t="s">
        <v>35</v>
      </c>
      <c r="T51" s="997" t="s">
        <v>35</v>
      </c>
      <c r="U51" s="997" t="s">
        <v>35</v>
      </c>
      <c r="V51" s="997" t="s">
        <v>35</v>
      </c>
      <c r="W51" s="997" t="s">
        <v>35</v>
      </c>
      <c r="X51" s="997" t="s">
        <v>35</v>
      </c>
      <c r="Y51" s="1488" t="s">
        <v>35</v>
      </c>
      <c r="Z51" s="1522"/>
      <c r="AA51" s="1522"/>
      <c r="AB51" s="1522"/>
      <c r="AC51" s="1522"/>
      <c r="AD51" s="1522"/>
      <c r="AE51" s="1522"/>
      <c r="AF51" s="1522"/>
      <c r="AG51" s="1522"/>
      <c r="AH51" s="1522"/>
      <c r="AI51" s="1522"/>
      <c r="AJ51" s="1522"/>
      <c r="AK51" s="1522"/>
      <c r="AL51" s="1522"/>
      <c r="AM51" s="1522"/>
      <c r="AN51" s="1522"/>
      <c r="AO51" s="1522"/>
      <c r="AP51" s="1522"/>
      <c r="AQ51" s="1522"/>
      <c r="AR51" s="1522"/>
      <c r="AS51" s="1522"/>
      <c r="AT51" s="1522"/>
      <c r="AU51" s="1522"/>
      <c r="AV51" s="1522"/>
      <c r="AW51" s="1522"/>
      <c r="AX51" s="1522"/>
      <c r="AY51" s="1522"/>
      <c r="AZ51" s="215"/>
      <c r="BA51" s="1805"/>
      <c r="BB51" s="151" t="s">
        <v>99</v>
      </c>
      <c r="BC51" s="1049" t="s">
        <v>35</v>
      </c>
      <c r="BD51" s="1068" t="s">
        <v>35</v>
      </c>
      <c r="BE51" s="1068" t="s">
        <v>35</v>
      </c>
      <c r="BF51" s="1068" t="s">
        <v>35</v>
      </c>
      <c r="BG51" s="1088" t="s">
        <v>35</v>
      </c>
      <c r="BH51" s="1108" t="s">
        <v>35</v>
      </c>
      <c r="BI51" s="1068" t="s">
        <v>35</v>
      </c>
      <c r="BJ51" s="1068" t="s">
        <v>35</v>
      </c>
      <c r="BK51" s="1068" t="s">
        <v>35</v>
      </c>
      <c r="BL51" s="1088" t="s">
        <v>35</v>
      </c>
      <c r="BM51" s="1108" t="s">
        <v>35</v>
      </c>
      <c r="BN51" s="1068" t="s">
        <v>35</v>
      </c>
      <c r="BO51" s="1068" t="s">
        <v>35</v>
      </c>
      <c r="BP51" s="1068" t="s">
        <v>35</v>
      </c>
      <c r="BQ51" s="1088" t="s">
        <v>35</v>
      </c>
      <c r="BR51" s="1108" t="s">
        <v>35</v>
      </c>
      <c r="BS51" s="1068" t="s">
        <v>35</v>
      </c>
      <c r="BT51" s="1068" t="s">
        <v>35</v>
      </c>
      <c r="BU51" s="1068" t="s">
        <v>35</v>
      </c>
      <c r="BV51" s="1068" t="s">
        <v>35</v>
      </c>
      <c r="BW51" s="1068" t="s">
        <v>35</v>
      </c>
      <c r="BX51" s="1068" t="s">
        <v>35</v>
      </c>
      <c r="BY51" s="1127" t="s">
        <v>35</v>
      </c>
      <c r="BZ51" s="1534"/>
      <c r="CA51" s="1534"/>
      <c r="CB51" s="1534"/>
      <c r="CC51" s="1534"/>
      <c r="CD51" s="1534"/>
      <c r="CE51" s="1534"/>
      <c r="CF51" s="1534"/>
      <c r="CG51" s="1534"/>
      <c r="CH51" s="1534"/>
      <c r="CI51" s="1534"/>
      <c r="CJ51" s="1534"/>
      <c r="CK51" s="1534"/>
      <c r="CL51" s="1534"/>
      <c r="CM51" s="1534"/>
      <c r="CN51" s="1534"/>
      <c r="CO51" s="1534"/>
      <c r="CP51" s="1534"/>
      <c r="CQ51" s="1534"/>
      <c r="CR51" s="1534"/>
      <c r="CS51" s="1534"/>
      <c r="CT51" s="1534"/>
      <c r="CU51" s="1534"/>
      <c r="CV51" s="1534"/>
      <c r="CW51" s="1534"/>
      <c r="CX51" s="1534"/>
      <c r="CY51" s="1534"/>
      <c r="CZ51" s="1534"/>
    </row>
    <row r="52" s="130" customFormat="true" ht="15" customHeight="true" x14ac:dyDescent="0.2">
      <c r="A52" s="1791"/>
      <c r="B52" s="250" t="s">
        <v>68</v>
      </c>
      <c r="C52" s="986" t="s">
        <v>35</v>
      </c>
      <c r="D52" s="997" t="s">
        <v>35</v>
      </c>
      <c r="E52" s="997" t="s">
        <v>35</v>
      </c>
      <c r="F52" s="997" t="s">
        <v>35</v>
      </c>
      <c r="G52" s="1008" t="s">
        <v>35</v>
      </c>
      <c r="H52" s="1019" t="s">
        <v>35</v>
      </c>
      <c r="I52" s="997" t="s">
        <v>35</v>
      </c>
      <c r="J52" s="997" t="s">
        <v>35</v>
      </c>
      <c r="K52" s="997" t="s">
        <v>35</v>
      </c>
      <c r="L52" s="1030" t="s">
        <v>35</v>
      </c>
      <c r="M52" s="1039" t="s">
        <v>35</v>
      </c>
      <c r="N52" s="997" t="s">
        <v>35</v>
      </c>
      <c r="O52" s="997" t="s">
        <v>35</v>
      </c>
      <c r="P52" s="997" t="s">
        <v>35</v>
      </c>
      <c r="Q52" s="1008" t="s">
        <v>35</v>
      </c>
      <c r="R52" s="1019" t="s">
        <v>35</v>
      </c>
      <c r="S52" s="997" t="s">
        <v>35</v>
      </c>
      <c r="T52" s="997" t="s">
        <v>35</v>
      </c>
      <c r="U52" s="997" t="s">
        <v>35</v>
      </c>
      <c r="V52" s="997" t="s">
        <v>35</v>
      </c>
      <c r="W52" s="997" t="s">
        <v>35</v>
      </c>
      <c r="X52" s="997" t="s">
        <v>35</v>
      </c>
      <c r="Y52" s="1488" t="s">
        <v>35</v>
      </c>
      <c r="Z52" s="1522"/>
      <c r="AA52" s="1522"/>
      <c r="AB52" s="1522"/>
      <c r="AC52" s="1522"/>
      <c r="AD52" s="1522"/>
      <c r="AE52" s="1522"/>
      <c r="AF52" s="1522"/>
      <c r="AG52" s="1522"/>
      <c r="AH52" s="1522"/>
      <c r="AI52" s="1522"/>
      <c r="AJ52" s="1522"/>
      <c r="AK52" s="1522"/>
      <c r="AL52" s="1522"/>
      <c r="AM52" s="1522"/>
      <c r="AN52" s="1522"/>
      <c r="AO52" s="1522"/>
      <c r="AP52" s="1522"/>
      <c r="AQ52" s="1522"/>
      <c r="AR52" s="1522"/>
      <c r="AS52" s="1522"/>
      <c r="AT52" s="1522"/>
      <c r="AU52" s="1522"/>
      <c r="AV52" s="1522"/>
      <c r="AW52" s="1522"/>
      <c r="AX52" s="1522"/>
      <c r="AY52" s="1522"/>
      <c r="AZ52" s="215"/>
      <c r="BA52" s="1805"/>
      <c r="BB52" s="151" t="s">
        <v>68</v>
      </c>
      <c r="BC52" s="1049" t="s">
        <v>35</v>
      </c>
      <c r="BD52" s="1068" t="s">
        <v>35</v>
      </c>
      <c r="BE52" s="1068" t="s">
        <v>35</v>
      </c>
      <c r="BF52" s="1068" t="s">
        <v>35</v>
      </c>
      <c r="BG52" s="1088" t="s">
        <v>35</v>
      </c>
      <c r="BH52" s="1108" t="s">
        <v>35</v>
      </c>
      <c r="BI52" s="1068" t="s">
        <v>35</v>
      </c>
      <c r="BJ52" s="1068" t="s">
        <v>35</v>
      </c>
      <c r="BK52" s="1068" t="s">
        <v>35</v>
      </c>
      <c r="BL52" s="1088" t="s">
        <v>35</v>
      </c>
      <c r="BM52" s="1108" t="s">
        <v>35</v>
      </c>
      <c r="BN52" s="1068" t="s">
        <v>35</v>
      </c>
      <c r="BO52" s="1068" t="s">
        <v>35</v>
      </c>
      <c r="BP52" s="1068" t="s">
        <v>35</v>
      </c>
      <c r="BQ52" s="1088" t="s">
        <v>35</v>
      </c>
      <c r="BR52" s="1108" t="s">
        <v>35</v>
      </c>
      <c r="BS52" s="1068" t="s">
        <v>35</v>
      </c>
      <c r="BT52" s="1068" t="s">
        <v>35</v>
      </c>
      <c r="BU52" s="1068" t="s">
        <v>35</v>
      </c>
      <c r="BV52" s="1068" t="s">
        <v>35</v>
      </c>
      <c r="BW52" s="1068" t="s">
        <v>35</v>
      </c>
      <c r="BX52" s="1068" t="s">
        <v>35</v>
      </c>
      <c r="BY52" s="1127" t="s">
        <v>35</v>
      </c>
      <c r="BZ52" s="1534"/>
      <c r="CA52" s="1534"/>
      <c r="CB52" s="1534"/>
      <c r="CC52" s="1534"/>
      <c r="CD52" s="1534"/>
      <c r="CE52" s="1534"/>
      <c r="CF52" s="1534"/>
      <c r="CG52" s="1534"/>
      <c r="CH52" s="1534"/>
      <c r="CI52" s="1534"/>
      <c r="CJ52" s="1534"/>
      <c r="CK52" s="1534"/>
      <c r="CL52" s="1534"/>
      <c r="CM52" s="1534"/>
      <c r="CN52" s="1534"/>
      <c r="CO52" s="1534"/>
      <c r="CP52" s="1534"/>
      <c r="CQ52" s="1534"/>
      <c r="CR52" s="1534"/>
      <c r="CS52" s="1534"/>
      <c r="CT52" s="1534"/>
      <c r="CU52" s="1534"/>
      <c r="CV52" s="1534"/>
      <c r="CW52" s="1534"/>
      <c r="CX52" s="1534"/>
      <c r="CY52" s="1534"/>
      <c r="CZ52" s="1534"/>
    </row>
    <row r="53" s="130" customFormat="true" ht="15" customHeight="true" x14ac:dyDescent="0.2">
      <c r="A53" s="1791" t="s">
        <v>105</v>
      </c>
      <c r="B53" s="250" t="s">
        <v>100</v>
      </c>
      <c r="C53" s="986" t="s">
        <v>35</v>
      </c>
      <c r="D53" s="997" t="s">
        <v>35</v>
      </c>
      <c r="E53" s="997" t="s">
        <v>35</v>
      </c>
      <c r="F53" s="997" t="s">
        <v>35</v>
      </c>
      <c r="G53" s="1008" t="s">
        <v>35</v>
      </c>
      <c r="H53" s="1019" t="s">
        <v>35</v>
      </c>
      <c r="I53" s="997" t="s">
        <v>35</v>
      </c>
      <c r="J53" s="997" t="s">
        <v>35</v>
      </c>
      <c r="K53" s="997" t="s">
        <v>35</v>
      </c>
      <c r="L53" s="1030" t="s">
        <v>35</v>
      </c>
      <c r="M53" s="1039" t="s">
        <v>35</v>
      </c>
      <c r="N53" s="997" t="s">
        <v>35</v>
      </c>
      <c r="O53" s="997" t="s">
        <v>35</v>
      </c>
      <c r="P53" s="997" t="s">
        <v>35</v>
      </c>
      <c r="Q53" s="1008" t="s">
        <v>35</v>
      </c>
      <c r="R53" s="1019" t="s">
        <v>35</v>
      </c>
      <c r="S53" s="997" t="s">
        <v>35</v>
      </c>
      <c r="T53" s="997" t="s">
        <v>35</v>
      </c>
      <c r="U53" s="997" t="s">
        <v>35</v>
      </c>
      <c r="V53" s="997" t="s">
        <v>35</v>
      </c>
      <c r="W53" s="997" t="s">
        <v>35</v>
      </c>
      <c r="X53" s="997" t="s">
        <v>35</v>
      </c>
      <c r="Y53" s="1488" t="s">
        <v>35</v>
      </c>
      <c r="Z53" s="1522"/>
      <c r="AA53" s="1522"/>
      <c r="AB53" s="1522"/>
      <c r="AC53" s="1522"/>
      <c r="AD53" s="1522"/>
      <c r="AE53" s="1522"/>
      <c r="AF53" s="1522"/>
      <c r="AG53" s="1522"/>
      <c r="AH53" s="1522"/>
      <c r="AI53" s="1522"/>
      <c r="AJ53" s="1522"/>
      <c r="AK53" s="1522"/>
      <c r="AL53" s="1522"/>
      <c r="AM53" s="1522"/>
      <c r="AN53" s="1522"/>
      <c r="AO53" s="1522"/>
      <c r="AP53" s="1522"/>
      <c r="AQ53" s="1522"/>
      <c r="AR53" s="1522"/>
      <c r="AS53" s="1522"/>
      <c r="AT53" s="1522"/>
      <c r="AU53" s="1522"/>
      <c r="AV53" s="1522"/>
      <c r="AW53" s="1522"/>
      <c r="AX53" s="1522"/>
      <c r="AY53" s="1522"/>
      <c r="AZ53" s="215"/>
      <c r="BA53" s="1805" t="s">
        <v>105</v>
      </c>
      <c r="BB53" s="151" t="s">
        <v>100</v>
      </c>
      <c r="BC53" s="1049" t="s">
        <v>35</v>
      </c>
      <c r="BD53" s="1068" t="s">
        <v>35</v>
      </c>
      <c r="BE53" s="1068" t="s">
        <v>35</v>
      </c>
      <c r="BF53" s="1068" t="s">
        <v>35</v>
      </c>
      <c r="BG53" s="1088" t="s">
        <v>35</v>
      </c>
      <c r="BH53" s="1108" t="s">
        <v>35</v>
      </c>
      <c r="BI53" s="1068" t="s">
        <v>35</v>
      </c>
      <c r="BJ53" s="1068" t="s">
        <v>35</v>
      </c>
      <c r="BK53" s="1068" t="s">
        <v>35</v>
      </c>
      <c r="BL53" s="1088" t="s">
        <v>35</v>
      </c>
      <c r="BM53" s="1108" t="s">
        <v>35</v>
      </c>
      <c r="BN53" s="1068" t="s">
        <v>35</v>
      </c>
      <c r="BO53" s="1068" t="s">
        <v>35</v>
      </c>
      <c r="BP53" s="1068" t="s">
        <v>35</v>
      </c>
      <c r="BQ53" s="1088" t="s">
        <v>35</v>
      </c>
      <c r="BR53" s="1108" t="s">
        <v>35</v>
      </c>
      <c r="BS53" s="1068" t="s">
        <v>35</v>
      </c>
      <c r="BT53" s="1068" t="s">
        <v>35</v>
      </c>
      <c r="BU53" s="1068" t="s">
        <v>35</v>
      </c>
      <c r="BV53" s="1068" t="s">
        <v>35</v>
      </c>
      <c r="BW53" s="1068" t="s">
        <v>35</v>
      </c>
      <c r="BX53" s="1068" t="s">
        <v>35</v>
      </c>
      <c r="BY53" s="1127" t="s">
        <v>35</v>
      </c>
      <c r="BZ53" s="1534"/>
      <c r="CA53" s="1534"/>
      <c r="CB53" s="1534"/>
      <c r="CC53" s="1534"/>
      <c r="CD53" s="1534"/>
      <c r="CE53" s="1534"/>
      <c r="CF53" s="1534"/>
      <c r="CG53" s="1534"/>
      <c r="CH53" s="1534"/>
      <c r="CI53" s="1534"/>
      <c r="CJ53" s="1534"/>
      <c r="CK53" s="1534"/>
      <c r="CL53" s="1534"/>
      <c r="CM53" s="1534"/>
      <c r="CN53" s="1534"/>
      <c r="CO53" s="1534"/>
      <c r="CP53" s="1534"/>
      <c r="CQ53" s="1534"/>
      <c r="CR53" s="1534"/>
      <c r="CS53" s="1534"/>
      <c r="CT53" s="1534"/>
      <c r="CU53" s="1534"/>
      <c r="CV53" s="1534"/>
      <c r="CW53" s="1534"/>
      <c r="CX53" s="1534"/>
      <c r="CY53" s="1534"/>
      <c r="CZ53" s="1534"/>
    </row>
    <row r="54" s="130" customFormat="true" ht="15" customHeight="true" x14ac:dyDescent="0.2">
      <c r="A54" s="1791"/>
      <c r="B54" s="250" t="s">
        <v>99</v>
      </c>
      <c r="C54" s="986" t="s">
        <v>35</v>
      </c>
      <c r="D54" s="997" t="s">
        <v>35</v>
      </c>
      <c r="E54" s="997" t="s">
        <v>35</v>
      </c>
      <c r="F54" s="997" t="s">
        <v>35</v>
      </c>
      <c r="G54" s="1008" t="s">
        <v>35</v>
      </c>
      <c r="H54" s="1019" t="s">
        <v>35</v>
      </c>
      <c r="I54" s="997" t="s">
        <v>35</v>
      </c>
      <c r="J54" s="997" t="s">
        <v>35</v>
      </c>
      <c r="K54" s="997" t="s">
        <v>35</v>
      </c>
      <c r="L54" s="1030" t="s">
        <v>35</v>
      </c>
      <c r="M54" s="1039" t="s">
        <v>35</v>
      </c>
      <c r="N54" s="997" t="s">
        <v>35</v>
      </c>
      <c r="O54" s="997" t="s">
        <v>35</v>
      </c>
      <c r="P54" s="997" t="s">
        <v>35</v>
      </c>
      <c r="Q54" s="1008" t="s">
        <v>35</v>
      </c>
      <c r="R54" s="1019" t="s">
        <v>35</v>
      </c>
      <c r="S54" s="997" t="s">
        <v>35</v>
      </c>
      <c r="T54" s="997" t="s">
        <v>35</v>
      </c>
      <c r="U54" s="997" t="s">
        <v>35</v>
      </c>
      <c r="V54" s="997" t="s">
        <v>35</v>
      </c>
      <c r="W54" s="997" t="s">
        <v>35</v>
      </c>
      <c r="X54" s="997" t="s">
        <v>35</v>
      </c>
      <c r="Y54" s="1488" t="s">
        <v>35</v>
      </c>
      <c r="Z54" s="1522"/>
      <c r="AA54" s="1522"/>
      <c r="AB54" s="1522"/>
      <c r="AC54" s="1522"/>
      <c r="AD54" s="1522"/>
      <c r="AE54" s="1522"/>
      <c r="AF54" s="1522"/>
      <c r="AG54" s="1522"/>
      <c r="AH54" s="1522"/>
      <c r="AI54" s="1522"/>
      <c r="AJ54" s="1522"/>
      <c r="AK54" s="1522"/>
      <c r="AL54" s="1522"/>
      <c r="AM54" s="1522"/>
      <c r="AN54" s="1522"/>
      <c r="AO54" s="1522"/>
      <c r="AP54" s="1522"/>
      <c r="AQ54" s="1522"/>
      <c r="AR54" s="1522"/>
      <c r="AS54" s="1522"/>
      <c r="AT54" s="1522"/>
      <c r="AU54" s="1522"/>
      <c r="AV54" s="1522"/>
      <c r="AW54" s="1522"/>
      <c r="AX54" s="1522"/>
      <c r="AY54" s="1522"/>
      <c r="AZ54" s="215"/>
      <c r="BA54" s="1805"/>
      <c r="BB54" s="151" t="s">
        <v>99</v>
      </c>
      <c r="BC54" s="1049" t="s">
        <v>35</v>
      </c>
      <c r="BD54" s="1068" t="s">
        <v>35</v>
      </c>
      <c r="BE54" s="1068" t="s">
        <v>35</v>
      </c>
      <c r="BF54" s="1068" t="s">
        <v>35</v>
      </c>
      <c r="BG54" s="1088" t="s">
        <v>35</v>
      </c>
      <c r="BH54" s="1108" t="s">
        <v>35</v>
      </c>
      <c r="BI54" s="1068" t="s">
        <v>35</v>
      </c>
      <c r="BJ54" s="1068" t="s">
        <v>35</v>
      </c>
      <c r="BK54" s="1068" t="s">
        <v>35</v>
      </c>
      <c r="BL54" s="1088" t="s">
        <v>35</v>
      </c>
      <c r="BM54" s="1108" t="s">
        <v>35</v>
      </c>
      <c r="BN54" s="1068" t="s">
        <v>35</v>
      </c>
      <c r="BO54" s="1068" t="s">
        <v>35</v>
      </c>
      <c r="BP54" s="1068" t="s">
        <v>35</v>
      </c>
      <c r="BQ54" s="1088" t="s">
        <v>35</v>
      </c>
      <c r="BR54" s="1108" t="s">
        <v>35</v>
      </c>
      <c r="BS54" s="1068" t="s">
        <v>35</v>
      </c>
      <c r="BT54" s="1068" t="s">
        <v>35</v>
      </c>
      <c r="BU54" s="1068" t="s">
        <v>35</v>
      </c>
      <c r="BV54" s="1068" t="s">
        <v>35</v>
      </c>
      <c r="BW54" s="1068" t="s">
        <v>35</v>
      </c>
      <c r="BX54" s="1068" t="s">
        <v>35</v>
      </c>
      <c r="BY54" s="1127" t="s">
        <v>35</v>
      </c>
      <c r="BZ54" s="1534"/>
      <c r="CA54" s="1534"/>
      <c r="CB54" s="1534"/>
      <c r="CC54" s="1534"/>
      <c r="CD54" s="1534"/>
      <c r="CE54" s="1534"/>
      <c r="CF54" s="1534"/>
      <c r="CG54" s="1534"/>
      <c r="CH54" s="1534"/>
      <c r="CI54" s="1534"/>
      <c r="CJ54" s="1534"/>
      <c r="CK54" s="1534"/>
      <c r="CL54" s="1534"/>
      <c r="CM54" s="1534"/>
      <c r="CN54" s="1534"/>
      <c r="CO54" s="1534"/>
      <c r="CP54" s="1534"/>
      <c r="CQ54" s="1534"/>
      <c r="CR54" s="1534"/>
      <c r="CS54" s="1534"/>
      <c r="CT54" s="1534"/>
      <c r="CU54" s="1534"/>
      <c r="CV54" s="1534"/>
      <c r="CW54" s="1534"/>
      <c r="CX54" s="1534"/>
      <c r="CY54" s="1534"/>
      <c r="CZ54" s="1534"/>
    </row>
    <row r="55" s="130" customFormat="true" ht="15" customHeight="true" x14ac:dyDescent="0.2">
      <c r="A55" s="1830"/>
      <c r="B55" s="251" t="s">
        <v>68</v>
      </c>
      <c r="C55" s="989" t="s">
        <v>35</v>
      </c>
      <c r="D55" s="1000" t="s">
        <v>35</v>
      </c>
      <c r="E55" s="1000" t="s">
        <v>35</v>
      </c>
      <c r="F55" s="1000" t="s">
        <v>35</v>
      </c>
      <c r="G55" s="1011" t="s">
        <v>35</v>
      </c>
      <c r="H55" s="1022" t="s">
        <v>35</v>
      </c>
      <c r="I55" s="1000" t="s">
        <v>35</v>
      </c>
      <c r="J55" s="1000" t="s">
        <v>35</v>
      </c>
      <c r="K55" s="1000" t="s">
        <v>35</v>
      </c>
      <c r="L55" s="1033" t="s">
        <v>35</v>
      </c>
      <c r="M55" s="1041" t="s">
        <v>35</v>
      </c>
      <c r="N55" s="1000" t="s">
        <v>35</v>
      </c>
      <c r="O55" s="1000" t="s">
        <v>35</v>
      </c>
      <c r="P55" s="1000" t="s">
        <v>35</v>
      </c>
      <c r="Q55" s="1011" t="s">
        <v>35</v>
      </c>
      <c r="R55" s="1447" t="s">
        <v>35</v>
      </c>
      <c r="S55" s="1448" t="s">
        <v>35</v>
      </c>
      <c r="T55" s="1448" t="s">
        <v>35</v>
      </c>
      <c r="U55" s="1448" t="s">
        <v>35</v>
      </c>
      <c r="V55" s="1448" t="s">
        <v>35</v>
      </c>
      <c r="W55" s="1448" t="s">
        <v>35</v>
      </c>
      <c r="X55" s="1448" t="s">
        <v>35</v>
      </c>
      <c r="Y55" s="1490" t="s">
        <v>35</v>
      </c>
      <c r="Z55" s="1523"/>
      <c r="AA55" s="1523"/>
      <c r="AB55" s="1523"/>
      <c r="AC55" s="1523"/>
      <c r="AD55" s="1523"/>
      <c r="AE55" s="1523"/>
      <c r="AF55" s="1523"/>
      <c r="AG55" s="1523"/>
      <c r="AH55" s="1523"/>
      <c r="AI55" s="1523"/>
      <c r="AJ55" s="1523"/>
      <c r="AK55" s="1523"/>
      <c r="AL55" s="1523"/>
      <c r="AM55" s="1523"/>
      <c r="AN55" s="1523"/>
      <c r="AO55" s="1523"/>
      <c r="AP55" s="1523"/>
      <c r="AQ55" s="1523"/>
      <c r="AR55" s="1523"/>
      <c r="AS55" s="1523"/>
      <c r="AT55" s="1523"/>
      <c r="AU55" s="1523"/>
      <c r="AV55" s="1523"/>
      <c r="AW55" s="1523"/>
      <c r="AX55" s="1523"/>
      <c r="AY55" s="1523"/>
      <c r="AZ55" s="215"/>
      <c r="BA55" s="1831"/>
      <c r="BB55" s="152" t="s">
        <v>68</v>
      </c>
      <c r="BC55" s="1050" t="s">
        <v>35</v>
      </c>
      <c r="BD55" s="1069" t="s">
        <v>35</v>
      </c>
      <c r="BE55" s="1069" t="s">
        <v>35</v>
      </c>
      <c r="BF55" s="1069" t="s">
        <v>35</v>
      </c>
      <c r="BG55" s="1089" t="s">
        <v>35</v>
      </c>
      <c r="BH55" s="1109" t="s">
        <v>35</v>
      </c>
      <c r="BI55" s="1069" t="s">
        <v>35</v>
      </c>
      <c r="BJ55" s="1069" t="s">
        <v>35</v>
      </c>
      <c r="BK55" s="1069" t="s">
        <v>35</v>
      </c>
      <c r="BL55" s="1089" t="s">
        <v>35</v>
      </c>
      <c r="BM55" s="1109" t="s">
        <v>35</v>
      </c>
      <c r="BN55" s="1069" t="s">
        <v>35</v>
      </c>
      <c r="BO55" s="1069" t="s">
        <v>35</v>
      </c>
      <c r="BP55" s="1069" t="s">
        <v>35</v>
      </c>
      <c r="BQ55" s="1089" t="s">
        <v>35</v>
      </c>
      <c r="BR55" s="1449" t="s">
        <v>35</v>
      </c>
      <c r="BS55" s="1450" t="s">
        <v>35</v>
      </c>
      <c r="BT55" s="1450" t="s">
        <v>35</v>
      </c>
      <c r="BU55" s="1450" t="s">
        <v>35</v>
      </c>
      <c r="BV55" s="1450" t="s">
        <v>35</v>
      </c>
      <c r="BW55" s="1450" t="s">
        <v>35</v>
      </c>
      <c r="BX55" s="1450" t="s">
        <v>35</v>
      </c>
      <c r="BY55" s="1450" t="s">
        <v>35</v>
      </c>
      <c r="BZ55" s="1535"/>
      <c r="CA55" s="1535"/>
      <c r="CB55" s="1535"/>
      <c r="CC55" s="1535"/>
      <c r="CD55" s="1535"/>
      <c r="CE55" s="1535"/>
      <c r="CF55" s="1535"/>
      <c r="CG55" s="1535"/>
      <c r="CH55" s="1535"/>
      <c r="CI55" s="1535"/>
      <c r="CJ55" s="1535"/>
      <c r="CK55" s="1535"/>
      <c r="CL55" s="1535"/>
      <c r="CM55" s="1535"/>
      <c r="CN55" s="1535"/>
      <c r="CO55" s="1535"/>
      <c r="CP55" s="1535"/>
      <c r="CQ55" s="1535"/>
      <c r="CR55" s="1535"/>
      <c r="CS55" s="1535"/>
      <c r="CT55" s="1535"/>
      <c r="CU55" s="1535"/>
      <c r="CV55" s="1535"/>
      <c r="CW55" s="1535"/>
      <c r="CX55" s="1535"/>
      <c r="CY55" s="1535"/>
      <c r="CZ55" s="1535"/>
    </row>
    <row r="56" s="398" customFormat="true" ht="15" customHeight="true" x14ac:dyDescent="0.2">
      <c r="A56" s="132"/>
      <c r="B56" s="185"/>
      <c r="C56" s="1792" t="s">
        <v>114</v>
      </c>
      <c r="D56" s="1793"/>
      <c r="E56" s="1793"/>
      <c r="F56" s="1793"/>
      <c r="G56" s="1794"/>
      <c r="H56" s="1795" t="s">
        <v>38</v>
      </c>
      <c r="I56" s="1796"/>
      <c r="J56" s="1796"/>
      <c r="K56" s="1796"/>
      <c r="L56" s="1797"/>
      <c r="M56" s="1798" t="s">
        <v>37</v>
      </c>
      <c r="N56" s="1796"/>
      <c r="O56" s="1796"/>
      <c r="P56" s="1796"/>
      <c r="Q56" s="1797"/>
      <c r="R56" s="1440" t="s">
        <v>137</v>
      </c>
      <c r="S56" s="1476"/>
      <c r="T56" s="1476"/>
      <c r="U56" s="1476"/>
      <c r="V56" s="1476"/>
      <c r="W56" s="1476"/>
      <c r="X56" s="1476"/>
      <c r="Y56" s="1477"/>
      <c r="Z56" s="549"/>
      <c r="AA56" s="549"/>
      <c r="AB56" s="549"/>
      <c r="AC56" s="549"/>
      <c r="AD56" s="549"/>
      <c r="AE56" s="549"/>
      <c r="AF56" s="549"/>
      <c r="AG56" s="549"/>
      <c r="AH56" s="549"/>
      <c r="AI56" s="549"/>
      <c r="AJ56" s="549"/>
      <c r="AK56" s="549"/>
      <c r="AL56" s="549"/>
      <c r="AM56" s="549"/>
      <c r="AN56" s="549"/>
      <c r="AO56" s="549"/>
      <c r="AP56" s="549"/>
      <c r="AQ56" s="549"/>
      <c r="AR56" s="549"/>
      <c r="AS56" s="549"/>
      <c r="AT56" s="549"/>
      <c r="AU56" s="549"/>
      <c r="AV56" s="549"/>
      <c r="AW56" s="549"/>
      <c r="AX56" s="549"/>
      <c r="AY56" s="549"/>
      <c r="AZ56" s="216"/>
      <c r="BA56" s="217" t="s">
        <v>128</v>
      </c>
      <c r="BB56" s="115" t="s">
        <v>95</v>
      </c>
      <c r="BC56" s="1844" t="s">
        <v>114</v>
      </c>
      <c r="BD56" s="1845"/>
      <c r="BE56" s="1845"/>
      <c r="BF56" s="1845"/>
      <c r="BG56" s="1846"/>
      <c r="BH56" s="1847" t="s">
        <v>38</v>
      </c>
      <c r="BI56" s="1845"/>
      <c r="BJ56" s="1845"/>
      <c r="BK56" s="1845"/>
      <c r="BL56" s="1846"/>
      <c r="BM56" s="1847" t="s">
        <v>37</v>
      </c>
      <c r="BN56" s="1845"/>
      <c r="BO56" s="1845"/>
      <c r="BP56" s="1845"/>
      <c r="BQ56" s="1848"/>
      <c r="BR56" s="144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8" customFormat="true" ht="12.75" x14ac:dyDescent="0.2">
      <c r="A57" s="186" t="s">
        <v>69</v>
      </c>
      <c r="B57" s="244"/>
      <c r="C57" s="275" t="s">
        <v>0</v>
      </c>
      <c r="D57" s="276" t="s">
        <v>1</v>
      </c>
      <c r="E57" s="276" t="s">
        <v>2</v>
      </c>
      <c r="F57" s="276" t="s">
        <v>3</v>
      </c>
      <c r="G57" s="277" t="s">
        <v>4</v>
      </c>
      <c r="H57" s="685" t="s">
        <v>0</v>
      </c>
      <c r="I57" s="622" t="s">
        <v>1</v>
      </c>
      <c r="J57" s="622" t="s">
        <v>2</v>
      </c>
      <c r="K57" s="622" t="s">
        <v>3</v>
      </c>
      <c r="L57" s="623" t="s">
        <v>4</v>
      </c>
      <c r="M57" s="671" t="s">
        <v>0</v>
      </c>
      <c r="N57" s="622" t="s">
        <v>1</v>
      </c>
      <c r="O57" s="622" t="s">
        <v>2</v>
      </c>
      <c r="P57" s="622" t="s">
        <v>3</v>
      </c>
      <c r="Q57" s="702" t="s">
        <v>4</v>
      </c>
      <c r="R57" s="685" t="s">
        <v>149</v>
      </c>
      <c r="S57" s="622" t="s">
        <v>150</v>
      </c>
      <c r="T57" s="622" t="s">
        <v>151</v>
      </c>
      <c r="U57" s="622" t="s">
        <v>152</v>
      </c>
      <c r="V57" s="622" t="s">
        <v>153</v>
      </c>
      <c r="W57" s="622" t="s">
        <v>154</v>
      </c>
      <c r="X57" s="622" t="s">
        <v>155</v>
      </c>
      <c r="Y57" s="624" t="s">
        <v>156</v>
      </c>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149</v>
      </c>
      <c r="BS57" s="170" t="s">
        <v>150</v>
      </c>
      <c r="BT57" s="170" t="s">
        <v>151</v>
      </c>
      <c r="BU57" s="170" t="s">
        <v>152</v>
      </c>
      <c r="BV57" s="170" t="s">
        <v>153</v>
      </c>
      <c r="BW57" s="170" t="s">
        <v>154</v>
      </c>
      <c r="BX57" s="170" t="s">
        <v>155</v>
      </c>
      <c r="BY57" s="171" t="s">
        <v>156</v>
      </c>
      <c r="BZ57" s="1536"/>
      <c r="CA57" s="1536"/>
      <c r="CB57" s="1536"/>
      <c r="CC57" s="1536"/>
      <c r="CD57" s="1536"/>
      <c r="CE57" s="1536"/>
      <c r="CF57" s="1536"/>
      <c r="CG57" s="1536"/>
      <c r="CH57" s="1536"/>
      <c r="CI57" s="1536"/>
      <c r="CJ57" s="1536"/>
      <c r="CK57" s="1536"/>
      <c r="CL57" s="1536"/>
      <c r="CM57" s="1536"/>
      <c r="CN57" s="1536"/>
      <c r="CO57" s="1536"/>
      <c r="CP57" s="1536"/>
      <c r="CQ57" s="1536"/>
      <c r="CR57" s="1536"/>
      <c r="CS57" s="1536"/>
      <c r="CT57" s="1536"/>
      <c r="CU57" s="1536"/>
      <c r="CV57" s="1536"/>
      <c r="CW57" s="1536"/>
      <c r="CX57" s="1536"/>
      <c r="CY57" s="1536"/>
      <c r="CZ57" s="1536"/>
    </row>
    <row r="58" s="398" customFormat="true" ht="15" customHeight="true" x14ac:dyDescent="0.2">
      <c r="A58" s="1772" t="s">
        <v>158</v>
      </c>
      <c r="B58" s="955" t="s">
        <v>159</v>
      </c>
      <c r="C58" s="786">
        <v>0.10986805542728884</v>
      </c>
      <c r="D58" s="787">
        <v>4.6525660533625141E-2</v>
      </c>
      <c r="E58" s="787">
        <v>0.31189635069144517</v>
      </c>
      <c r="F58" s="787">
        <v>0.7579852136701507</v>
      </c>
      <c r="G58" s="788">
        <v>25.84944231806719</v>
      </c>
      <c r="H58" s="789">
        <v>4.8474068825807493</v>
      </c>
      <c r="I58" s="787">
        <v>13.970559932058904</v>
      </c>
      <c r="J58" s="787">
        <v>22.518949652814793</v>
      </c>
      <c r="K58" s="787">
        <v>39.819187486434771</v>
      </c>
      <c r="L58" s="790">
        <v>67.316422640637768</v>
      </c>
      <c r="M58" s="791">
        <v>0</v>
      </c>
      <c r="N58" s="787">
        <v>4.7758796956692953E-2</v>
      </c>
      <c r="O58" s="787">
        <v>0</v>
      </c>
      <c r="P58" s="787">
        <v>0</v>
      </c>
      <c r="Q58" s="788">
        <v>0.41818554217059106</v>
      </c>
      <c r="R58" s="789">
        <v>24.820956009886412</v>
      </c>
      <c r="S58" s="787">
        <v>3.6571798816100705</v>
      </c>
      <c r="T58" s="787">
        <v>1.646804383558425</v>
      </c>
      <c r="U58" s="787">
        <v>3.7623029172195954</v>
      </c>
      <c r="V58" s="787">
        <v>31.593168562040063</v>
      </c>
      <c r="W58" s="787">
        <v>2.1247160796123064</v>
      </c>
      <c r="X58" s="787">
        <v>2.3289821763550522</v>
      </c>
      <c r="Y58" s="1491">
        <v>3.2159190109205698</v>
      </c>
      <c r="Z58" s="549"/>
      <c r="AA58" s="549"/>
      <c r="AB58" s="549"/>
      <c r="AC58" s="549"/>
      <c r="AD58" s="549"/>
      <c r="AE58" s="549"/>
      <c r="AF58" s="549"/>
      <c r="AG58" s="549"/>
      <c r="AH58" s="549"/>
      <c r="AI58" s="549"/>
      <c r="AJ58" s="549"/>
      <c r="AK58" s="549"/>
      <c r="AL58" s="549"/>
      <c r="AM58" s="549"/>
      <c r="AN58" s="549"/>
      <c r="AO58" s="549"/>
      <c r="AP58" s="549"/>
      <c r="AQ58" s="549"/>
      <c r="AR58" s="549"/>
      <c r="AS58" s="549"/>
      <c r="AT58" s="549"/>
      <c r="AU58" s="549"/>
      <c r="AV58" s="549"/>
      <c r="AW58" s="549"/>
      <c r="AX58" s="549"/>
      <c r="AY58" s="549"/>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301"/>
      <c r="BX58" s="301"/>
      <c r="BY58" s="302"/>
      <c r="BZ58" s="1537"/>
      <c r="CA58" s="1537"/>
      <c r="CB58" s="1537"/>
      <c r="CC58" s="1537"/>
      <c r="CD58" s="1537"/>
      <c r="CE58" s="1537"/>
      <c r="CF58" s="1537"/>
      <c r="CG58" s="1537"/>
      <c r="CH58" s="1537"/>
      <c r="CI58" s="1537"/>
      <c r="CJ58" s="1537"/>
      <c r="CK58" s="1537"/>
      <c r="CL58" s="1537"/>
      <c r="CM58" s="1537"/>
      <c r="CN58" s="1537"/>
      <c r="CO58" s="1537"/>
      <c r="CP58" s="1537"/>
      <c r="CQ58" s="1537"/>
      <c r="CR58" s="1537"/>
      <c r="CS58" s="1537"/>
      <c r="CT58" s="1537"/>
      <c r="CU58" s="1537"/>
      <c r="CV58" s="1537"/>
      <c r="CW58" s="1537"/>
      <c r="CX58" s="1537"/>
      <c r="CY58" s="1537"/>
      <c r="CZ58" s="1537"/>
    </row>
    <row r="59" s="398" customFormat="true" ht="15" customHeight="true" x14ac:dyDescent="0.2">
      <c r="A59" s="1773"/>
      <c r="B59" s="956" t="s">
        <v>160</v>
      </c>
      <c r="C59" s="792">
        <v>0.44991503358993096</v>
      </c>
      <c r="D59" s="793">
        <v>0.11903649024618526</v>
      </c>
      <c r="E59" s="793">
        <v>4.0877587697608832E-2</v>
      </c>
      <c r="F59" s="793">
        <v>0.14346023503327512</v>
      </c>
      <c r="G59" s="794">
        <v>8.7325591179358586</v>
      </c>
      <c r="H59" s="795">
        <v>3.9298626746392396</v>
      </c>
      <c r="I59" s="793">
        <v>6.0348550486653201</v>
      </c>
      <c r="J59" s="793">
        <v>11.000681729253655</v>
      </c>
      <c r="K59" s="793">
        <v>16.528535218856895</v>
      </c>
      <c r="L59" s="796">
        <v>14.774599494643176</v>
      </c>
      <c r="M59" s="797">
        <v>0</v>
      </c>
      <c r="N59" s="793">
        <v>0</v>
      </c>
      <c r="O59" s="793">
        <v>0</v>
      </c>
      <c r="P59" s="793">
        <v>2.592429990882952E-2</v>
      </c>
      <c r="Q59" s="794">
        <v>8.3581464246983622E-2</v>
      </c>
      <c r="R59" s="795">
        <v>3.0651578942192397</v>
      </c>
      <c r="S59" s="793">
        <v>3.9028816859452822</v>
      </c>
      <c r="T59" s="793">
        <v>1.682440974151985</v>
      </c>
      <c r="U59" s="793">
        <v>0.79753244442250648</v>
      </c>
      <c r="V59" s="793">
        <v>12.024887744647545</v>
      </c>
      <c r="W59" s="793">
        <v>1.647681144466743</v>
      </c>
      <c r="X59" s="793">
        <v>0.21392012720940842</v>
      </c>
      <c r="Y59" s="1492">
        <v>0.49761921156895961</v>
      </c>
      <c r="Z59" s="549"/>
      <c r="AA59" s="549"/>
      <c r="AB59" s="549"/>
      <c r="AC59" s="549"/>
      <c r="AD59" s="549"/>
      <c r="AE59" s="549"/>
      <c r="AF59" s="549"/>
      <c r="AG59" s="549"/>
      <c r="AH59" s="549"/>
      <c r="AI59" s="549"/>
      <c r="AJ59" s="549"/>
      <c r="AK59" s="549"/>
      <c r="AL59" s="549"/>
      <c r="AM59" s="549"/>
      <c r="AN59" s="549"/>
      <c r="AO59" s="549"/>
      <c r="AP59" s="549"/>
      <c r="AQ59" s="549"/>
      <c r="AR59" s="549"/>
      <c r="AS59" s="549"/>
      <c r="AT59" s="549"/>
      <c r="AU59" s="549"/>
      <c r="AV59" s="549"/>
      <c r="AW59" s="549"/>
      <c r="AX59" s="549"/>
      <c r="AY59" s="549"/>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303"/>
      <c r="BX59" s="303"/>
      <c r="BY59" s="304"/>
      <c r="BZ59" s="1538"/>
      <c r="CA59" s="1538"/>
      <c r="CB59" s="1538"/>
      <c r="CC59" s="1538"/>
      <c r="CD59" s="1538"/>
      <c r="CE59" s="1538"/>
      <c r="CF59" s="1538"/>
      <c r="CG59" s="1538"/>
      <c r="CH59" s="1538"/>
      <c r="CI59" s="1538"/>
      <c r="CJ59" s="1538"/>
      <c r="CK59" s="1538"/>
      <c r="CL59" s="1538"/>
      <c r="CM59" s="1538"/>
      <c r="CN59" s="1538"/>
      <c r="CO59" s="1538"/>
      <c r="CP59" s="1538"/>
      <c r="CQ59" s="1538"/>
      <c r="CR59" s="1538"/>
      <c r="CS59" s="1538"/>
      <c r="CT59" s="1538"/>
      <c r="CU59" s="1538"/>
      <c r="CV59" s="1538"/>
      <c r="CW59" s="1538"/>
      <c r="CX59" s="1538"/>
      <c r="CY59" s="1538"/>
      <c r="CZ59" s="1538"/>
    </row>
    <row r="60" s="398" customFormat="true" ht="15" customHeight="true" x14ac:dyDescent="0.2">
      <c r="A60" s="1773"/>
      <c r="B60" s="956" t="s">
        <v>161</v>
      </c>
      <c r="C60" s="792">
        <v>12.488707435181077</v>
      </c>
      <c r="D60" s="793">
        <v>6.2860827312552772</v>
      </c>
      <c r="E60" s="793">
        <v>9.2340089467375162</v>
      </c>
      <c r="F60" s="793">
        <v>13.354123228381354</v>
      </c>
      <c r="G60" s="794">
        <v>36.988707456478537</v>
      </c>
      <c r="H60" s="795">
        <v>69.706783764060503</v>
      </c>
      <c r="I60" s="793">
        <v>68.687793155093047</v>
      </c>
      <c r="J60" s="793">
        <v>61.068601390127434</v>
      </c>
      <c r="K60" s="793">
        <v>39.495614218805706</v>
      </c>
      <c r="L60" s="796">
        <v>14.630294389841064</v>
      </c>
      <c r="M60" s="797">
        <v>5.9142642381426089</v>
      </c>
      <c r="N60" s="793">
        <v>5.1241589375310248</v>
      </c>
      <c r="O60" s="793">
        <v>9.0810736517871771</v>
      </c>
      <c r="P60" s="793">
        <v>7.7466078172997364</v>
      </c>
      <c r="Q60" s="794">
        <v>12.179475523113494</v>
      </c>
      <c r="R60" s="795">
        <v>24.575932311267469</v>
      </c>
      <c r="S60" s="793">
        <v>18.124570205069045</v>
      </c>
      <c r="T60" s="793">
        <v>10.277943113459292</v>
      </c>
      <c r="U60" s="793">
        <v>10.708048201383731</v>
      </c>
      <c r="V60" s="793">
        <v>47.71929672838008</v>
      </c>
      <c r="W60" s="793">
        <v>16.543448502648619</v>
      </c>
      <c r="X60" s="793">
        <v>3.4872193828702152</v>
      </c>
      <c r="Y60" s="1492">
        <v>19.042066815467528</v>
      </c>
      <c r="Z60" s="549"/>
      <c r="AA60" s="549"/>
      <c r="AB60" s="549"/>
      <c r="AC60" s="549"/>
      <c r="AD60" s="549"/>
      <c r="AE60" s="549"/>
      <c r="AF60" s="549"/>
      <c r="AG60" s="549"/>
      <c r="AH60" s="549"/>
      <c r="AI60" s="549"/>
      <c r="AJ60" s="549"/>
      <c r="AK60" s="549"/>
      <c r="AL60" s="549"/>
      <c r="AM60" s="549"/>
      <c r="AN60" s="549"/>
      <c r="AO60" s="549"/>
      <c r="AP60" s="549"/>
      <c r="AQ60" s="549"/>
      <c r="AR60" s="549"/>
      <c r="AS60" s="549"/>
      <c r="AT60" s="549"/>
      <c r="AU60" s="549"/>
      <c r="AV60" s="549"/>
      <c r="AW60" s="549"/>
      <c r="AX60" s="549"/>
      <c r="AY60" s="549"/>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303"/>
      <c r="BX60" s="303"/>
      <c r="BY60" s="304"/>
      <c r="BZ60" s="1538"/>
      <c r="CA60" s="1538"/>
      <c r="CB60" s="1538"/>
      <c r="CC60" s="1538"/>
      <c r="CD60" s="1538"/>
      <c r="CE60" s="1538"/>
      <c r="CF60" s="1538"/>
      <c r="CG60" s="1538"/>
      <c r="CH60" s="1538"/>
      <c r="CI60" s="1538"/>
      <c r="CJ60" s="1538"/>
      <c r="CK60" s="1538"/>
      <c r="CL60" s="1538"/>
      <c r="CM60" s="1538"/>
      <c r="CN60" s="1538"/>
      <c r="CO60" s="1538"/>
      <c r="CP60" s="1538"/>
      <c r="CQ60" s="1538"/>
      <c r="CR60" s="1538"/>
      <c r="CS60" s="1538"/>
      <c r="CT60" s="1538"/>
      <c r="CU60" s="1538"/>
      <c r="CV60" s="1538"/>
      <c r="CW60" s="1538"/>
      <c r="CX60" s="1538"/>
      <c r="CY60" s="1538"/>
      <c r="CZ60" s="1538"/>
    </row>
    <row r="61" s="398" customFormat="true" ht="15" customHeight="true" x14ac:dyDescent="0.2">
      <c r="A61" s="1773"/>
      <c r="B61" s="956" t="s">
        <v>162</v>
      </c>
      <c r="C61" s="792">
        <v>18.576848457367142</v>
      </c>
      <c r="D61" s="793">
        <v>21.865995214293253</v>
      </c>
      <c r="E61" s="793">
        <v>18.972127495681686</v>
      </c>
      <c r="F61" s="793">
        <v>25.864320926994015</v>
      </c>
      <c r="G61" s="794">
        <v>8.0707045072030503</v>
      </c>
      <c r="H61" s="795">
        <v>4.9391710247422074</v>
      </c>
      <c r="I61" s="793">
        <v>2.8987844787399641</v>
      </c>
      <c r="J61" s="793">
        <v>1.9007683597506704</v>
      </c>
      <c r="K61" s="793">
        <v>1.7491027497892695</v>
      </c>
      <c r="L61" s="796">
        <v>0.75457461642142087</v>
      </c>
      <c r="M61" s="797">
        <v>20.153819453423417</v>
      </c>
      <c r="N61" s="793">
        <v>21.541376815677417</v>
      </c>
      <c r="O61" s="793">
        <v>21.07639573754161</v>
      </c>
      <c r="P61" s="793">
        <v>21.947304536054805</v>
      </c>
      <c r="Q61" s="794">
        <v>26.472891053256003</v>
      </c>
      <c r="R61" s="795">
        <v>17.556609142214089</v>
      </c>
      <c r="S61" s="793">
        <v>30.347346394677473</v>
      </c>
      <c r="T61" s="793">
        <v>20.633394219090249</v>
      </c>
      <c r="U61" s="793">
        <v>24.235053032263199</v>
      </c>
      <c r="V61" s="793">
        <v>2.8261673491725299</v>
      </c>
      <c r="W61" s="793">
        <v>14.605684465765565</v>
      </c>
      <c r="X61" s="793">
        <v>18.557752975506279</v>
      </c>
      <c r="Y61" s="1492">
        <v>19.856371282029102</v>
      </c>
      <c r="Z61" s="549"/>
      <c r="AA61" s="549"/>
      <c r="AB61" s="549"/>
      <c r="AC61" s="549"/>
      <c r="AD61" s="549"/>
      <c r="AE61" s="549"/>
      <c r="AF61" s="549"/>
      <c r="AG61" s="549"/>
      <c r="AH61" s="549"/>
      <c r="AI61" s="549"/>
      <c r="AJ61" s="549"/>
      <c r="AK61" s="549"/>
      <c r="AL61" s="549"/>
      <c r="AM61" s="549"/>
      <c r="AN61" s="549"/>
      <c r="AO61" s="549"/>
      <c r="AP61" s="549"/>
      <c r="AQ61" s="549"/>
      <c r="AR61" s="549"/>
      <c r="AS61" s="549"/>
      <c r="AT61" s="549"/>
      <c r="AU61" s="549"/>
      <c r="AV61" s="549"/>
      <c r="AW61" s="549"/>
      <c r="AX61" s="549"/>
      <c r="AY61" s="549"/>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303"/>
      <c r="BX61" s="303"/>
      <c r="BY61" s="304"/>
      <c r="BZ61" s="1538"/>
      <c r="CA61" s="1538"/>
      <c r="CB61" s="1538"/>
      <c r="CC61" s="1538"/>
      <c r="CD61" s="1538"/>
      <c r="CE61" s="1538"/>
      <c r="CF61" s="1538"/>
      <c r="CG61" s="1538"/>
      <c r="CH61" s="1538"/>
      <c r="CI61" s="1538"/>
      <c r="CJ61" s="1538"/>
      <c r="CK61" s="1538"/>
      <c r="CL61" s="1538"/>
      <c r="CM61" s="1538"/>
      <c r="CN61" s="1538"/>
      <c r="CO61" s="1538"/>
      <c r="CP61" s="1538"/>
      <c r="CQ61" s="1538"/>
      <c r="CR61" s="1538"/>
      <c r="CS61" s="1538"/>
      <c r="CT61" s="1538"/>
      <c r="CU61" s="1538"/>
      <c r="CV61" s="1538"/>
      <c r="CW61" s="1538"/>
      <c r="CX61" s="1538"/>
      <c r="CY61" s="1538"/>
      <c r="CZ61" s="1538"/>
    </row>
    <row r="62" s="398" customFormat="true" ht="15" customHeight="true" x14ac:dyDescent="0.2">
      <c r="A62" s="1773"/>
      <c r="B62" s="956" t="s">
        <v>163</v>
      </c>
      <c r="C62" s="792">
        <v>66.684651256147149</v>
      </c>
      <c r="D62" s="793">
        <v>70.31215172295407</v>
      </c>
      <c r="E62" s="793">
        <v>69.922937393152736</v>
      </c>
      <c r="F62" s="793">
        <v>56.741398203367467</v>
      </c>
      <c r="G62" s="794">
        <v>19.061359437380908</v>
      </c>
      <c r="H62" s="795">
        <v>15.062621780107008</v>
      </c>
      <c r="I62" s="793">
        <v>7.1563369848669751</v>
      </c>
      <c r="J62" s="793">
        <v>2.4664273757514907</v>
      </c>
      <c r="K62" s="793">
        <v>1.0097940932784057</v>
      </c>
      <c r="L62" s="796">
        <v>0.74870935736588418</v>
      </c>
      <c r="M62" s="797">
        <v>72.32052979392239</v>
      </c>
      <c r="N62" s="793">
        <v>72.269324057682141</v>
      </c>
      <c r="O62" s="793">
        <v>68.144574200764424</v>
      </c>
      <c r="P62" s="793">
        <v>68.091232414483528</v>
      </c>
      <c r="Q62" s="794">
        <v>57.945526532249914</v>
      </c>
      <c r="R62" s="795">
        <v>27.841988383987466</v>
      </c>
      <c r="S62" s="793">
        <v>43.850093374275282</v>
      </c>
      <c r="T62" s="793">
        <v>65.609548587616146</v>
      </c>
      <c r="U62" s="793">
        <v>60.023356701386135</v>
      </c>
      <c r="V62" s="793">
        <v>4.5313023523925233</v>
      </c>
      <c r="W62" s="793">
        <v>65.009763131248945</v>
      </c>
      <c r="X62" s="793">
        <v>65.444928307100128</v>
      </c>
      <c r="Y62" s="1492">
        <v>56.859291072400573</v>
      </c>
      <c r="Z62" s="549"/>
      <c r="AA62" s="549"/>
      <c r="AB62" s="549"/>
      <c r="AC62" s="549"/>
      <c r="AD62" s="549"/>
      <c r="AE62" s="549"/>
      <c r="AF62" s="549"/>
      <c r="AG62" s="549"/>
      <c r="AH62" s="549"/>
      <c r="AI62" s="549"/>
      <c r="AJ62" s="549"/>
      <c r="AK62" s="549"/>
      <c r="AL62" s="549"/>
      <c r="AM62" s="549"/>
      <c r="AN62" s="549"/>
      <c r="AO62" s="549"/>
      <c r="AP62" s="549"/>
      <c r="AQ62" s="549"/>
      <c r="AR62" s="549"/>
      <c r="AS62" s="549"/>
      <c r="AT62" s="549"/>
      <c r="AU62" s="549"/>
      <c r="AV62" s="549"/>
      <c r="AW62" s="549"/>
      <c r="AX62" s="549"/>
      <c r="AY62" s="549"/>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303"/>
      <c r="BX62" s="303"/>
      <c r="BY62" s="304"/>
      <c r="BZ62" s="1538"/>
      <c r="CA62" s="1538"/>
      <c r="CB62" s="1538"/>
      <c r="CC62" s="1538"/>
      <c r="CD62" s="1538"/>
      <c r="CE62" s="1538"/>
      <c r="CF62" s="1538"/>
      <c r="CG62" s="1538"/>
      <c r="CH62" s="1538"/>
      <c r="CI62" s="1538"/>
      <c r="CJ62" s="1538"/>
      <c r="CK62" s="1538"/>
      <c r="CL62" s="1538"/>
      <c r="CM62" s="1538"/>
      <c r="CN62" s="1538"/>
      <c r="CO62" s="1538"/>
      <c r="CP62" s="1538"/>
      <c r="CQ62" s="1538"/>
      <c r="CR62" s="1538"/>
      <c r="CS62" s="1538"/>
      <c r="CT62" s="1538"/>
      <c r="CU62" s="1538"/>
      <c r="CV62" s="1538"/>
      <c r="CW62" s="1538"/>
      <c r="CX62" s="1538"/>
      <c r="CY62" s="1538"/>
      <c r="CZ62" s="1538"/>
    </row>
    <row r="63" s="398" customFormat="true" ht="15" customHeight="true" x14ac:dyDescent="0.2">
      <c r="A63" s="1773"/>
      <c r="B63" s="956" t="s">
        <v>164</v>
      </c>
      <c r="C63" s="792">
        <v>6.731184894663314E-2</v>
      </c>
      <c r="D63" s="793">
        <v>9.4353159151076796E-2</v>
      </c>
      <c r="E63" s="793">
        <v>0</v>
      </c>
      <c r="F63" s="793">
        <v>0.1859811511056583</v>
      </c>
      <c r="G63" s="794">
        <v>0</v>
      </c>
      <c r="H63" s="795">
        <v>0.37860995781606227</v>
      </c>
      <c r="I63" s="793">
        <v>0</v>
      </c>
      <c r="J63" s="793">
        <v>0</v>
      </c>
      <c r="K63" s="793">
        <v>0</v>
      </c>
      <c r="L63" s="796">
        <v>0</v>
      </c>
      <c r="M63" s="797">
        <v>0</v>
      </c>
      <c r="N63" s="793">
        <v>3.3109530657452008E-2</v>
      </c>
      <c r="O63" s="793">
        <v>8.5218205500536243E-2</v>
      </c>
      <c r="P63" s="793">
        <v>7.4708361399076106E-2</v>
      </c>
      <c r="Q63" s="794">
        <v>0.15157475538820123</v>
      </c>
      <c r="R63" s="795">
        <v>0.53588087549877428</v>
      </c>
      <c r="S63" s="793">
        <v>0</v>
      </c>
      <c r="T63" s="793">
        <v>0</v>
      </c>
      <c r="U63" s="793">
        <v>0</v>
      </c>
      <c r="V63" s="793">
        <v>0</v>
      </c>
      <c r="W63" s="793">
        <v>0</v>
      </c>
      <c r="X63" s="793">
        <v>0.12175114449463713</v>
      </c>
      <c r="Y63" s="1492">
        <v>0.18833065779838004</v>
      </c>
      <c r="Z63" s="549"/>
      <c r="AA63" s="549"/>
      <c r="AB63" s="549"/>
      <c r="AC63" s="549"/>
      <c r="AD63" s="549"/>
      <c r="AE63" s="549"/>
      <c r="AF63" s="549"/>
      <c r="AG63" s="549"/>
      <c r="AH63" s="549"/>
      <c r="AI63" s="549"/>
      <c r="AJ63" s="549"/>
      <c r="AK63" s="549"/>
      <c r="AL63" s="549"/>
      <c r="AM63" s="549"/>
      <c r="AN63" s="549"/>
      <c r="AO63" s="549"/>
      <c r="AP63" s="549"/>
      <c r="AQ63" s="549"/>
      <c r="AR63" s="549"/>
      <c r="AS63" s="549"/>
      <c r="AT63" s="549"/>
      <c r="AU63" s="549"/>
      <c r="AV63" s="549"/>
      <c r="AW63" s="549"/>
      <c r="AX63" s="549"/>
      <c r="AY63" s="549"/>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303"/>
      <c r="BX63" s="303"/>
      <c r="BY63" s="304"/>
      <c r="BZ63" s="1538"/>
      <c r="CA63" s="1538"/>
      <c r="CB63" s="1538"/>
      <c r="CC63" s="1538"/>
      <c r="CD63" s="1538"/>
      <c r="CE63" s="1538"/>
      <c r="CF63" s="1538"/>
      <c r="CG63" s="1538"/>
      <c r="CH63" s="1538"/>
      <c r="CI63" s="1538"/>
      <c r="CJ63" s="1538"/>
      <c r="CK63" s="1538"/>
      <c r="CL63" s="1538"/>
      <c r="CM63" s="1538"/>
      <c r="CN63" s="1538"/>
      <c r="CO63" s="1538"/>
      <c r="CP63" s="1538"/>
      <c r="CQ63" s="1538"/>
      <c r="CR63" s="1538"/>
      <c r="CS63" s="1538"/>
      <c r="CT63" s="1538"/>
      <c r="CU63" s="1538"/>
      <c r="CV63" s="1538"/>
      <c r="CW63" s="1538"/>
      <c r="CX63" s="1538"/>
      <c r="CY63" s="1538"/>
      <c r="CZ63" s="1538"/>
    </row>
    <row r="64" s="398" customFormat="true" ht="15" customHeight="true" x14ac:dyDescent="0.2">
      <c r="A64" s="1773"/>
      <c r="B64" s="956" t="s">
        <v>17</v>
      </c>
      <c r="C64" s="792">
        <v>1.2880629469420131</v>
      </c>
      <c r="D64" s="793">
        <v>1.2758550215663325</v>
      </c>
      <c r="E64" s="793">
        <v>1.518152226038938</v>
      </c>
      <c r="F64" s="793">
        <v>2.6763707188428509</v>
      </c>
      <c r="G64" s="794">
        <v>0.306612361820435</v>
      </c>
      <c r="H64" s="795">
        <v>4.0279141495893608E-2</v>
      </c>
      <c r="I64" s="793">
        <v>6.0215033146006409E-2</v>
      </c>
      <c r="J64" s="793">
        <v>0</v>
      </c>
      <c r="K64" s="793">
        <v>0</v>
      </c>
      <c r="L64" s="796">
        <v>0</v>
      </c>
      <c r="M64" s="797">
        <v>1.4222414973655431</v>
      </c>
      <c r="N64" s="793">
        <v>0.98427186149513979</v>
      </c>
      <c r="O64" s="793">
        <v>1.6127382044061986</v>
      </c>
      <c r="P64" s="793">
        <v>2.1142225708539226</v>
      </c>
      <c r="Q64" s="794">
        <v>2.4284622375028637</v>
      </c>
      <c r="R64" s="795">
        <v>0.37272780101641068</v>
      </c>
      <c r="S64" s="793">
        <v>0</v>
      </c>
      <c r="T64" s="793">
        <v>0</v>
      </c>
      <c r="U64" s="793">
        <v>8.6137130583030658E-2</v>
      </c>
      <c r="V64" s="793">
        <v>0</v>
      </c>
      <c r="W64" s="793">
        <v>0</v>
      </c>
      <c r="X64" s="793">
        <v>9.779621624774034</v>
      </c>
      <c r="Y64" s="1492">
        <v>0</v>
      </c>
      <c r="Z64" s="549"/>
      <c r="AA64" s="549"/>
      <c r="AB64" s="549"/>
      <c r="AC64" s="549"/>
      <c r="AD64" s="549"/>
      <c r="AE64" s="549"/>
      <c r="AF64" s="549"/>
      <c r="AG64" s="549"/>
      <c r="AH64" s="549"/>
      <c r="AI64" s="549"/>
      <c r="AJ64" s="549"/>
      <c r="AK64" s="549"/>
      <c r="AL64" s="549"/>
      <c r="AM64" s="549"/>
      <c r="AN64" s="549"/>
      <c r="AO64" s="549"/>
      <c r="AP64" s="549"/>
      <c r="AQ64" s="549"/>
      <c r="AR64" s="549"/>
      <c r="AS64" s="549"/>
      <c r="AT64" s="549"/>
      <c r="AU64" s="549"/>
      <c r="AV64" s="549"/>
      <c r="AW64" s="549"/>
      <c r="AX64" s="549"/>
      <c r="AY64" s="549"/>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303"/>
      <c r="BX64" s="303"/>
      <c r="BY64" s="304"/>
      <c r="BZ64" s="1538"/>
      <c r="CA64" s="1538"/>
      <c r="CB64" s="1538"/>
      <c r="CC64" s="1538"/>
      <c r="CD64" s="1538"/>
      <c r="CE64" s="1538"/>
      <c r="CF64" s="1538"/>
      <c r="CG64" s="1538"/>
      <c r="CH64" s="1538"/>
      <c r="CI64" s="1538"/>
      <c r="CJ64" s="1538"/>
      <c r="CK64" s="1538"/>
      <c r="CL64" s="1538"/>
      <c r="CM64" s="1538"/>
      <c r="CN64" s="1538"/>
      <c r="CO64" s="1538"/>
      <c r="CP64" s="1538"/>
      <c r="CQ64" s="1538"/>
      <c r="CR64" s="1538"/>
      <c r="CS64" s="1538"/>
      <c r="CT64" s="1538"/>
      <c r="CU64" s="1538"/>
      <c r="CV64" s="1538"/>
      <c r="CW64" s="1538"/>
      <c r="CX64" s="1538"/>
      <c r="CY64" s="1538"/>
      <c r="CZ64" s="1538"/>
    </row>
    <row r="65" s="398" customFormat="true" ht="15" customHeight="true" x14ac:dyDescent="0.2">
      <c r="A65" s="1773"/>
      <c r="B65" s="956" t="s">
        <v>165</v>
      </c>
      <c r="C65" s="792">
        <v>0</v>
      </c>
      <c r="D65" s="793">
        <v>0</v>
      </c>
      <c r="E65" s="793">
        <v>0</v>
      </c>
      <c r="F65" s="793">
        <v>0</v>
      </c>
      <c r="G65" s="794">
        <v>5.2147990158743052E-2</v>
      </c>
      <c r="H65" s="795">
        <v>0</v>
      </c>
      <c r="I65" s="793">
        <v>0</v>
      </c>
      <c r="J65" s="793">
        <v>0</v>
      </c>
      <c r="K65" s="793">
        <v>0</v>
      </c>
      <c r="L65" s="796">
        <v>0.28998394921761328</v>
      </c>
      <c r="M65" s="797">
        <v>0</v>
      </c>
      <c r="N65" s="793">
        <v>0</v>
      </c>
      <c r="O65" s="793">
        <v>0</v>
      </c>
      <c r="P65" s="793">
        <v>0</v>
      </c>
      <c r="Q65" s="794">
        <v>0</v>
      </c>
      <c r="R65" s="795">
        <v>0</v>
      </c>
      <c r="S65" s="793">
        <v>0</v>
      </c>
      <c r="T65" s="793">
        <v>0</v>
      </c>
      <c r="U65" s="793">
        <v>0</v>
      </c>
      <c r="V65" s="793">
        <v>0.14251603956363576</v>
      </c>
      <c r="W65" s="793">
        <v>0</v>
      </c>
      <c r="X65" s="793">
        <v>0</v>
      </c>
      <c r="Y65" s="1492">
        <v>0</v>
      </c>
      <c r="Z65" s="549"/>
      <c r="AA65" s="549"/>
      <c r="AB65" s="549"/>
      <c r="AC65" s="549"/>
      <c r="AD65" s="549"/>
      <c r="AE65" s="549"/>
      <c r="AF65" s="549"/>
      <c r="AG65" s="549"/>
      <c r="AH65" s="549"/>
      <c r="AI65" s="549"/>
      <c r="AJ65" s="549"/>
      <c r="AK65" s="549"/>
      <c r="AL65" s="549"/>
      <c r="AM65" s="549"/>
      <c r="AN65" s="549"/>
      <c r="AO65" s="549"/>
      <c r="AP65" s="549"/>
      <c r="AQ65" s="549"/>
      <c r="AR65" s="549"/>
      <c r="AS65" s="549"/>
      <c r="AT65" s="549"/>
      <c r="AU65" s="549"/>
      <c r="AV65" s="549"/>
      <c r="AW65" s="549"/>
      <c r="AX65" s="549"/>
      <c r="AY65" s="549"/>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303"/>
      <c r="BX65" s="303"/>
      <c r="BY65" s="304"/>
      <c r="BZ65" s="1538"/>
      <c r="CA65" s="1538"/>
      <c r="CB65" s="1538"/>
      <c r="CC65" s="1538"/>
      <c r="CD65" s="1538"/>
      <c r="CE65" s="1538"/>
      <c r="CF65" s="1538"/>
      <c r="CG65" s="1538"/>
      <c r="CH65" s="1538"/>
      <c r="CI65" s="1538"/>
      <c r="CJ65" s="1538"/>
      <c r="CK65" s="1538"/>
      <c r="CL65" s="1538"/>
      <c r="CM65" s="1538"/>
      <c r="CN65" s="1538"/>
      <c r="CO65" s="1538"/>
      <c r="CP65" s="1538"/>
      <c r="CQ65" s="1538"/>
      <c r="CR65" s="1538"/>
      <c r="CS65" s="1538"/>
      <c r="CT65" s="1538"/>
      <c r="CU65" s="1538"/>
      <c r="CV65" s="1538"/>
      <c r="CW65" s="1538"/>
      <c r="CX65" s="1538"/>
      <c r="CY65" s="1538"/>
      <c r="CZ65" s="1538"/>
    </row>
    <row r="66" s="398" customFormat="true" ht="15" customHeight="true" x14ac:dyDescent="0.2">
      <c r="A66" s="1773"/>
      <c r="B66" s="956" t="s">
        <v>46</v>
      </c>
      <c r="C66" s="792">
        <v>0.33463496639881679</v>
      </c>
      <c r="D66" s="793">
        <v>0</v>
      </c>
      <c r="E66" s="793">
        <v>0</v>
      </c>
      <c r="F66" s="793">
        <v>0.27636032260512622</v>
      </c>
      <c r="G66" s="794">
        <v>0.93846681095546192</v>
      </c>
      <c r="H66" s="795">
        <v>1.0952647745583062</v>
      </c>
      <c r="I66" s="793">
        <v>1.191455367429783</v>
      </c>
      <c r="J66" s="793">
        <v>1.0445714923019476</v>
      </c>
      <c r="K66" s="793">
        <v>1.3977662328349332</v>
      </c>
      <c r="L66" s="796">
        <v>1.4854155518730994</v>
      </c>
      <c r="M66" s="797">
        <v>0.18914501714602028</v>
      </c>
      <c r="N66" s="793">
        <v>0</v>
      </c>
      <c r="O66" s="793">
        <v>0</v>
      </c>
      <c r="P66" s="793">
        <v>0</v>
      </c>
      <c r="Q66" s="794">
        <v>0.32030289207185991</v>
      </c>
      <c r="R66" s="795">
        <v>1.2307475819102018</v>
      </c>
      <c r="S66" s="793">
        <v>0.11792845842286138</v>
      </c>
      <c r="T66" s="793">
        <v>0.14986872212388258</v>
      </c>
      <c r="U66" s="793">
        <v>0.38756957274176496</v>
      </c>
      <c r="V66" s="793">
        <v>1.1626612238035652</v>
      </c>
      <c r="W66" s="793">
        <v>6.8706676257709445E-2</v>
      </c>
      <c r="X66" s="793">
        <v>6.5824261690107161E-2</v>
      </c>
      <c r="Y66" s="1492">
        <v>0.34040194981476735</v>
      </c>
      <c r="Z66" s="549"/>
      <c r="AA66" s="549"/>
      <c r="AB66" s="549"/>
      <c r="AC66" s="549"/>
      <c r="AD66" s="549"/>
      <c r="AE66" s="549"/>
      <c r="AF66" s="549"/>
      <c r="AG66" s="549"/>
      <c r="AH66" s="549"/>
      <c r="AI66" s="549"/>
      <c r="AJ66" s="549"/>
      <c r="AK66" s="549"/>
      <c r="AL66" s="549"/>
      <c r="AM66" s="549"/>
      <c r="AN66" s="549"/>
      <c r="AO66" s="549"/>
      <c r="AP66" s="549"/>
      <c r="AQ66" s="549"/>
      <c r="AR66" s="549"/>
      <c r="AS66" s="549"/>
      <c r="AT66" s="549"/>
      <c r="AU66" s="549"/>
      <c r="AV66" s="549"/>
      <c r="AW66" s="549"/>
      <c r="AX66" s="549"/>
      <c r="AY66" s="549"/>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303"/>
      <c r="BX66" s="303"/>
      <c r="BY66" s="304"/>
      <c r="BZ66" s="1538"/>
      <c r="CA66" s="1538"/>
      <c r="CB66" s="1538"/>
      <c r="CC66" s="1538"/>
      <c r="CD66" s="1538"/>
      <c r="CE66" s="1538"/>
      <c r="CF66" s="1538"/>
      <c r="CG66" s="1538"/>
      <c r="CH66" s="1538"/>
      <c r="CI66" s="1538"/>
      <c r="CJ66" s="1538"/>
      <c r="CK66" s="1538"/>
      <c r="CL66" s="1538"/>
      <c r="CM66" s="1538"/>
      <c r="CN66" s="1538"/>
      <c r="CO66" s="1538"/>
      <c r="CP66" s="1538"/>
      <c r="CQ66" s="1538"/>
      <c r="CR66" s="1538"/>
      <c r="CS66" s="1538"/>
      <c r="CT66" s="1538"/>
      <c r="CU66" s="1538"/>
      <c r="CV66" s="1538"/>
      <c r="CW66" s="1538"/>
      <c r="CX66" s="1538"/>
      <c r="CY66" s="1538"/>
      <c r="CZ66" s="1538"/>
    </row>
    <row r="67" s="398" customFormat="true" ht="15" customHeight="true" x14ac:dyDescent="0.2">
      <c r="A67" s="714"/>
      <c r="B67" s="957"/>
      <c r="C67" s="792"/>
      <c r="D67" s="793"/>
      <c r="E67" s="793"/>
      <c r="F67" s="793"/>
      <c r="G67" s="794"/>
      <c r="H67" s="795"/>
      <c r="I67" s="793"/>
      <c r="J67" s="793"/>
      <c r="K67" s="793"/>
      <c r="L67" s="796"/>
      <c r="M67" s="797"/>
      <c r="N67" s="793"/>
      <c r="O67" s="793"/>
      <c r="P67" s="793"/>
      <c r="Q67" s="794"/>
      <c r="R67" s="795"/>
      <c r="S67" s="793"/>
      <c r="T67" s="793"/>
      <c r="U67" s="793"/>
      <c r="V67" s="793"/>
      <c r="W67" s="793"/>
      <c r="X67" s="793"/>
      <c r="Y67" s="1492"/>
      <c r="Z67" s="549"/>
      <c r="AA67" s="549"/>
      <c r="AB67" s="549"/>
      <c r="AC67" s="549"/>
      <c r="AD67" s="549"/>
      <c r="AE67" s="549"/>
      <c r="AF67" s="549"/>
      <c r="AG67" s="549"/>
      <c r="AH67" s="549"/>
      <c r="AI67" s="549"/>
      <c r="AJ67" s="549"/>
      <c r="AK67" s="549"/>
      <c r="AL67" s="549"/>
      <c r="AM67" s="549"/>
      <c r="AN67" s="549"/>
      <c r="AO67" s="549"/>
      <c r="AP67" s="549"/>
      <c r="AQ67" s="549"/>
      <c r="AR67" s="549"/>
      <c r="AS67" s="549"/>
      <c r="AT67" s="549"/>
      <c r="AU67" s="549"/>
      <c r="AV67" s="549"/>
      <c r="AW67" s="549"/>
      <c r="AX67" s="549"/>
      <c r="AY67" s="549"/>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303"/>
      <c r="BX67" s="303"/>
      <c r="BY67" s="304"/>
      <c r="BZ67" s="1538"/>
      <c r="CA67" s="1538"/>
      <c r="CB67" s="1538"/>
      <c r="CC67" s="1538"/>
      <c r="CD67" s="1538"/>
      <c r="CE67" s="1538"/>
      <c r="CF67" s="1538"/>
      <c r="CG67" s="1538"/>
      <c r="CH67" s="1538"/>
      <c r="CI67" s="1538"/>
      <c r="CJ67" s="1538"/>
      <c r="CK67" s="1538"/>
      <c r="CL67" s="1538"/>
      <c r="CM67" s="1538"/>
      <c r="CN67" s="1538"/>
      <c r="CO67" s="1538"/>
      <c r="CP67" s="1538"/>
      <c r="CQ67" s="1538"/>
      <c r="CR67" s="1538"/>
      <c r="CS67" s="1538"/>
      <c r="CT67" s="1538"/>
      <c r="CU67" s="1538"/>
      <c r="CV67" s="1538"/>
      <c r="CW67" s="1538"/>
      <c r="CX67" s="1538"/>
      <c r="CY67" s="1538"/>
      <c r="CZ67" s="1538"/>
    </row>
    <row r="68" s="398" customFormat="true" ht="15" customHeight="true" x14ac:dyDescent="0.2">
      <c r="A68" s="714"/>
      <c r="B68" s="957"/>
      <c r="C68" s="792"/>
      <c r="D68" s="793"/>
      <c r="E68" s="793"/>
      <c r="F68" s="793"/>
      <c r="G68" s="794"/>
      <c r="H68" s="795"/>
      <c r="I68" s="793"/>
      <c r="J68" s="793"/>
      <c r="K68" s="793"/>
      <c r="L68" s="796"/>
      <c r="M68" s="797"/>
      <c r="N68" s="793"/>
      <c r="O68" s="793"/>
      <c r="P68" s="793"/>
      <c r="Q68" s="794"/>
      <c r="R68" s="795"/>
      <c r="S68" s="793"/>
      <c r="T68" s="793"/>
      <c r="U68" s="793"/>
      <c r="V68" s="793"/>
      <c r="W68" s="793"/>
      <c r="X68" s="793"/>
      <c r="Y68" s="1492"/>
      <c r="Z68" s="549"/>
      <c r="AA68" s="549"/>
      <c r="AB68" s="549"/>
      <c r="AC68" s="549"/>
      <c r="AD68" s="549"/>
      <c r="AE68" s="549"/>
      <c r="AF68" s="549"/>
      <c r="AG68" s="549"/>
      <c r="AH68" s="549"/>
      <c r="AI68" s="549"/>
      <c r="AJ68" s="549"/>
      <c r="AK68" s="549"/>
      <c r="AL68" s="549"/>
      <c r="AM68" s="549"/>
      <c r="AN68" s="549"/>
      <c r="AO68" s="549"/>
      <c r="AP68" s="549"/>
      <c r="AQ68" s="549"/>
      <c r="AR68" s="549"/>
      <c r="AS68" s="549"/>
      <c r="AT68" s="549"/>
      <c r="AU68" s="549"/>
      <c r="AV68" s="549"/>
      <c r="AW68" s="549"/>
      <c r="AX68" s="549"/>
      <c r="AY68" s="549"/>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303"/>
      <c r="BX68" s="303"/>
      <c r="BY68" s="304"/>
      <c r="BZ68" s="1538"/>
      <c r="CA68" s="1538"/>
      <c r="CB68" s="1538"/>
      <c r="CC68" s="1538"/>
      <c r="CD68" s="1538"/>
      <c r="CE68" s="1538"/>
      <c r="CF68" s="1538"/>
      <c r="CG68" s="1538"/>
      <c r="CH68" s="1538"/>
      <c r="CI68" s="1538"/>
      <c r="CJ68" s="1538"/>
      <c r="CK68" s="1538"/>
      <c r="CL68" s="1538"/>
      <c r="CM68" s="1538"/>
      <c r="CN68" s="1538"/>
      <c r="CO68" s="1538"/>
      <c r="CP68" s="1538"/>
      <c r="CQ68" s="1538"/>
      <c r="CR68" s="1538"/>
      <c r="CS68" s="1538"/>
      <c r="CT68" s="1538"/>
      <c r="CU68" s="1538"/>
      <c r="CV68" s="1538"/>
      <c r="CW68" s="1538"/>
      <c r="CX68" s="1538"/>
      <c r="CY68" s="1538"/>
      <c r="CZ68" s="1538"/>
    </row>
    <row r="69" s="398" customFormat="true" ht="15" customHeight="true" x14ac:dyDescent="0.2">
      <c r="A69" s="714"/>
      <c r="B69" s="957"/>
      <c r="C69" s="792"/>
      <c r="D69" s="793"/>
      <c r="E69" s="793"/>
      <c r="F69" s="793"/>
      <c r="G69" s="794"/>
      <c r="H69" s="795"/>
      <c r="I69" s="793"/>
      <c r="J69" s="793"/>
      <c r="K69" s="793"/>
      <c r="L69" s="796"/>
      <c r="M69" s="797"/>
      <c r="N69" s="793"/>
      <c r="O69" s="793"/>
      <c r="P69" s="793"/>
      <c r="Q69" s="794"/>
      <c r="R69" s="795"/>
      <c r="S69" s="793"/>
      <c r="T69" s="793"/>
      <c r="U69" s="793"/>
      <c r="V69" s="793"/>
      <c r="W69" s="793"/>
      <c r="X69" s="793"/>
      <c r="Y69" s="1492"/>
      <c r="Z69" s="549"/>
      <c r="AA69" s="549"/>
      <c r="AB69" s="549"/>
      <c r="AC69" s="549"/>
      <c r="AD69" s="549"/>
      <c r="AE69" s="549"/>
      <c r="AF69" s="549"/>
      <c r="AG69" s="549"/>
      <c r="AH69" s="549"/>
      <c r="AI69" s="549"/>
      <c r="AJ69" s="549"/>
      <c r="AK69" s="549"/>
      <c r="AL69" s="549"/>
      <c r="AM69" s="549"/>
      <c r="AN69" s="549"/>
      <c r="AO69" s="549"/>
      <c r="AP69" s="549"/>
      <c r="AQ69" s="549"/>
      <c r="AR69" s="549"/>
      <c r="AS69" s="549"/>
      <c r="AT69" s="549"/>
      <c r="AU69" s="549"/>
      <c r="AV69" s="549"/>
      <c r="AW69" s="549"/>
      <c r="AX69" s="549"/>
      <c r="AY69" s="549"/>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303"/>
      <c r="BX69" s="303"/>
      <c r="BY69" s="304"/>
      <c r="BZ69" s="1538"/>
      <c r="CA69" s="1538"/>
      <c r="CB69" s="1538"/>
      <c r="CC69" s="1538"/>
      <c r="CD69" s="1538"/>
      <c r="CE69" s="1538"/>
      <c r="CF69" s="1538"/>
      <c r="CG69" s="1538"/>
      <c r="CH69" s="1538"/>
      <c r="CI69" s="1538"/>
      <c r="CJ69" s="1538"/>
      <c r="CK69" s="1538"/>
      <c r="CL69" s="1538"/>
      <c r="CM69" s="1538"/>
      <c r="CN69" s="1538"/>
      <c r="CO69" s="1538"/>
      <c r="CP69" s="1538"/>
      <c r="CQ69" s="1538"/>
      <c r="CR69" s="1538"/>
      <c r="CS69" s="1538"/>
      <c r="CT69" s="1538"/>
      <c r="CU69" s="1538"/>
      <c r="CV69" s="1538"/>
      <c r="CW69" s="1538"/>
      <c r="CX69" s="1538"/>
      <c r="CY69" s="1538"/>
      <c r="CZ69" s="1538"/>
    </row>
    <row r="70" s="398" customFormat="true" ht="15" customHeight="true" x14ac:dyDescent="0.2">
      <c r="A70" s="714"/>
      <c r="B70" s="957"/>
      <c r="C70" s="792"/>
      <c r="D70" s="793"/>
      <c r="E70" s="793"/>
      <c r="F70" s="793"/>
      <c r="G70" s="794"/>
      <c r="H70" s="795"/>
      <c r="I70" s="793"/>
      <c r="J70" s="793"/>
      <c r="K70" s="793"/>
      <c r="L70" s="796"/>
      <c r="M70" s="797"/>
      <c r="N70" s="793"/>
      <c r="O70" s="793"/>
      <c r="P70" s="793"/>
      <c r="Q70" s="794"/>
      <c r="R70" s="795"/>
      <c r="S70" s="793"/>
      <c r="T70" s="793"/>
      <c r="U70" s="793"/>
      <c r="V70" s="793"/>
      <c r="W70" s="793"/>
      <c r="X70" s="793"/>
      <c r="Y70" s="1492"/>
      <c r="Z70" s="549"/>
      <c r="AA70" s="549"/>
      <c r="AB70" s="549"/>
      <c r="AC70" s="549"/>
      <c r="AD70" s="549"/>
      <c r="AE70" s="549"/>
      <c r="AF70" s="549"/>
      <c r="AG70" s="549"/>
      <c r="AH70" s="549"/>
      <c r="AI70" s="549"/>
      <c r="AJ70" s="549"/>
      <c r="AK70" s="549"/>
      <c r="AL70" s="549"/>
      <c r="AM70" s="549"/>
      <c r="AN70" s="549"/>
      <c r="AO70" s="549"/>
      <c r="AP70" s="549"/>
      <c r="AQ70" s="549"/>
      <c r="AR70" s="549"/>
      <c r="AS70" s="549"/>
      <c r="AT70" s="549"/>
      <c r="AU70" s="549"/>
      <c r="AV70" s="549"/>
      <c r="AW70" s="549"/>
      <c r="AX70" s="549"/>
      <c r="AY70" s="549"/>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303"/>
      <c r="BX70" s="303"/>
      <c r="BY70" s="304"/>
      <c r="BZ70" s="1538"/>
      <c r="CA70" s="1538"/>
      <c r="CB70" s="1538"/>
      <c r="CC70" s="1538"/>
      <c r="CD70" s="1538"/>
      <c r="CE70" s="1538"/>
      <c r="CF70" s="1538"/>
      <c r="CG70" s="1538"/>
      <c r="CH70" s="1538"/>
      <c r="CI70" s="1538"/>
      <c r="CJ70" s="1538"/>
      <c r="CK70" s="1538"/>
      <c r="CL70" s="1538"/>
      <c r="CM70" s="1538"/>
      <c r="CN70" s="1538"/>
      <c r="CO70" s="1538"/>
      <c r="CP70" s="1538"/>
      <c r="CQ70" s="1538"/>
      <c r="CR70" s="1538"/>
      <c r="CS70" s="1538"/>
      <c r="CT70" s="1538"/>
      <c r="CU70" s="1538"/>
      <c r="CV70" s="1538"/>
      <c r="CW70" s="1538"/>
      <c r="CX70" s="1538"/>
      <c r="CY70" s="1538"/>
      <c r="CZ70" s="1538"/>
    </row>
    <row r="71" s="398" customFormat="true" ht="15" customHeight="true" x14ac:dyDescent="0.2">
      <c r="A71" s="714"/>
      <c r="B71" s="957"/>
      <c r="C71" s="792"/>
      <c r="D71" s="793"/>
      <c r="E71" s="793"/>
      <c r="F71" s="793"/>
      <c r="G71" s="794"/>
      <c r="H71" s="795"/>
      <c r="I71" s="793"/>
      <c r="J71" s="793"/>
      <c r="K71" s="793"/>
      <c r="L71" s="796"/>
      <c r="M71" s="797"/>
      <c r="N71" s="793"/>
      <c r="O71" s="793"/>
      <c r="P71" s="793"/>
      <c r="Q71" s="794"/>
      <c r="R71" s="795"/>
      <c r="S71" s="793"/>
      <c r="T71" s="793"/>
      <c r="U71" s="793"/>
      <c r="V71" s="793"/>
      <c r="W71" s="793"/>
      <c r="X71" s="793"/>
      <c r="Y71" s="1492"/>
      <c r="Z71" s="549"/>
      <c r="AA71" s="549"/>
      <c r="AB71" s="549"/>
      <c r="AC71" s="549"/>
      <c r="AD71" s="549"/>
      <c r="AE71" s="549"/>
      <c r="AF71" s="549"/>
      <c r="AG71" s="549"/>
      <c r="AH71" s="549"/>
      <c r="AI71" s="549"/>
      <c r="AJ71" s="549"/>
      <c r="AK71" s="549"/>
      <c r="AL71" s="549"/>
      <c r="AM71" s="549"/>
      <c r="AN71" s="549"/>
      <c r="AO71" s="549"/>
      <c r="AP71" s="549"/>
      <c r="AQ71" s="549"/>
      <c r="AR71" s="549"/>
      <c r="AS71" s="549"/>
      <c r="AT71" s="549"/>
      <c r="AU71" s="549"/>
      <c r="AV71" s="549"/>
      <c r="AW71" s="549"/>
      <c r="AX71" s="549"/>
      <c r="AY71" s="549"/>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303"/>
      <c r="BX71" s="303"/>
      <c r="BY71" s="304"/>
      <c r="BZ71" s="1538"/>
      <c r="CA71" s="1538"/>
      <c r="CB71" s="1538"/>
      <c r="CC71" s="1538"/>
      <c r="CD71" s="1538"/>
      <c r="CE71" s="1538"/>
      <c r="CF71" s="1538"/>
      <c r="CG71" s="1538"/>
      <c r="CH71" s="1538"/>
      <c r="CI71" s="1538"/>
      <c r="CJ71" s="1538"/>
      <c r="CK71" s="1538"/>
      <c r="CL71" s="1538"/>
      <c r="CM71" s="1538"/>
      <c r="CN71" s="1538"/>
      <c r="CO71" s="1538"/>
      <c r="CP71" s="1538"/>
      <c r="CQ71" s="1538"/>
      <c r="CR71" s="1538"/>
      <c r="CS71" s="1538"/>
      <c r="CT71" s="1538"/>
      <c r="CU71" s="1538"/>
      <c r="CV71" s="1538"/>
      <c r="CW71" s="1538"/>
      <c r="CX71" s="1538"/>
      <c r="CY71" s="1538"/>
      <c r="CZ71" s="1538"/>
    </row>
    <row r="72" s="398" customFormat="true" ht="15" customHeight="true" x14ac:dyDescent="0.2">
      <c r="A72" s="714"/>
      <c r="B72" s="957"/>
      <c r="C72" s="792"/>
      <c r="D72" s="793"/>
      <c r="E72" s="793"/>
      <c r="F72" s="793"/>
      <c r="G72" s="794"/>
      <c r="H72" s="795"/>
      <c r="I72" s="793"/>
      <c r="J72" s="793"/>
      <c r="K72" s="793"/>
      <c r="L72" s="796"/>
      <c r="M72" s="797"/>
      <c r="N72" s="793"/>
      <c r="O72" s="793"/>
      <c r="P72" s="793"/>
      <c r="Q72" s="794"/>
      <c r="R72" s="795"/>
      <c r="S72" s="793"/>
      <c r="T72" s="793"/>
      <c r="U72" s="793"/>
      <c r="V72" s="793"/>
      <c r="W72" s="793"/>
      <c r="X72" s="793"/>
      <c r="Y72" s="1492"/>
      <c r="Z72" s="549"/>
      <c r="AA72" s="549"/>
      <c r="AB72" s="549"/>
      <c r="AC72" s="549"/>
      <c r="AD72" s="549"/>
      <c r="AE72" s="549"/>
      <c r="AF72" s="549"/>
      <c r="AG72" s="549"/>
      <c r="AH72" s="549"/>
      <c r="AI72" s="549"/>
      <c r="AJ72" s="549"/>
      <c r="AK72" s="549"/>
      <c r="AL72" s="549"/>
      <c r="AM72" s="549"/>
      <c r="AN72" s="549"/>
      <c r="AO72" s="549"/>
      <c r="AP72" s="549"/>
      <c r="AQ72" s="549"/>
      <c r="AR72" s="549"/>
      <c r="AS72" s="549"/>
      <c r="AT72" s="549"/>
      <c r="AU72" s="549"/>
      <c r="AV72" s="549"/>
      <c r="AW72" s="549"/>
      <c r="AX72" s="549"/>
      <c r="AY72" s="549"/>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303"/>
      <c r="BX72" s="303"/>
      <c r="BY72" s="304"/>
      <c r="BZ72" s="1538"/>
      <c r="CA72" s="1538"/>
      <c r="CB72" s="1538"/>
      <c r="CC72" s="1538"/>
      <c r="CD72" s="1538"/>
      <c r="CE72" s="1538"/>
      <c r="CF72" s="1538"/>
      <c r="CG72" s="1538"/>
      <c r="CH72" s="1538"/>
      <c r="CI72" s="1538"/>
      <c r="CJ72" s="1538"/>
      <c r="CK72" s="1538"/>
      <c r="CL72" s="1538"/>
      <c r="CM72" s="1538"/>
      <c r="CN72" s="1538"/>
      <c r="CO72" s="1538"/>
      <c r="CP72" s="1538"/>
      <c r="CQ72" s="1538"/>
      <c r="CR72" s="1538"/>
      <c r="CS72" s="1538"/>
      <c r="CT72" s="1538"/>
      <c r="CU72" s="1538"/>
      <c r="CV72" s="1538"/>
      <c r="CW72" s="1538"/>
      <c r="CX72" s="1538"/>
      <c r="CY72" s="1538"/>
      <c r="CZ72" s="1538"/>
    </row>
    <row r="73" s="398" customFormat="true" ht="15" customHeight="true" x14ac:dyDescent="0.2">
      <c r="A73" s="714"/>
      <c r="B73" s="957"/>
      <c r="C73" s="792"/>
      <c r="D73" s="793"/>
      <c r="E73" s="793"/>
      <c r="F73" s="793"/>
      <c r="G73" s="794"/>
      <c r="H73" s="795"/>
      <c r="I73" s="793"/>
      <c r="J73" s="793"/>
      <c r="K73" s="793"/>
      <c r="L73" s="796"/>
      <c r="M73" s="797"/>
      <c r="N73" s="793"/>
      <c r="O73" s="793"/>
      <c r="P73" s="793"/>
      <c r="Q73" s="794"/>
      <c r="R73" s="795"/>
      <c r="S73" s="793"/>
      <c r="T73" s="793"/>
      <c r="U73" s="793"/>
      <c r="V73" s="793"/>
      <c r="W73" s="793"/>
      <c r="X73" s="793"/>
      <c r="Y73" s="1492"/>
      <c r="Z73" s="549"/>
      <c r="AA73" s="549"/>
      <c r="AB73" s="549"/>
      <c r="AC73" s="549"/>
      <c r="AD73" s="549"/>
      <c r="AE73" s="549"/>
      <c r="AF73" s="549"/>
      <c r="AG73" s="549"/>
      <c r="AH73" s="549"/>
      <c r="AI73" s="549"/>
      <c r="AJ73" s="549"/>
      <c r="AK73" s="549"/>
      <c r="AL73" s="549"/>
      <c r="AM73" s="549"/>
      <c r="AN73" s="549"/>
      <c r="AO73" s="549"/>
      <c r="AP73" s="549"/>
      <c r="AQ73" s="549"/>
      <c r="AR73" s="549"/>
      <c r="AS73" s="549"/>
      <c r="AT73" s="549"/>
      <c r="AU73" s="549"/>
      <c r="AV73" s="549"/>
      <c r="AW73" s="549"/>
      <c r="AX73" s="549"/>
      <c r="AY73" s="549"/>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303"/>
      <c r="BX73" s="303"/>
      <c r="BY73" s="304"/>
      <c r="BZ73" s="1538"/>
      <c r="CA73" s="1538"/>
      <c r="CB73" s="1538"/>
      <c r="CC73" s="1538"/>
      <c r="CD73" s="1538"/>
      <c r="CE73" s="1538"/>
      <c r="CF73" s="1538"/>
      <c r="CG73" s="1538"/>
      <c r="CH73" s="1538"/>
      <c r="CI73" s="1538"/>
      <c r="CJ73" s="1538"/>
      <c r="CK73" s="1538"/>
      <c r="CL73" s="1538"/>
      <c r="CM73" s="1538"/>
      <c r="CN73" s="1538"/>
      <c r="CO73" s="1538"/>
      <c r="CP73" s="1538"/>
      <c r="CQ73" s="1538"/>
      <c r="CR73" s="1538"/>
      <c r="CS73" s="1538"/>
      <c r="CT73" s="1538"/>
      <c r="CU73" s="1538"/>
      <c r="CV73" s="1538"/>
      <c r="CW73" s="1538"/>
      <c r="CX73" s="1538"/>
      <c r="CY73" s="1538"/>
      <c r="CZ73" s="1538"/>
    </row>
    <row r="74" s="398" customFormat="true" ht="15" customHeight="true" x14ac:dyDescent="0.2">
      <c r="A74" s="714"/>
      <c r="B74" s="957"/>
      <c r="C74" s="792"/>
      <c r="D74" s="793"/>
      <c r="E74" s="793"/>
      <c r="F74" s="793"/>
      <c r="G74" s="794"/>
      <c r="H74" s="795"/>
      <c r="I74" s="793"/>
      <c r="J74" s="793"/>
      <c r="K74" s="793"/>
      <c r="L74" s="796"/>
      <c r="M74" s="797"/>
      <c r="N74" s="793"/>
      <c r="O74" s="793"/>
      <c r="P74" s="793"/>
      <c r="Q74" s="794"/>
      <c r="R74" s="795"/>
      <c r="S74" s="793"/>
      <c r="T74" s="793"/>
      <c r="U74" s="793"/>
      <c r="V74" s="793"/>
      <c r="W74" s="793"/>
      <c r="X74" s="793"/>
      <c r="Y74" s="1492"/>
      <c r="Z74" s="549"/>
      <c r="AA74" s="549"/>
      <c r="AB74" s="549"/>
      <c r="AC74" s="549"/>
      <c r="AD74" s="549"/>
      <c r="AE74" s="549"/>
      <c r="AF74" s="549"/>
      <c r="AG74" s="549"/>
      <c r="AH74" s="549"/>
      <c r="AI74" s="549"/>
      <c r="AJ74" s="549"/>
      <c r="AK74" s="549"/>
      <c r="AL74" s="549"/>
      <c r="AM74" s="549"/>
      <c r="AN74" s="549"/>
      <c r="AO74" s="549"/>
      <c r="AP74" s="549"/>
      <c r="AQ74" s="549"/>
      <c r="AR74" s="549"/>
      <c r="AS74" s="549"/>
      <c r="AT74" s="549"/>
      <c r="AU74" s="549"/>
      <c r="AV74" s="549"/>
      <c r="AW74" s="549"/>
      <c r="AX74" s="549"/>
      <c r="AY74" s="549"/>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303"/>
      <c r="BX74" s="303"/>
      <c r="BY74" s="304"/>
      <c r="BZ74" s="1538"/>
      <c r="CA74" s="1538"/>
      <c r="CB74" s="1538"/>
      <c r="CC74" s="1538"/>
      <c r="CD74" s="1538"/>
      <c r="CE74" s="1538"/>
      <c r="CF74" s="1538"/>
      <c r="CG74" s="1538"/>
      <c r="CH74" s="1538"/>
      <c r="CI74" s="1538"/>
      <c r="CJ74" s="1538"/>
      <c r="CK74" s="1538"/>
      <c r="CL74" s="1538"/>
      <c r="CM74" s="1538"/>
      <c r="CN74" s="1538"/>
      <c r="CO74" s="1538"/>
      <c r="CP74" s="1538"/>
      <c r="CQ74" s="1538"/>
      <c r="CR74" s="1538"/>
      <c r="CS74" s="1538"/>
      <c r="CT74" s="1538"/>
      <c r="CU74" s="1538"/>
      <c r="CV74" s="1538"/>
      <c r="CW74" s="1538"/>
      <c r="CX74" s="1538"/>
      <c r="CY74" s="1538"/>
      <c r="CZ74" s="1538"/>
    </row>
    <row r="75" s="398" customFormat="true" ht="15" customHeight="true" x14ac:dyDescent="0.2">
      <c r="A75" s="714"/>
      <c r="B75" s="957"/>
      <c r="C75" s="792"/>
      <c r="D75" s="793"/>
      <c r="E75" s="793"/>
      <c r="F75" s="793"/>
      <c r="G75" s="794"/>
      <c r="H75" s="795"/>
      <c r="I75" s="793"/>
      <c r="J75" s="793"/>
      <c r="K75" s="793"/>
      <c r="L75" s="796"/>
      <c r="M75" s="797"/>
      <c r="N75" s="793"/>
      <c r="O75" s="793"/>
      <c r="P75" s="793"/>
      <c r="Q75" s="794"/>
      <c r="R75" s="795"/>
      <c r="S75" s="793"/>
      <c r="T75" s="793"/>
      <c r="U75" s="793"/>
      <c r="V75" s="793"/>
      <c r="W75" s="793"/>
      <c r="X75" s="793"/>
      <c r="Y75" s="1492"/>
      <c r="Z75" s="549"/>
      <c r="AA75" s="549"/>
      <c r="AB75" s="549"/>
      <c r="AC75" s="549"/>
      <c r="AD75" s="549"/>
      <c r="AE75" s="549"/>
      <c r="AF75" s="549"/>
      <c r="AG75" s="549"/>
      <c r="AH75" s="549"/>
      <c r="AI75" s="549"/>
      <c r="AJ75" s="549"/>
      <c r="AK75" s="549"/>
      <c r="AL75" s="549"/>
      <c r="AM75" s="549"/>
      <c r="AN75" s="549"/>
      <c r="AO75" s="549"/>
      <c r="AP75" s="549"/>
      <c r="AQ75" s="549"/>
      <c r="AR75" s="549"/>
      <c r="AS75" s="549"/>
      <c r="AT75" s="549"/>
      <c r="AU75" s="549"/>
      <c r="AV75" s="549"/>
      <c r="AW75" s="549"/>
      <c r="AX75" s="549"/>
      <c r="AY75" s="549"/>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303"/>
      <c r="BX75" s="303"/>
      <c r="BY75" s="304"/>
      <c r="BZ75" s="1538"/>
      <c r="CA75" s="1538"/>
      <c r="CB75" s="1538"/>
      <c r="CC75" s="1538"/>
      <c r="CD75" s="1538"/>
      <c r="CE75" s="1538"/>
      <c r="CF75" s="1538"/>
      <c r="CG75" s="1538"/>
      <c r="CH75" s="1538"/>
      <c r="CI75" s="1538"/>
      <c r="CJ75" s="1538"/>
      <c r="CK75" s="1538"/>
      <c r="CL75" s="1538"/>
      <c r="CM75" s="1538"/>
      <c r="CN75" s="1538"/>
      <c r="CO75" s="1538"/>
      <c r="CP75" s="1538"/>
      <c r="CQ75" s="1538"/>
      <c r="CR75" s="1538"/>
      <c r="CS75" s="1538"/>
      <c r="CT75" s="1538"/>
      <c r="CU75" s="1538"/>
      <c r="CV75" s="1538"/>
      <c r="CW75" s="1538"/>
      <c r="CX75" s="1538"/>
      <c r="CY75" s="1538"/>
      <c r="CZ75" s="1538"/>
    </row>
    <row r="76" s="398" customFormat="true" ht="15" customHeight="true" x14ac:dyDescent="0.2">
      <c r="A76" s="714"/>
      <c r="B76" s="957"/>
      <c r="C76" s="792"/>
      <c r="D76" s="793"/>
      <c r="E76" s="793"/>
      <c r="F76" s="793"/>
      <c r="G76" s="794"/>
      <c r="H76" s="795"/>
      <c r="I76" s="793"/>
      <c r="J76" s="793"/>
      <c r="K76" s="793"/>
      <c r="L76" s="796"/>
      <c r="M76" s="797"/>
      <c r="N76" s="793"/>
      <c r="O76" s="793"/>
      <c r="P76" s="793"/>
      <c r="Q76" s="794"/>
      <c r="R76" s="795"/>
      <c r="S76" s="793"/>
      <c r="T76" s="793"/>
      <c r="U76" s="793"/>
      <c r="V76" s="793"/>
      <c r="W76" s="793"/>
      <c r="X76" s="793"/>
      <c r="Y76" s="1492"/>
      <c r="Z76" s="549"/>
      <c r="AA76" s="549"/>
      <c r="AB76" s="549"/>
      <c r="AC76" s="549"/>
      <c r="AD76" s="549"/>
      <c r="AE76" s="549"/>
      <c r="AF76" s="549"/>
      <c r="AG76" s="549"/>
      <c r="AH76" s="549"/>
      <c r="AI76" s="549"/>
      <c r="AJ76" s="549"/>
      <c r="AK76" s="549"/>
      <c r="AL76" s="549"/>
      <c r="AM76" s="549"/>
      <c r="AN76" s="549"/>
      <c r="AO76" s="549"/>
      <c r="AP76" s="549"/>
      <c r="AQ76" s="549"/>
      <c r="AR76" s="549"/>
      <c r="AS76" s="549"/>
      <c r="AT76" s="549"/>
      <c r="AU76" s="549"/>
      <c r="AV76" s="549"/>
      <c r="AW76" s="549"/>
      <c r="AX76" s="549"/>
      <c r="AY76" s="549"/>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303"/>
      <c r="BX76" s="303"/>
      <c r="BY76" s="304"/>
      <c r="BZ76" s="1538"/>
      <c r="CA76" s="1538"/>
      <c r="CB76" s="1538"/>
      <c r="CC76" s="1538"/>
      <c r="CD76" s="1538"/>
      <c r="CE76" s="1538"/>
      <c r="CF76" s="1538"/>
      <c r="CG76" s="1538"/>
      <c r="CH76" s="1538"/>
      <c r="CI76" s="1538"/>
      <c r="CJ76" s="1538"/>
      <c r="CK76" s="1538"/>
      <c r="CL76" s="1538"/>
      <c r="CM76" s="1538"/>
      <c r="CN76" s="1538"/>
      <c r="CO76" s="1538"/>
      <c r="CP76" s="1538"/>
      <c r="CQ76" s="1538"/>
      <c r="CR76" s="1538"/>
      <c r="CS76" s="1538"/>
      <c r="CT76" s="1538"/>
      <c r="CU76" s="1538"/>
      <c r="CV76" s="1538"/>
      <c r="CW76" s="1538"/>
      <c r="CX76" s="1538"/>
      <c r="CY76" s="1538"/>
      <c r="CZ76" s="1538"/>
    </row>
    <row r="77" s="398" customFormat="true" ht="15" customHeight="true" x14ac:dyDescent="0.2">
      <c r="A77" s="715"/>
      <c r="B77" s="958"/>
      <c r="C77" s="798"/>
      <c r="D77" s="799"/>
      <c r="E77" s="799"/>
      <c r="F77" s="799"/>
      <c r="G77" s="800"/>
      <c r="H77" s="801"/>
      <c r="I77" s="799"/>
      <c r="J77" s="799"/>
      <c r="K77" s="799"/>
      <c r="L77" s="802"/>
      <c r="M77" s="803"/>
      <c r="N77" s="799"/>
      <c r="O77" s="799"/>
      <c r="P77" s="799"/>
      <c r="Q77" s="800"/>
      <c r="R77" s="801"/>
      <c r="S77" s="799"/>
      <c r="T77" s="799"/>
      <c r="U77" s="799"/>
      <c r="V77" s="799"/>
      <c r="W77" s="799"/>
      <c r="X77" s="799"/>
      <c r="Y77" s="1493"/>
      <c r="Z77" s="549"/>
      <c r="AA77" s="549"/>
      <c r="AB77" s="549"/>
      <c r="AC77" s="549"/>
      <c r="AD77" s="549"/>
      <c r="AE77" s="549"/>
      <c r="AF77" s="549"/>
      <c r="AG77" s="549"/>
      <c r="AH77" s="549"/>
      <c r="AI77" s="549"/>
      <c r="AJ77" s="549"/>
      <c r="AK77" s="549"/>
      <c r="AL77" s="549"/>
      <c r="AM77" s="549"/>
      <c r="AN77" s="549"/>
      <c r="AO77" s="549"/>
      <c r="AP77" s="549"/>
      <c r="AQ77" s="549"/>
      <c r="AR77" s="549"/>
      <c r="AS77" s="549"/>
      <c r="AT77" s="549"/>
      <c r="AU77" s="549"/>
      <c r="AV77" s="549"/>
      <c r="AW77" s="549"/>
      <c r="AX77" s="549"/>
      <c r="AY77" s="549"/>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303"/>
      <c r="BX77" s="303"/>
      <c r="BY77" s="304"/>
      <c r="BZ77" s="1538"/>
      <c r="CA77" s="1538"/>
      <c r="CB77" s="1538"/>
      <c r="CC77" s="1538"/>
      <c r="CD77" s="1538"/>
      <c r="CE77" s="1538"/>
      <c r="CF77" s="1538"/>
      <c r="CG77" s="1538"/>
      <c r="CH77" s="1538"/>
      <c r="CI77" s="1538"/>
      <c r="CJ77" s="1538"/>
      <c r="CK77" s="1538"/>
      <c r="CL77" s="1538"/>
      <c r="CM77" s="1538"/>
      <c r="CN77" s="1538"/>
      <c r="CO77" s="1538"/>
      <c r="CP77" s="1538"/>
      <c r="CQ77" s="1538"/>
      <c r="CR77" s="1538"/>
      <c r="CS77" s="1538"/>
      <c r="CT77" s="1538"/>
      <c r="CU77" s="1538"/>
      <c r="CV77" s="1538"/>
      <c r="CW77" s="1538"/>
      <c r="CX77" s="1538"/>
      <c r="CY77" s="1538"/>
      <c r="CZ77" s="1538"/>
    </row>
    <row r="78" s="398" customFormat="true" ht="15" customHeight="true" x14ac:dyDescent="0.2">
      <c r="A78" s="716"/>
      <c r="B78" s="736"/>
      <c r="C78" s="804"/>
      <c r="D78" s="805"/>
      <c r="E78" s="805"/>
      <c r="F78" s="805"/>
      <c r="G78" s="806"/>
      <c r="H78" s="807"/>
      <c r="I78" s="805"/>
      <c r="J78" s="805"/>
      <c r="K78" s="805"/>
      <c r="L78" s="808"/>
      <c r="M78" s="809"/>
      <c r="N78" s="805"/>
      <c r="O78" s="805"/>
      <c r="P78" s="805"/>
      <c r="Q78" s="806"/>
      <c r="R78" s="807"/>
      <c r="S78" s="805"/>
      <c r="T78" s="805"/>
      <c r="U78" s="805"/>
      <c r="V78" s="805"/>
      <c r="W78" s="805"/>
      <c r="X78" s="805"/>
      <c r="Y78" s="1494"/>
      <c r="Z78" s="549"/>
      <c r="AA78" s="549"/>
      <c r="AB78" s="549"/>
      <c r="AC78" s="549"/>
      <c r="AD78" s="549"/>
      <c r="AE78" s="549"/>
      <c r="AF78" s="549"/>
      <c r="AG78" s="549"/>
      <c r="AH78" s="549"/>
      <c r="AI78" s="549"/>
      <c r="AJ78" s="549"/>
      <c r="AK78" s="549"/>
      <c r="AL78" s="549"/>
      <c r="AM78" s="549"/>
      <c r="AN78" s="549"/>
      <c r="AO78" s="549"/>
      <c r="AP78" s="549"/>
      <c r="AQ78" s="549"/>
      <c r="AR78" s="549"/>
      <c r="AS78" s="549"/>
      <c r="AT78" s="549"/>
      <c r="AU78" s="549"/>
      <c r="AV78" s="549"/>
      <c r="AW78" s="549"/>
      <c r="AX78" s="549"/>
      <c r="AY78" s="549"/>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303"/>
      <c r="BX78" s="303"/>
      <c r="BY78" s="304"/>
      <c r="BZ78" s="1538"/>
      <c r="CA78" s="1538"/>
      <c r="CB78" s="1538"/>
      <c r="CC78" s="1538"/>
      <c r="CD78" s="1538"/>
      <c r="CE78" s="1538"/>
      <c r="CF78" s="1538"/>
      <c r="CG78" s="1538"/>
      <c r="CH78" s="1538"/>
      <c r="CI78" s="1538"/>
      <c r="CJ78" s="1538"/>
      <c r="CK78" s="1538"/>
      <c r="CL78" s="1538"/>
      <c r="CM78" s="1538"/>
      <c r="CN78" s="1538"/>
      <c r="CO78" s="1538"/>
      <c r="CP78" s="1538"/>
      <c r="CQ78" s="1538"/>
      <c r="CR78" s="1538"/>
      <c r="CS78" s="1538"/>
      <c r="CT78" s="1538"/>
      <c r="CU78" s="1538"/>
      <c r="CV78" s="1538"/>
      <c r="CW78" s="1538"/>
      <c r="CX78" s="1538"/>
      <c r="CY78" s="1538"/>
      <c r="CZ78" s="1538"/>
    </row>
    <row r="79" s="398" customFormat="true" ht="15" customHeight="true" x14ac:dyDescent="0.2">
      <c r="A79" s="716"/>
      <c r="B79" s="736"/>
      <c r="C79" s="804"/>
      <c r="D79" s="805"/>
      <c r="E79" s="805"/>
      <c r="F79" s="805"/>
      <c r="G79" s="806"/>
      <c r="H79" s="807"/>
      <c r="I79" s="805"/>
      <c r="J79" s="805"/>
      <c r="K79" s="805"/>
      <c r="L79" s="808"/>
      <c r="M79" s="809"/>
      <c r="N79" s="805"/>
      <c r="O79" s="805"/>
      <c r="P79" s="805"/>
      <c r="Q79" s="806"/>
      <c r="R79" s="807"/>
      <c r="S79" s="805"/>
      <c r="T79" s="805"/>
      <c r="U79" s="805"/>
      <c r="V79" s="805"/>
      <c r="W79" s="805"/>
      <c r="X79" s="805"/>
      <c r="Y79" s="1494"/>
      <c r="Z79" s="549"/>
      <c r="AA79" s="549"/>
      <c r="AB79" s="549"/>
      <c r="AC79" s="549"/>
      <c r="AD79" s="549"/>
      <c r="AE79" s="549"/>
      <c r="AF79" s="549"/>
      <c r="AG79" s="549"/>
      <c r="AH79" s="549"/>
      <c r="AI79" s="549"/>
      <c r="AJ79" s="549"/>
      <c r="AK79" s="549"/>
      <c r="AL79" s="549"/>
      <c r="AM79" s="549"/>
      <c r="AN79" s="549"/>
      <c r="AO79" s="549"/>
      <c r="AP79" s="549"/>
      <c r="AQ79" s="549"/>
      <c r="AR79" s="549"/>
      <c r="AS79" s="549"/>
      <c r="AT79" s="549"/>
      <c r="AU79" s="549"/>
      <c r="AV79" s="549"/>
      <c r="AW79" s="549"/>
      <c r="AX79" s="549"/>
      <c r="AY79" s="549"/>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303"/>
      <c r="BX79" s="303"/>
      <c r="BY79" s="304"/>
      <c r="BZ79" s="1538"/>
      <c r="CA79" s="1538"/>
      <c r="CB79" s="1538"/>
      <c r="CC79" s="1538"/>
      <c r="CD79" s="1538"/>
      <c r="CE79" s="1538"/>
      <c r="CF79" s="1538"/>
      <c r="CG79" s="1538"/>
      <c r="CH79" s="1538"/>
      <c r="CI79" s="1538"/>
      <c r="CJ79" s="1538"/>
      <c r="CK79" s="1538"/>
      <c r="CL79" s="1538"/>
      <c r="CM79" s="1538"/>
      <c r="CN79" s="1538"/>
      <c r="CO79" s="1538"/>
      <c r="CP79" s="1538"/>
      <c r="CQ79" s="1538"/>
      <c r="CR79" s="1538"/>
      <c r="CS79" s="1538"/>
      <c r="CT79" s="1538"/>
      <c r="CU79" s="1538"/>
      <c r="CV79" s="1538"/>
      <c r="CW79" s="1538"/>
      <c r="CX79" s="1538"/>
      <c r="CY79" s="1538"/>
      <c r="CZ79" s="1538"/>
    </row>
    <row r="80" s="398" customFormat="true" ht="15" customHeight="true" x14ac:dyDescent="0.2">
      <c r="A80" s="716"/>
      <c r="B80" s="736"/>
      <c r="C80" s="804"/>
      <c r="D80" s="805"/>
      <c r="E80" s="805"/>
      <c r="F80" s="805"/>
      <c r="G80" s="806"/>
      <c r="H80" s="807"/>
      <c r="I80" s="805"/>
      <c r="J80" s="805"/>
      <c r="K80" s="805"/>
      <c r="L80" s="808"/>
      <c r="M80" s="809"/>
      <c r="N80" s="805"/>
      <c r="O80" s="805"/>
      <c r="P80" s="805"/>
      <c r="Q80" s="806"/>
      <c r="R80" s="807"/>
      <c r="S80" s="805"/>
      <c r="T80" s="805"/>
      <c r="U80" s="805"/>
      <c r="V80" s="805"/>
      <c r="W80" s="805"/>
      <c r="X80" s="805"/>
      <c r="Y80" s="1494"/>
      <c r="Z80" s="549"/>
      <c r="AA80" s="549"/>
      <c r="AB80" s="549"/>
      <c r="AC80" s="549"/>
      <c r="AD80" s="549"/>
      <c r="AE80" s="549"/>
      <c r="AF80" s="549"/>
      <c r="AG80" s="549"/>
      <c r="AH80" s="549"/>
      <c r="AI80" s="549"/>
      <c r="AJ80" s="549"/>
      <c r="AK80" s="549"/>
      <c r="AL80" s="549"/>
      <c r="AM80" s="549"/>
      <c r="AN80" s="549"/>
      <c r="AO80" s="549"/>
      <c r="AP80" s="549"/>
      <c r="AQ80" s="549"/>
      <c r="AR80" s="549"/>
      <c r="AS80" s="549"/>
      <c r="AT80" s="549"/>
      <c r="AU80" s="549"/>
      <c r="AV80" s="549"/>
      <c r="AW80" s="549"/>
      <c r="AX80" s="549"/>
      <c r="AY80" s="549"/>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303"/>
      <c r="BX80" s="303"/>
      <c r="BY80" s="304"/>
      <c r="BZ80" s="1538"/>
      <c r="CA80" s="1538"/>
      <c r="CB80" s="1538"/>
      <c r="CC80" s="1538"/>
      <c r="CD80" s="1538"/>
      <c r="CE80" s="1538"/>
      <c r="CF80" s="1538"/>
      <c r="CG80" s="1538"/>
      <c r="CH80" s="1538"/>
      <c r="CI80" s="1538"/>
      <c r="CJ80" s="1538"/>
      <c r="CK80" s="1538"/>
      <c r="CL80" s="1538"/>
      <c r="CM80" s="1538"/>
      <c r="CN80" s="1538"/>
      <c r="CO80" s="1538"/>
      <c r="CP80" s="1538"/>
      <c r="CQ80" s="1538"/>
      <c r="CR80" s="1538"/>
      <c r="CS80" s="1538"/>
      <c r="CT80" s="1538"/>
      <c r="CU80" s="1538"/>
      <c r="CV80" s="1538"/>
      <c r="CW80" s="1538"/>
      <c r="CX80" s="1538"/>
      <c r="CY80" s="1538"/>
      <c r="CZ80" s="1538"/>
    </row>
    <row r="81" s="398" customFormat="true" ht="15" customHeight="true" x14ac:dyDescent="0.2">
      <c r="A81" s="716"/>
      <c r="B81" s="736"/>
      <c r="C81" s="804"/>
      <c r="D81" s="805"/>
      <c r="E81" s="805"/>
      <c r="F81" s="805"/>
      <c r="G81" s="806"/>
      <c r="H81" s="807"/>
      <c r="I81" s="805"/>
      <c r="J81" s="805"/>
      <c r="K81" s="805"/>
      <c r="L81" s="808"/>
      <c r="M81" s="809"/>
      <c r="N81" s="805"/>
      <c r="O81" s="805"/>
      <c r="P81" s="805"/>
      <c r="Q81" s="806"/>
      <c r="R81" s="807"/>
      <c r="S81" s="805"/>
      <c r="T81" s="805"/>
      <c r="U81" s="805"/>
      <c r="V81" s="805"/>
      <c r="W81" s="805"/>
      <c r="X81" s="805"/>
      <c r="Y81" s="1494"/>
      <c r="Z81" s="549"/>
      <c r="AA81" s="549"/>
      <c r="AB81" s="549"/>
      <c r="AC81" s="549"/>
      <c r="AD81" s="549"/>
      <c r="AE81" s="549"/>
      <c r="AF81" s="549"/>
      <c r="AG81" s="549"/>
      <c r="AH81" s="549"/>
      <c r="AI81" s="549"/>
      <c r="AJ81" s="549"/>
      <c r="AK81" s="549"/>
      <c r="AL81" s="549"/>
      <c r="AM81" s="549"/>
      <c r="AN81" s="549"/>
      <c r="AO81" s="549"/>
      <c r="AP81" s="549"/>
      <c r="AQ81" s="549"/>
      <c r="AR81" s="549"/>
      <c r="AS81" s="549"/>
      <c r="AT81" s="549"/>
      <c r="AU81" s="549"/>
      <c r="AV81" s="549"/>
      <c r="AW81" s="549"/>
      <c r="AX81" s="549"/>
      <c r="AY81" s="549"/>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303"/>
      <c r="BX81" s="303"/>
      <c r="BY81" s="304"/>
      <c r="BZ81" s="1538"/>
      <c r="CA81" s="1538"/>
      <c r="CB81" s="1538"/>
      <c r="CC81" s="1538"/>
      <c r="CD81" s="1538"/>
      <c r="CE81" s="1538"/>
      <c r="CF81" s="1538"/>
      <c r="CG81" s="1538"/>
      <c r="CH81" s="1538"/>
      <c r="CI81" s="1538"/>
      <c r="CJ81" s="1538"/>
      <c r="CK81" s="1538"/>
      <c r="CL81" s="1538"/>
      <c r="CM81" s="1538"/>
      <c r="CN81" s="1538"/>
      <c r="CO81" s="1538"/>
      <c r="CP81" s="1538"/>
      <c r="CQ81" s="1538"/>
      <c r="CR81" s="1538"/>
      <c r="CS81" s="1538"/>
      <c r="CT81" s="1538"/>
      <c r="CU81" s="1538"/>
      <c r="CV81" s="1538"/>
      <c r="CW81" s="1538"/>
      <c r="CX81" s="1538"/>
      <c r="CY81" s="1538"/>
      <c r="CZ81" s="1538"/>
    </row>
    <row r="82" s="398" customFormat="true" ht="15" customHeight="true" x14ac:dyDescent="0.2">
      <c r="A82" s="716"/>
      <c r="B82" s="736"/>
      <c r="C82" s="804"/>
      <c r="D82" s="805"/>
      <c r="E82" s="805"/>
      <c r="F82" s="805"/>
      <c r="G82" s="806"/>
      <c r="H82" s="807"/>
      <c r="I82" s="805"/>
      <c r="J82" s="805"/>
      <c r="K82" s="805"/>
      <c r="L82" s="808"/>
      <c r="M82" s="809"/>
      <c r="N82" s="805"/>
      <c r="O82" s="805"/>
      <c r="P82" s="805"/>
      <c r="Q82" s="806"/>
      <c r="R82" s="807"/>
      <c r="S82" s="805"/>
      <c r="T82" s="805"/>
      <c r="U82" s="805"/>
      <c r="V82" s="805"/>
      <c r="W82" s="805"/>
      <c r="X82" s="805"/>
      <c r="Y82" s="1494"/>
      <c r="Z82" s="549"/>
      <c r="AA82" s="549"/>
      <c r="AB82" s="549"/>
      <c r="AC82" s="549"/>
      <c r="AD82" s="549"/>
      <c r="AE82" s="549"/>
      <c r="AF82" s="549"/>
      <c r="AG82" s="549"/>
      <c r="AH82" s="549"/>
      <c r="AI82" s="549"/>
      <c r="AJ82" s="549"/>
      <c r="AK82" s="549"/>
      <c r="AL82" s="549"/>
      <c r="AM82" s="549"/>
      <c r="AN82" s="549"/>
      <c r="AO82" s="549"/>
      <c r="AP82" s="549"/>
      <c r="AQ82" s="549"/>
      <c r="AR82" s="549"/>
      <c r="AS82" s="549"/>
      <c r="AT82" s="549"/>
      <c r="AU82" s="549"/>
      <c r="AV82" s="549"/>
      <c r="AW82" s="549"/>
      <c r="AX82" s="549"/>
      <c r="AY82" s="549"/>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303"/>
      <c r="BX82" s="303"/>
      <c r="BY82" s="304"/>
      <c r="BZ82" s="1538"/>
      <c r="CA82" s="1538"/>
      <c r="CB82" s="1538"/>
      <c r="CC82" s="1538"/>
      <c r="CD82" s="1538"/>
      <c r="CE82" s="1538"/>
      <c r="CF82" s="1538"/>
      <c r="CG82" s="1538"/>
      <c r="CH82" s="1538"/>
      <c r="CI82" s="1538"/>
      <c r="CJ82" s="1538"/>
      <c r="CK82" s="1538"/>
      <c r="CL82" s="1538"/>
      <c r="CM82" s="1538"/>
      <c r="CN82" s="1538"/>
      <c r="CO82" s="1538"/>
      <c r="CP82" s="1538"/>
      <c r="CQ82" s="1538"/>
      <c r="CR82" s="1538"/>
      <c r="CS82" s="1538"/>
      <c r="CT82" s="1538"/>
      <c r="CU82" s="1538"/>
      <c r="CV82" s="1538"/>
      <c r="CW82" s="1538"/>
      <c r="CX82" s="1538"/>
      <c r="CY82" s="1538"/>
      <c r="CZ82" s="1538"/>
    </row>
    <row r="83" s="398" customFormat="true" ht="15" customHeight="true" x14ac:dyDescent="0.2">
      <c r="A83" s="716"/>
      <c r="B83" s="736"/>
      <c r="C83" s="804"/>
      <c r="D83" s="805"/>
      <c r="E83" s="805"/>
      <c r="F83" s="805"/>
      <c r="G83" s="806"/>
      <c r="H83" s="807"/>
      <c r="I83" s="805"/>
      <c r="J83" s="805"/>
      <c r="K83" s="805"/>
      <c r="L83" s="808"/>
      <c r="M83" s="809"/>
      <c r="N83" s="805"/>
      <c r="O83" s="805"/>
      <c r="P83" s="805"/>
      <c r="Q83" s="806"/>
      <c r="R83" s="807"/>
      <c r="S83" s="805"/>
      <c r="T83" s="805"/>
      <c r="U83" s="805"/>
      <c r="V83" s="805"/>
      <c r="W83" s="805"/>
      <c r="X83" s="805"/>
      <c r="Y83" s="1494"/>
      <c r="Z83" s="549"/>
      <c r="AA83" s="549"/>
      <c r="AB83" s="549"/>
      <c r="AC83" s="549"/>
      <c r="AD83" s="549"/>
      <c r="AE83" s="549"/>
      <c r="AF83" s="549"/>
      <c r="AG83" s="549"/>
      <c r="AH83" s="549"/>
      <c r="AI83" s="549"/>
      <c r="AJ83" s="549"/>
      <c r="AK83" s="549"/>
      <c r="AL83" s="549"/>
      <c r="AM83" s="549"/>
      <c r="AN83" s="549"/>
      <c r="AO83" s="549"/>
      <c r="AP83" s="549"/>
      <c r="AQ83" s="549"/>
      <c r="AR83" s="549"/>
      <c r="AS83" s="549"/>
      <c r="AT83" s="549"/>
      <c r="AU83" s="549"/>
      <c r="AV83" s="549"/>
      <c r="AW83" s="549"/>
      <c r="AX83" s="549"/>
      <c r="AY83" s="549"/>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303"/>
      <c r="BX83" s="303"/>
      <c r="BY83" s="304"/>
      <c r="BZ83" s="1538"/>
      <c r="CA83" s="1538"/>
      <c r="CB83" s="1538"/>
      <c r="CC83" s="1538"/>
      <c r="CD83" s="1538"/>
      <c r="CE83" s="1538"/>
      <c r="CF83" s="1538"/>
      <c r="CG83" s="1538"/>
      <c r="CH83" s="1538"/>
      <c r="CI83" s="1538"/>
      <c r="CJ83" s="1538"/>
      <c r="CK83" s="1538"/>
      <c r="CL83" s="1538"/>
      <c r="CM83" s="1538"/>
      <c r="CN83" s="1538"/>
      <c r="CO83" s="1538"/>
      <c r="CP83" s="1538"/>
      <c r="CQ83" s="1538"/>
      <c r="CR83" s="1538"/>
      <c r="CS83" s="1538"/>
      <c r="CT83" s="1538"/>
      <c r="CU83" s="1538"/>
      <c r="CV83" s="1538"/>
      <c r="CW83" s="1538"/>
      <c r="CX83" s="1538"/>
      <c r="CY83" s="1538"/>
      <c r="CZ83" s="1538"/>
    </row>
    <row r="84" s="398" customFormat="true" ht="15" customHeight="true" x14ac:dyDescent="0.2">
      <c r="A84" s="716"/>
      <c r="B84" s="736"/>
      <c r="C84" s="804"/>
      <c r="D84" s="805"/>
      <c r="E84" s="805"/>
      <c r="F84" s="805"/>
      <c r="G84" s="806"/>
      <c r="H84" s="807"/>
      <c r="I84" s="805"/>
      <c r="J84" s="805"/>
      <c r="K84" s="805"/>
      <c r="L84" s="808"/>
      <c r="M84" s="809"/>
      <c r="N84" s="805"/>
      <c r="O84" s="805"/>
      <c r="P84" s="805"/>
      <c r="Q84" s="806"/>
      <c r="R84" s="807"/>
      <c r="S84" s="805"/>
      <c r="T84" s="805"/>
      <c r="U84" s="805"/>
      <c r="V84" s="805"/>
      <c r="W84" s="805"/>
      <c r="X84" s="805"/>
      <c r="Y84" s="1494"/>
      <c r="Z84" s="549"/>
      <c r="AA84" s="549"/>
      <c r="AB84" s="549"/>
      <c r="AC84" s="549"/>
      <c r="AD84" s="549"/>
      <c r="AE84" s="549"/>
      <c r="AF84" s="549"/>
      <c r="AG84" s="549"/>
      <c r="AH84" s="549"/>
      <c r="AI84" s="549"/>
      <c r="AJ84" s="549"/>
      <c r="AK84" s="549"/>
      <c r="AL84" s="549"/>
      <c r="AM84" s="549"/>
      <c r="AN84" s="549"/>
      <c r="AO84" s="549"/>
      <c r="AP84" s="549"/>
      <c r="AQ84" s="549"/>
      <c r="AR84" s="549"/>
      <c r="AS84" s="549"/>
      <c r="AT84" s="549"/>
      <c r="AU84" s="549"/>
      <c r="AV84" s="549"/>
      <c r="AW84" s="549"/>
      <c r="AX84" s="549"/>
      <c r="AY84" s="549"/>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303"/>
      <c r="BX84" s="303"/>
      <c r="BY84" s="304"/>
      <c r="BZ84" s="1538"/>
      <c r="CA84" s="1538"/>
      <c r="CB84" s="1538"/>
      <c r="CC84" s="1538"/>
      <c r="CD84" s="1538"/>
      <c r="CE84" s="1538"/>
      <c r="CF84" s="1538"/>
      <c r="CG84" s="1538"/>
      <c r="CH84" s="1538"/>
      <c r="CI84" s="1538"/>
      <c r="CJ84" s="1538"/>
      <c r="CK84" s="1538"/>
      <c r="CL84" s="1538"/>
      <c r="CM84" s="1538"/>
      <c r="CN84" s="1538"/>
      <c r="CO84" s="1538"/>
      <c r="CP84" s="1538"/>
      <c r="CQ84" s="1538"/>
      <c r="CR84" s="1538"/>
      <c r="CS84" s="1538"/>
      <c r="CT84" s="1538"/>
      <c r="CU84" s="1538"/>
      <c r="CV84" s="1538"/>
      <c r="CW84" s="1538"/>
      <c r="CX84" s="1538"/>
      <c r="CY84" s="1538"/>
      <c r="CZ84" s="1538"/>
    </row>
    <row r="85" s="398" customFormat="true" ht="15" customHeight="true" x14ac:dyDescent="0.2">
      <c r="A85" s="716"/>
      <c r="B85" s="736"/>
      <c r="C85" s="804"/>
      <c r="D85" s="805"/>
      <c r="E85" s="805"/>
      <c r="F85" s="805"/>
      <c r="G85" s="806"/>
      <c r="H85" s="807"/>
      <c r="I85" s="805"/>
      <c r="J85" s="805"/>
      <c r="K85" s="805"/>
      <c r="L85" s="808"/>
      <c r="M85" s="809"/>
      <c r="N85" s="805"/>
      <c r="O85" s="805"/>
      <c r="P85" s="805"/>
      <c r="Q85" s="806"/>
      <c r="R85" s="807"/>
      <c r="S85" s="805"/>
      <c r="T85" s="805"/>
      <c r="U85" s="805"/>
      <c r="V85" s="805"/>
      <c r="W85" s="805"/>
      <c r="X85" s="805"/>
      <c r="Y85" s="1494"/>
      <c r="Z85" s="549"/>
      <c r="AA85" s="549"/>
      <c r="AB85" s="549"/>
      <c r="AC85" s="549"/>
      <c r="AD85" s="549"/>
      <c r="AE85" s="549"/>
      <c r="AF85" s="549"/>
      <c r="AG85" s="549"/>
      <c r="AH85" s="549"/>
      <c r="AI85" s="549"/>
      <c r="AJ85" s="549"/>
      <c r="AK85" s="549"/>
      <c r="AL85" s="549"/>
      <c r="AM85" s="549"/>
      <c r="AN85" s="549"/>
      <c r="AO85" s="549"/>
      <c r="AP85" s="549"/>
      <c r="AQ85" s="549"/>
      <c r="AR85" s="549"/>
      <c r="AS85" s="549"/>
      <c r="AT85" s="549"/>
      <c r="AU85" s="549"/>
      <c r="AV85" s="549"/>
      <c r="AW85" s="549"/>
      <c r="AX85" s="549"/>
      <c r="AY85" s="549"/>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303"/>
      <c r="BX85" s="303"/>
      <c r="BY85" s="304"/>
      <c r="BZ85" s="1538"/>
      <c r="CA85" s="1538"/>
      <c r="CB85" s="1538"/>
      <c r="CC85" s="1538"/>
      <c r="CD85" s="1538"/>
      <c r="CE85" s="1538"/>
      <c r="CF85" s="1538"/>
      <c r="CG85" s="1538"/>
      <c r="CH85" s="1538"/>
      <c r="CI85" s="1538"/>
      <c r="CJ85" s="1538"/>
      <c r="CK85" s="1538"/>
      <c r="CL85" s="1538"/>
      <c r="CM85" s="1538"/>
      <c r="CN85" s="1538"/>
      <c r="CO85" s="1538"/>
      <c r="CP85" s="1538"/>
      <c r="CQ85" s="1538"/>
      <c r="CR85" s="1538"/>
      <c r="CS85" s="1538"/>
      <c r="CT85" s="1538"/>
      <c r="CU85" s="1538"/>
      <c r="CV85" s="1538"/>
      <c r="CW85" s="1538"/>
      <c r="CX85" s="1538"/>
      <c r="CY85" s="1538"/>
      <c r="CZ85" s="1538"/>
    </row>
    <row r="86" s="398" customFormat="true" ht="15" customHeight="true" x14ac:dyDescent="0.2">
      <c r="A86" s="716"/>
      <c r="B86" s="736"/>
      <c r="C86" s="804"/>
      <c r="D86" s="805"/>
      <c r="E86" s="805"/>
      <c r="F86" s="805"/>
      <c r="G86" s="806"/>
      <c r="H86" s="807"/>
      <c r="I86" s="805"/>
      <c r="J86" s="805"/>
      <c r="K86" s="805"/>
      <c r="L86" s="808"/>
      <c r="M86" s="809"/>
      <c r="N86" s="805"/>
      <c r="O86" s="805"/>
      <c r="P86" s="805"/>
      <c r="Q86" s="806"/>
      <c r="R86" s="807"/>
      <c r="S86" s="805"/>
      <c r="T86" s="805"/>
      <c r="U86" s="805"/>
      <c r="V86" s="805"/>
      <c r="W86" s="805"/>
      <c r="X86" s="805"/>
      <c r="Y86" s="1494"/>
      <c r="Z86" s="549"/>
      <c r="AA86" s="549"/>
      <c r="AB86" s="549"/>
      <c r="AC86" s="549"/>
      <c r="AD86" s="549"/>
      <c r="AE86" s="549"/>
      <c r="AF86" s="549"/>
      <c r="AG86" s="549"/>
      <c r="AH86" s="549"/>
      <c r="AI86" s="549"/>
      <c r="AJ86" s="549"/>
      <c r="AK86" s="549"/>
      <c r="AL86" s="549"/>
      <c r="AM86" s="549"/>
      <c r="AN86" s="549"/>
      <c r="AO86" s="549"/>
      <c r="AP86" s="549"/>
      <c r="AQ86" s="549"/>
      <c r="AR86" s="549"/>
      <c r="AS86" s="549"/>
      <c r="AT86" s="549"/>
      <c r="AU86" s="549"/>
      <c r="AV86" s="549"/>
      <c r="AW86" s="549"/>
      <c r="AX86" s="549"/>
      <c r="AY86" s="549"/>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303"/>
      <c r="BX86" s="303"/>
      <c r="BY86" s="304"/>
      <c r="BZ86" s="1538"/>
      <c r="CA86" s="1538"/>
      <c r="CB86" s="1538"/>
      <c r="CC86" s="1538"/>
      <c r="CD86" s="1538"/>
      <c r="CE86" s="1538"/>
      <c r="CF86" s="1538"/>
      <c r="CG86" s="1538"/>
      <c r="CH86" s="1538"/>
      <c r="CI86" s="1538"/>
      <c r="CJ86" s="1538"/>
      <c r="CK86" s="1538"/>
      <c r="CL86" s="1538"/>
      <c r="CM86" s="1538"/>
      <c r="CN86" s="1538"/>
      <c r="CO86" s="1538"/>
      <c r="CP86" s="1538"/>
      <c r="CQ86" s="1538"/>
      <c r="CR86" s="1538"/>
      <c r="CS86" s="1538"/>
      <c r="CT86" s="1538"/>
      <c r="CU86" s="1538"/>
      <c r="CV86" s="1538"/>
      <c r="CW86" s="1538"/>
      <c r="CX86" s="1538"/>
      <c r="CY86" s="1538"/>
      <c r="CZ86" s="1538"/>
    </row>
    <row r="87" s="398" customFormat="true" ht="15" customHeight="true" x14ac:dyDescent="0.2">
      <c r="A87" s="716"/>
      <c r="B87" s="736"/>
      <c r="C87" s="804"/>
      <c r="D87" s="805"/>
      <c r="E87" s="805"/>
      <c r="F87" s="805"/>
      <c r="G87" s="806"/>
      <c r="H87" s="807"/>
      <c r="I87" s="805"/>
      <c r="J87" s="805"/>
      <c r="K87" s="805"/>
      <c r="L87" s="808"/>
      <c r="M87" s="809"/>
      <c r="N87" s="805"/>
      <c r="O87" s="805"/>
      <c r="P87" s="805"/>
      <c r="Q87" s="806"/>
      <c r="R87" s="807"/>
      <c r="S87" s="805"/>
      <c r="T87" s="805"/>
      <c r="U87" s="805"/>
      <c r="V87" s="805"/>
      <c r="W87" s="805"/>
      <c r="X87" s="805"/>
      <c r="Y87" s="1494"/>
      <c r="Z87" s="549"/>
      <c r="AA87" s="549"/>
      <c r="AB87" s="549"/>
      <c r="AC87" s="549"/>
      <c r="AD87" s="549"/>
      <c r="AE87" s="549"/>
      <c r="AF87" s="549"/>
      <c r="AG87" s="549"/>
      <c r="AH87" s="549"/>
      <c r="AI87" s="549"/>
      <c r="AJ87" s="549"/>
      <c r="AK87" s="549"/>
      <c r="AL87" s="549"/>
      <c r="AM87" s="549"/>
      <c r="AN87" s="549"/>
      <c r="AO87" s="549"/>
      <c r="AP87" s="549"/>
      <c r="AQ87" s="549"/>
      <c r="AR87" s="549"/>
      <c r="AS87" s="549"/>
      <c r="AT87" s="549"/>
      <c r="AU87" s="549"/>
      <c r="AV87" s="549"/>
      <c r="AW87" s="549"/>
      <c r="AX87" s="549"/>
      <c r="AY87" s="549"/>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303"/>
      <c r="BX87" s="303"/>
      <c r="BY87" s="304"/>
      <c r="BZ87" s="1538"/>
      <c r="CA87" s="1538"/>
      <c r="CB87" s="1538"/>
      <c r="CC87" s="1538"/>
      <c r="CD87" s="1538"/>
      <c r="CE87" s="1538"/>
      <c r="CF87" s="1538"/>
      <c r="CG87" s="1538"/>
      <c r="CH87" s="1538"/>
      <c r="CI87" s="1538"/>
      <c r="CJ87" s="1538"/>
      <c r="CK87" s="1538"/>
      <c r="CL87" s="1538"/>
      <c r="CM87" s="1538"/>
      <c r="CN87" s="1538"/>
      <c r="CO87" s="1538"/>
      <c r="CP87" s="1538"/>
      <c r="CQ87" s="1538"/>
      <c r="CR87" s="1538"/>
      <c r="CS87" s="1538"/>
      <c r="CT87" s="1538"/>
      <c r="CU87" s="1538"/>
      <c r="CV87" s="1538"/>
      <c r="CW87" s="1538"/>
      <c r="CX87" s="1538"/>
      <c r="CY87" s="1538"/>
      <c r="CZ87" s="1538"/>
    </row>
    <row r="88" s="398" customFormat="true" ht="15" customHeight="true" x14ac:dyDescent="0.2">
      <c r="A88" s="716"/>
      <c r="B88" s="736"/>
      <c r="C88" s="804"/>
      <c r="D88" s="805"/>
      <c r="E88" s="805"/>
      <c r="F88" s="805"/>
      <c r="G88" s="806"/>
      <c r="H88" s="807"/>
      <c r="I88" s="805"/>
      <c r="J88" s="805"/>
      <c r="K88" s="805"/>
      <c r="L88" s="808"/>
      <c r="M88" s="809"/>
      <c r="N88" s="805"/>
      <c r="O88" s="805"/>
      <c r="P88" s="805"/>
      <c r="Q88" s="806"/>
      <c r="R88" s="807"/>
      <c r="S88" s="805"/>
      <c r="T88" s="805"/>
      <c r="U88" s="805"/>
      <c r="V88" s="805"/>
      <c r="W88" s="805"/>
      <c r="X88" s="805"/>
      <c r="Y88" s="1494"/>
      <c r="Z88" s="549"/>
      <c r="AA88" s="549"/>
      <c r="AB88" s="549"/>
      <c r="AC88" s="549"/>
      <c r="AD88" s="549"/>
      <c r="AE88" s="549"/>
      <c r="AF88" s="549"/>
      <c r="AG88" s="549"/>
      <c r="AH88" s="549"/>
      <c r="AI88" s="549"/>
      <c r="AJ88" s="549"/>
      <c r="AK88" s="549"/>
      <c r="AL88" s="549"/>
      <c r="AM88" s="549"/>
      <c r="AN88" s="549"/>
      <c r="AO88" s="549"/>
      <c r="AP88" s="549"/>
      <c r="AQ88" s="549"/>
      <c r="AR88" s="549"/>
      <c r="AS88" s="549"/>
      <c r="AT88" s="549"/>
      <c r="AU88" s="549"/>
      <c r="AV88" s="549"/>
      <c r="AW88" s="549"/>
      <c r="AX88" s="549"/>
      <c r="AY88" s="549"/>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303"/>
      <c r="BX88" s="303"/>
      <c r="BY88" s="304"/>
      <c r="BZ88" s="1538"/>
      <c r="CA88" s="1538"/>
      <c r="CB88" s="1538"/>
      <c r="CC88" s="1538"/>
      <c r="CD88" s="1538"/>
      <c r="CE88" s="1538"/>
      <c r="CF88" s="1538"/>
      <c r="CG88" s="1538"/>
      <c r="CH88" s="1538"/>
      <c r="CI88" s="1538"/>
      <c r="CJ88" s="1538"/>
      <c r="CK88" s="1538"/>
      <c r="CL88" s="1538"/>
      <c r="CM88" s="1538"/>
      <c r="CN88" s="1538"/>
      <c r="CO88" s="1538"/>
      <c r="CP88" s="1538"/>
      <c r="CQ88" s="1538"/>
      <c r="CR88" s="1538"/>
      <c r="CS88" s="1538"/>
      <c r="CT88" s="1538"/>
      <c r="CU88" s="1538"/>
      <c r="CV88" s="1538"/>
      <c r="CW88" s="1538"/>
      <c r="CX88" s="1538"/>
      <c r="CY88" s="1538"/>
      <c r="CZ88" s="1538"/>
    </row>
    <row r="89" s="398" customFormat="true" ht="15" customHeight="true" x14ac:dyDescent="0.2">
      <c r="A89" s="716"/>
      <c r="B89" s="736"/>
      <c r="C89" s="804"/>
      <c r="D89" s="805"/>
      <c r="E89" s="805"/>
      <c r="F89" s="805"/>
      <c r="G89" s="806"/>
      <c r="H89" s="807"/>
      <c r="I89" s="805"/>
      <c r="J89" s="805"/>
      <c r="K89" s="805"/>
      <c r="L89" s="808"/>
      <c r="M89" s="809"/>
      <c r="N89" s="805"/>
      <c r="O89" s="805"/>
      <c r="P89" s="805"/>
      <c r="Q89" s="806"/>
      <c r="R89" s="807"/>
      <c r="S89" s="805"/>
      <c r="T89" s="805"/>
      <c r="U89" s="805"/>
      <c r="V89" s="805"/>
      <c r="W89" s="805"/>
      <c r="X89" s="805"/>
      <c r="Y89" s="1494"/>
      <c r="Z89" s="549"/>
      <c r="AA89" s="549"/>
      <c r="AB89" s="549"/>
      <c r="AC89" s="549"/>
      <c r="AD89" s="549"/>
      <c r="AE89" s="549"/>
      <c r="AF89" s="549"/>
      <c r="AG89" s="549"/>
      <c r="AH89" s="549"/>
      <c r="AI89" s="549"/>
      <c r="AJ89" s="549"/>
      <c r="AK89" s="549"/>
      <c r="AL89" s="549"/>
      <c r="AM89" s="549"/>
      <c r="AN89" s="549"/>
      <c r="AO89" s="549"/>
      <c r="AP89" s="549"/>
      <c r="AQ89" s="549"/>
      <c r="AR89" s="549"/>
      <c r="AS89" s="549"/>
      <c r="AT89" s="549"/>
      <c r="AU89" s="549"/>
      <c r="AV89" s="549"/>
      <c r="AW89" s="549"/>
      <c r="AX89" s="549"/>
      <c r="AY89" s="549"/>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303"/>
      <c r="BX89" s="303"/>
      <c r="BY89" s="304"/>
      <c r="BZ89" s="1538"/>
      <c r="CA89" s="1538"/>
      <c r="CB89" s="1538"/>
      <c r="CC89" s="1538"/>
      <c r="CD89" s="1538"/>
      <c r="CE89" s="1538"/>
      <c r="CF89" s="1538"/>
      <c r="CG89" s="1538"/>
      <c r="CH89" s="1538"/>
      <c r="CI89" s="1538"/>
      <c r="CJ89" s="1538"/>
      <c r="CK89" s="1538"/>
      <c r="CL89" s="1538"/>
      <c r="CM89" s="1538"/>
      <c r="CN89" s="1538"/>
      <c r="CO89" s="1538"/>
      <c r="CP89" s="1538"/>
      <c r="CQ89" s="1538"/>
      <c r="CR89" s="1538"/>
      <c r="CS89" s="1538"/>
      <c r="CT89" s="1538"/>
      <c r="CU89" s="1538"/>
      <c r="CV89" s="1538"/>
      <c r="CW89" s="1538"/>
      <c r="CX89" s="1538"/>
      <c r="CY89" s="1538"/>
      <c r="CZ89" s="1538"/>
    </row>
    <row r="90" s="398" customFormat="true" ht="15" customHeight="true" x14ac:dyDescent="0.2">
      <c r="A90" s="717"/>
      <c r="B90" s="737"/>
      <c r="C90" s="810"/>
      <c r="D90" s="811"/>
      <c r="E90" s="811"/>
      <c r="F90" s="811"/>
      <c r="G90" s="812"/>
      <c r="H90" s="813"/>
      <c r="I90" s="811"/>
      <c r="J90" s="811"/>
      <c r="K90" s="811"/>
      <c r="L90" s="814"/>
      <c r="M90" s="815"/>
      <c r="N90" s="811"/>
      <c r="O90" s="811"/>
      <c r="P90" s="811"/>
      <c r="Q90" s="812"/>
      <c r="R90" s="813"/>
      <c r="S90" s="811"/>
      <c r="T90" s="811"/>
      <c r="U90" s="811"/>
      <c r="V90" s="811"/>
      <c r="W90" s="811"/>
      <c r="X90" s="811"/>
      <c r="Y90" s="1495"/>
      <c r="Z90" s="549"/>
      <c r="AA90" s="549"/>
      <c r="AB90" s="549"/>
      <c r="AC90" s="549"/>
      <c r="AD90" s="549"/>
      <c r="AE90" s="549"/>
      <c r="AF90" s="549"/>
      <c r="AG90" s="549"/>
      <c r="AH90" s="549"/>
      <c r="AI90" s="549"/>
      <c r="AJ90" s="549"/>
      <c r="AK90" s="549"/>
      <c r="AL90" s="549"/>
      <c r="AM90" s="549"/>
      <c r="AN90" s="549"/>
      <c r="AO90" s="549"/>
      <c r="AP90" s="549"/>
      <c r="AQ90" s="549"/>
      <c r="AR90" s="549"/>
      <c r="AS90" s="549"/>
      <c r="AT90" s="549"/>
      <c r="AU90" s="549"/>
      <c r="AV90" s="549"/>
      <c r="AW90" s="549"/>
      <c r="AX90" s="549"/>
      <c r="AY90" s="549"/>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303"/>
      <c r="BX90" s="303"/>
      <c r="BY90" s="304"/>
      <c r="BZ90" s="1538"/>
      <c r="CA90" s="1538"/>
      <c r="CB90" s="1538"/>
      <c r="CC90" s="1538"/>
      <c r="CD90" s="1538"/>
      <c r="CE90" s="1538"/>
      <c r="CF90" s="1538"/>
      <c r="CG90" s="1538"/>
      <c r="CH90" s="1538"/>
      <c r="CI90" s="1538"/>
      <c r="CJ90" s="1538"/>
      <c r="CK90" s="1538"/>
      <c r="CL90" s="1538"/>
      <c r="CM90" s="1538"/>
      <c r="CN90" s="1538"/>
      <c r="CO90" s="1538"/>
      <c r="CP90" s="1538"/>
      <c r="CQ90" s="1538"/>
      <c r="CR90" s="1538"/>
      <c r="CS90" s="1538"/>
      <c r="CT90" s="1538"/>
      <c r="CU90" s="1538"/>
      <c r="CV90" s="1538"/>
      <c r="CW90" s="1538"/>
      <c r="CX90" s="1538"/>
      <c r="CY90" s="1538"/>
      <c r="CZ90" s="1538"/>
    </row>
    <row r="91" s="398" customFormat="true" ht="15" customHeight="true" x14ac:dyDescent="0.2">
      <c r="A91" s="634"/>
      <c r="B91" s="738"/>
      <c r="C91" s="816"/>
      <c r="D91" s="778"/>
      <c r="E91" s="778"/>
      <c r="F91" s="778"/>
      <c r="G91" s="779"/>
      <c r="H91" s="817"/>
      <c r="I91" s="778"/>
      <c r="J91" s="778"/>
      <c r="K91" s="778"/>
      <c r="L91" s="818"/>
      <c r="M91" s="816"/>
      <c r="N91" s="778"/>
      <c r="O91" s="778"/>
      <c r="P91" s="778"/>
      <c r="Q91" s="779"/>
      <c r="R91" s="817"/>
      <c r="S91" s="778"/>
      <c r="T91" s="778"/>
      <c r="U91" s="778"/>
      <c r="V91" s="778"/>
      <c r="W91" s="778"/>
      <c r="X91" s="778"/>
      <c r="Y91" s="818"/>
      <c r="Z91" s="549"/>
      <c r="AA91" s="549"/>
      <c r="AB91" s="549"/>
      <c r="AC91" s="549"/>
      <c r="AD91" s="549"/>
      <c r="AE91" s="549"/>
      <c r="AF91" s="549"/>
      <c r="AG91" s="549"/>
      <c r="AH91" s="549"/>
      <c r="AI91" s="549"/>
      <c r="AJ91" s="549"/>
      <c r="AK91" s="549"/>
      <c r="AL91" s="549"/>
      <c r="AM91" s="549"/>
      <c r="AN91" s="549"/>
      <c r="AO91" s="549"/>
      <c r="AP91" s="549"/>
      <c r="AQ91" s="549"/>
      <c r="AR91" s="549"/>
      <c r="AS91" s="549"/>
      <c r="AT91" s="549"/>
      <c r="AU91" s="549"/>
      <c r="AV91" s="549"/>
      <c r="AW91" s="549"/>
      <c r="AX91" s="549"/>
      <c r="AY91" s="549"/>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303"/>
      <c r="BX91" s="303"/>
      <c r="BY91" s="304"/>
      <c r="BZ91" s="1538"/>
      <c r="CA91" s="1538"/>
      <c r="CB91" s="1538"/>
      <c r="CC91" s="1538"/>
      <c r="CD91" s="1538"/>
      <c r="CE91" s="1538"/>
      <c r="CF91" s="1538"/>
      <c r="CG91" s="1538"/>
      <c r="CH91" s="1538"/>
      <c r="CI91" s="1538"/>
      <c r="CJ91" s="1538"/>
      <c r="CK91" s="1538"/>
      <c r="CL91" s="1538"/>
      <c r="CM91" s="1538"/>
      <c r="CN91" s="1538"/>
      <c r="CO91" s="1538"/>
      <c r="CP91" s="1538"/>
      <c r="CQ91" s="1538"/>
      <c r="CR91" s="1538"/>
      <c r="CS91" s="1538"/>
      <c r="CT91" s="1538"/>
      <c r="CU91" s="1538"/>
      <c r="CV91" s="1538"/>
      <c r="CW91" s="1538"/>
      <c r="CX91" s="1538"/>
      <c r="CY91" s="1538"/>
      <c r="CZ91" s="1538"/>
    </row>
    <row r="92" s="398" customFormat="true" ht="15" customHeight="true" x14ac:dyDescent="0.2">
      <c r="A92" s="634"/>
      <c r="B92" s="738"/>
      <c r="C92" s="816"/>
      <c r="D92" s="778"/>
      <c r="E92" s="778"/>
      <c r="F92" s="778"/>
      <c r="G92" s="779"/>
      <c r="H92" s="817"/>
      <c r="I92" s="778"/>
      <c r="J92" s="778"/>
      <c r="K92" s="778"/>
      <c r="L92" s="818"/>
      <c r="M92" s="816"/>
      <c r="N92" s="778"/>
      <c r="O92" s="778"/>
      <c r="P92" s="778"/>
      <c r="Q92" s="779"/>
      <c r="R92" s="817"/>
      <c r="S92" s="778"/>
      <c r="T92" s="778"/>
      <c r="U92" s="778"/>
      <c r="V92" s="778"/>
      <c r="W92" s="778"/>
      <c r="X92" s="778"/>
      <c r="Y92" s="818"/>
      <c r="Z92" s="549"/>
      <c r="AA92" s="549"/>
      <c r="AB92" s="549"/>
      <c r="AC92" s="549"/>
      <c r="AD92" s="549"/>
      <c r="AE92" s="549"/>
      <c r="AF92" s="549"/>
      <c r="AG92" s="549"/>
      <c r="AH92" s="549"/>
      <c r="AI92" s="549"/>
      <c r="AJ92" s="549"/>
      <c r="AK92" s="549"/>
      <c r="AL92" s="549"/>
      <c r="AM92" s="549"/>
      <c r="AN92" s="549"/>
      <c r="AO92" s="549"/>
      <c r="AP92" s="549"/>
      <c r="AQ92" s="549"/>
      <c r="AR92" s="549"/>
      <c r="AS92" s="549"/>
      <c r="AT92" s="549"/>
      <c r="AU92" s="549"/>
      <c r="AV92" s="549"/>
      <c r="AW92" s="549"/>
      <c r="AX92" s="549"/>
      <c r="AY92" s="549"/>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303"/>
      <c r="BX92" s="303"/>
      <c r="BY92" s="304"/>
      <c r="BZ92" s="1538"/>
      <c r="CA92" s="1538"/>
      <c r="CB92" s="1538"/>
      <c r="CC92" s="1538"/>
      <c r="CD92" s="1538"/>
      <c r="CE92" s="1538"/>
      <c r="CF92" s="1538"/>
      <c r="CG92" s="1538"/>
      <c r="CH92" s="1538"/>
      <c r="CI92" s="1538"/>
      <c r="CJ92" s="1538"/>
      <c r="CK92" s="1538"/>
      <c r="CL92" s="1538"/>
      <c r="CM92" s="1538"/>
      <c r="CN92" s="1538"/>
      <c r="CO92" s="1538"/>
      <c r="CP92" s="1538"/>
      <c r="CQ92" s="1538"/>
      <c r="CR92" s="1538"/>
      <c r="CS92" s="1538"/>
      <c r="CT92" s="1538"/>
      <c r="CU92" s="1538"/>
      <c r="CV92" s="1538"/>
      <c r="CW92" s="1538"/>
      <c r="CX92" s="1538"/>
      <c r="CY92" s="1538"/>
      <c r="CZ92" s="1538"/>
    </row>
    <row r="93" s="398" customFormat="true" ht="15" customHeight="true" x14ac:dyDescent="0.2">
      <c r="A93" s="718"/>
      <c r="B93" s="739"/>
      <c r="C93" s="640"/>
      <c r="D93" s="641"/>
      <c r="E93" s="641"/>
      <c r="F93" s="641"/>
      <c r="G93" s="698"/>
      <c r="H93" s="686"/>
      <c r="I93" s="641"/>
      <c r="J93" s="641"/>
      <c r="K93" s="641"/>
      <c r="L93" s="659"/>
      <c r="M93" s="640"/>
      <c r="N93" s="641"/>
      <c r="O93" s="641"/>
      <c r="P93" s="641"/>
      <c r="Q93" s="698"/>
      <c r="R93" s="686"/>
      <c r="S93" s="641"/>
      <c r="T93" s="641"/>
      <c r="U93" s="641"/>
      <c r="V93" s="641"/>
      <c r="W93" s="641"/>
      <c r="X93" s="641"/>
      <c r="Y93" s="659"/>
      <c r="Z93" s="549"/>
      <c r="AA93" s="549"/>
      <c r="AB93" s="549"/>
      <c r="AC93" s="549"/>
      <c r="AD93" s="549"/>
      <c r="AE93" s="549"/>
      <c r="AF93" s="549"/>
      <c r="AG93" s="549"/>
      <c r="AH93" s="549"/>
      <c r="AI93" s="549"/>
      <c r="AJ93" s="549"/>
      <c r="AK93" s="549"/>
      <c r="AL93" s="549"/>
      <c r="AM93" s="549"/>
      <c r="AN93" s="549"/>
      <c r="AO93" s="549"/>
      <c r="AP93" s="549"/>
      <c r="AQ93" s="549"/>
      <c r="AR93" s="549"/>
      <c r="AS93" s="549"/>
      <c r="AT93" s="549"/>
      <c r="AU93" s="549"/>
      <c r="AV93" s="549"/>
      <c r="AW93" s="549"/>
      <c r="AX93" s="549"/>
      <c r="AY93" s="549"/>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303"/>
      <c r="BX93" s="303"/>
      <c r="BY93" s="304"/>
      <c r="BZ93" s="1538"/>
      <c r="CA93" s="1538"/>
      <c r="CB93" s="1538"/>
      <c r="CC93" s="1538"/>
      <c r="CD93" s="1538"/>
      <c r="CE93" s="1538"/>
      <c r="CF93" s="1538"/>
      <c r="CG93" s="1538"/>
      <c r="CH93" s="1538"/>
      <c r="CI93" s="1538"/>
      <c r="CJ93" s="1538"/>
      <c r="CK93" s="1538"/>
      <c r="CL93" s="1538"/>
      <c r="CM93" s="1538"/>
      <c r="CN93" s="1538"/>
      <c r="CO93" s="1538"/>
      <c r="CP93" s="1538"/>
      <c r="CQ93" s="1538"/>
      <c r="CR93" s="1538"/>
      <c r="CS93" s="1538"/>
      <c r="CT93" s="1538"/>
      <c r="CU93" s="1538"/>
      <c r="CV93" s="1538"/>
      <c r="CW93" s="1538"/>
      <c r="CX93" s="1538"/>
      <c r="CY93" s="1538"/>
      <c r="CZ93" s="1538"/>
    </row>
    <row r="94" s="398" customFormat="true" ht="15" customHeight="true" x14ac:dyDescent="0.2">
      <c r="A94" s="949"/>
      <c r="B94" s="739"/>
      <c r="C94" s="640"/>
      <c r="D94" s="642"/>
      <c r="E94" s="642"/>
      <c r="F94" s="642"/>
      <c r="G94" s="699"/>
      <c r="H94" s="686"/>
      <c r="I94" s="642"/>
      <c r="J94" s="642"/>
      <c r="K94" s="642"/>
      <c r="L94" s="660"/>
      <c r="M94" s="640"/>
      <c r="N94" s="642"/>
      <c r="O94" s="642"/>
      <c r="P94" s="642"/>
      <c r="Q94" s="699"/>
      <c r="R94" s="686"/>
      <c r="S94" s="642"/>
      <c r="T94" s="642"/>
      <c r="U94" s="642"/>
      <c r="V94" s="642"/>
      <c r="W94" s="642"/>
      <c r="X94" s="642"/>
      <c r="Y94" s="660"/>
      <c r="Z94" s="549"/>
      <c r="AA94" s="549"/>
      <c r="AB94" s="549"/>
      <c r="AC94" s="549"/>
      <c r="AD94" s="549"/>
      <c r="AE94" s="549"/>
      <c r="AF94" s="549"/>
      <c r="AG94" s="549"/>
      <c r="AH94" s="549"/>
      <c r="AI94" s="549"/>
      <c r="AJ94" s="549"/>
      <c r="AK94" s="549"/>
      <c r="AL94" s="549"/>
      <c r="AM94" s="549"/>
      <c r="AN94" s="549"/>
      <c r="AO94" s="549"/>
      <c r="AP94" s="549"/>
      <c r="AQ94" s="549"/>
      <c r="AR94" s="549"/>
      <c r="AS94" s="549"/>
      <c r="AT94" s="549"/>
      <c r="AU94" s="549"/>
      <c r="AV94" s="549"/>
      <c r="AW94" s="549"/>
      <c r="AX94" s="549"/>
      <c r="AY94" s="549"/>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303"/>
      <c r="BX94" s="303"/>
      <c r="BY94" s="304"/>
      <c r="BZ94" s="1538"/>
      <c r="CA94" s="1538"/>
      <c r="CB94" s="1538"/>
      <c r="CC94" s="1538"/>
      <c r="CD94" s="1538"/>
      <c r="CE94" s="1538"/>
      <c r="CF94" s="1538"/>
      <c r="CG94" s="1538"/>
      <c r="CH94" s="1538"/>
      <c r="CI94" s="1538"/>
      <c r="CJ94" s="1538"/>
      <c r="CK94" s="1538"/>
      <c r="CL94" s="1538"/>
      <c r="CM94" s="1538"/>
      <c r="CN94" s="1538"/>
      <c r="CO94" s="1538"/>
      <c r="CP94" s="1538"/>
      <c r="CQ94" s="1538"/>
      <c r="CR94" s="1538"/>
      <c r="CS94" s="1538"/>
      <c r="CT94" s="1538"/>
      <c r="CU94" s="1538"/>
      <c r="CV94" s="1538"/>
      <c r="CW94" s="1538"/>
      <c r="CX94" s="1538"/>
      <c r="CY94" s="1538"/>
      <c r="CZ94" s="1538"/>
    </row>
    <row r="95" s="398" customFormat="true" ht="15" customHeight="true" x14ac:dyDescent="0.2">
      <c r="A95" s="718"/>
      <c r="B95" s="740"/>
      <c r="C95" s="819"/>
      <c r="D95" s="820"/>
      <c r="E95" s="820"/>
      <c r="F95" s="820"/>
      <c r="G95" s="821"/>
      <c r="H95" s="822"/>
      <c r="I95" s="820"/>
      <c r="J95" s="820"/>
      <c r="K95" s="820"/>
      <c r="L95" s="823"/>
      <c r="M95" s="819"/>
      <c r="N95" s="820"/>
      <c r="O95" s="820"/>
      <c r="P95" s="820"/>
      <c r="Q95" s="821"/>
      <c r="R95" s="822"/>
      <c r="S95" s="820"/>
      <c r="T95" s="820"/>
      <c r="U95" s="820"/>
      <c r="V95" s="820"/>
      <c r="W95" s="820"/>
      <c r="X95" s="820"/>
      <c r="Y95" s="823"/>
      <c r="Z95" s="549"/>
      <c r="AA95" s="549"/>
      <c r="AB95" s="549"/>
      <c r="AC95" s="549"/>
      <c r="AD95" s="549"/>
      <c r="AE95" s="549"/>
      <c r="AF95" s="549"/>
      <c r="AG95" s="549"/>
      <c r="AH95" s="549"/>
      <c r="AI95" s="549"/>
      <c r="AJ95" s="549"/>
      <c r="AK95" s="549"/>
      <c r="AL95" s="549"/>
      <c r="AM95" s="549"/>
      <c r="AN95" s="549"/>
      <c r="AO95" s="549"/>
      <c r="AP95" s="549"/>
      <c r="AQ95" s="549"/>
      <c r="AR95" s="549"/>
      <c r="AS95" s="549"/>
      <c r="AT95" s="549"/>
      <c r="AU95" s="549"/>
      <c r="AV95" s="549"/>
      <c r="AW95" s="549"/>
      <c r="AX95" s="549"/>
      <c r="AY95" s="549"/>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303"/>
      <c r="BX95" s="303"/>
      <c r="BY95" s="304"/>
      <c r="BZ95" s="1538"/>
      <c r="CA95" s="1538"/>
      <c r="CB95" s="1538"/>
      <c r="CC95" s="1538"/>
      <c r="CD95" s="1538"/>
      <c r="CE95" s="1538"/>
      <c r="CF95" s="1538"/>
      <c r="CG95" s="1538"/>
      <c r="CH95" s="1538"/>
      <c r="CI95" s="1538"/>
      <c r="CJ95" s="1538"/>
      <c r="CK95" s="1538"/>
      <c r="CL95" s="1538"/>
      <c r="CM95" s="1538"/>
      <c r="CN95" s="1538"/>
      <c r="CO95" s="1538"/>
      <c r="CP95" s="1538"/>
      <c r="CQ95" s="1538"/>
      <c r="CR95" s="1538"/>
      <c r="CS95" s="1538"/>
      <c r="CT95" s="1538"/>
      <c r="CU95" s="1538"/>
      <c r="CV95" s="1538"/>
      <c r="CW95" s="1538"/>
      <c r="CX95" s="1538"/>
      <c r="CY95" s="1538"/>
      <c r="CZ95" s="1538"/>
    </row>
    <row r="96" s="131" customFormat="true" ht="15" customHeight="true" x14ac:dyDescent="0.2">
      <c r="A96" s="949"/>
      <c r="B96" s="740"/>
      <c r="C96" s="819"/>
      <c r="D96" s="820"/>
      <c r="E96" s="820"/>
      <c r="F96" s="820"/>
      <c r="G96" s="821"/>
      <c r="H96" s="822"/>
      <c r="I96" s="820"/>
      <c r="J96" s="820"/>
      <c r="K96" s="820"/>
      <c r="L96" s="823"/>
      <c r="M96" s="819"/>
      <c r="N96" s="820"/>
      <c r="O96" s="820"/>
      <c r="P96" s="820"/>
      <c r="Q96" s="821"/>
      <c r="R96" s="822"/>
      <c r="S96" s="820"/>
      <c r="T96" s="820"/>
      <c r="U96" s="820"/>
      <c r="V96" s="820"/>
      <c r="W96" s="820"/>
      <c r="X96" s="820"/>
      <c r="Y96" s="823"/>
      <c r="Z96" s="549"/>
      <c r="AA96" s="549"/>
      <c r="AB96" s="549"/>
      <c r="AC96" s="549"/>
      <c r="AD96" s="549"/>
      <c r="AE96" s="549"/>
      <c r="AF96" s="549"/>
      <c r="AG96" s="549"/>
      <c r="AH96" s="549"/>
      <c r="AI96" s="549"/>
      <c r="AJ96" s="549"/>
      <c r="AK96" s="549"/>
      <c r="AL96" s="549"/>
      <c r="AM96" s="549"/>
      <c r="AN96" s="549"/>
      <c r="AO96" s="549"/>
      <c r="AP96" s="549"/>
      <c r="AQ96" s="549"/>
      <c r="AR96" s="549"/>
      <c r="AS96" s="549"/>
      <c r="AT96" s="549"/>
      <c r="AU96" s="549"/>
      <c r="AV96" s="549"/>
      <c r="AW96" s="549"/>
      <c r="AX96" s="549"/>
      <c r="AY96" s="549"/>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303"/>
      <c r="BX96" s="303"/>
      <c r="BY96" s="304"/>
      <c r="BZ96" s="1538"/>
      <c r="CA96" s="1538"/>
      <c r="CB96" s="1538"/>
      <c r="CC96" s="1538"/>
      <c r="CD96" s="1538"/>
      <c r="CE96" s="1538"/>
      <c r="CF96" s="1538"/>
      <c r="CG96" s="1538"/>
      <c r="CH96" s="1538"/>
      <c r="CI96" s="1538"/>
      <c r="CJ96" s="1538"/>
      <c r="CK96" s="1538"/>
      <c r="CL96" s="1538"/>
      <c r="CM96" s="1538"/>
      <c r="CN96" s="1538"/>
      <c r="CO96" s="1538"/>
      <c r="CP96" s="1538"/>
      <c r="CQ96" s="1538"/>
      <c r="CR96" s="1538"/>
      <c r="CS96" s="1538"/>
      <c r="CT96" s="1538"/>
      <c r="CU96" s="1538"/>
      <c r="CV96" s="1538"/>
      <c r="CW96" s="1538"/>
      <c r="CX96" s="1538"/>
      <c r="CY96" s="1538"/>
      <c r="CZ96" s="1538"/>
    </row>
    <row r="97" s="131" customFormat="true" ht="15" customHeight="true" x14ac:dyDescent="0.2">
      <c r="A97" s="718"/>
      <c r="B97" s="740"/>
      <c r="C97" s="819"/>
      <c r="D97" s="820"/>
      <c r="E97" s="820"/>
      <c r="F97" s="820"/>
      <c r="G97" s="821"/>
      <c r="H97" s="822"/>
      <c r="I97" s="820"/>
      <c r="J97" s="820"/>
      <c r="K97" s="820"/>
      <c r="L97" s="823"/>
      <c r="M97" s="819"/>
      <c r="N97" s="820"/>
      <c r="O97" s="820"/>
      <c r="P97" s="820"/>
      <c r="Q97" s="821"/>
      <c r="R97" s="822"/>
      <c r="S97" s="820"/>
      <c r="T97" s="820"/>
      <c r="U97" s="820"/>
      <c r="V97" s="820"/>
      <c r="W97" s="820"/>
      <c r="X97" s="820"/>
      <c r="Y97" s="823"/>
      <c r="Z97" s="549"/>
      <c r="AA97" s="549"/>
      <c r="AB97" s="549"/>
      <c r="AC97" s="549"/>
      <c r="AD97" s="549"/>
      <c r="AE97" s="549"/>
      <c r="AF97" s="549"/>
      <c r="AG97" s="549"/>
      <c r="AH97" s="549"/>
      <c r="AI97" s="549"/>
      <c r="AJ97" s="549"/>
      <c r="AK97" s="549"/>
      <c r="AL97" s="549"/>
      <c r="AM97" s="549"/>
      <c r="AN97" s="549"/>
      <c r="AO97" s="549"/>
      <c r="AP97" s="549"/>
      <c r="AQ97" s="549"/>
      <c r="AR97" s="549"/>
      <c r="AS97" s="549"/>
      <c r="AT97" s="549"/>
      <c r="AU97" s="549"/>
      <c r="AV97" s="549"/>
      <c r="AW97" s="549"/>
      <c r="AX97" s="549"/>
      <c r="AY97" s="549"/>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303"/>
      <c r="BX97" s="303"/>
      <c r="BY97" s="304"/>
      <c r="BZ97" s="1538"/>
      <c r="CA97" s="1538"/>
      <c r="CB97" s="1538"/>
      <c r="CC97" s="1538"/>
      <c r="CD97" s="1538"/>
      <c r="CE97" s="1538"/>
      <c r="CF97" s="1538"/>
      <c r="CG97" s="1538"/>
      <c r="CH97" s="1538"/>
      <c r="CI97" s="1538"/>
      <c r="CJ97" s="1538"/>
      <c r="CK97" s="1538"/>
      <c r="CL97" s="1538"/>
      <c r="CM97" s="1538"/>
      <c r="CN97" s="1538"/>
      <c r="CO97" s="1538"/>
      <c r="CP97" s="1538"/>
      <c r="CQ97" s="1538"/>
      <c r="CR97" s="1538"/>
      <c r="CS97" s="1538"/>
      <c r="CT97" s="1538"/>
      <c r="CU97" s="1538"/>
      <c r="CV97" s="1538"/>
      <c r="CW97" s="1538"/>
      <c r="CX97" s="1538"/>
      <c r="CY97" s="1538"/>
      <c r="CZ97" s="1538"/>
    </row>
    <row r="98" s="131" customFormat="true" ht="15" customHeight="true" x14ac:dyDescent="0.2">
      <c r="A98" s="949"/>
      <c r="B98" s="740"/>
      <c r="C98" s="819"/>
      <c r="D98" s="820"/>
      <c r="E98" s="820"/>
      <c r="F98" s="820"/>
      <c r="G98" s="821"/>
      <c r="H98" s="822"/>
      <c r="I98" s="820"/>
      <c r="J98" s="820"/>
      <c r="K98" s="820"/>
      <c r="L98" s="823"/>
      <c r="M98" s="819"/>
      <c r="N98" s="820"/>
      <c r="O98" s="820"/>
      <c r="P98" s="820"/>
      <c r="Q98" s="821"/>
      <c r="R98" s="822"/>
      <c r="S98" s="820"/>
      <c r="T98" s="820"/>
      <c r="U98" s="820"/>
      <c r="V98" s="820"/>
      <c r="W98" s="820"/>
      <c r="X98" s="820"/>
      <c r="Y98" s="823"/>
      <c r="Z98" s="549"/>
      <c r="AA98" s="549"/>
      <c r="AB98" s="549"/>
      <c r="AC98" s="549"/>
      <c r="AD98" s="549"/>
      <c r="AE98" s="549"/>
      <c r="AF98" s="549"/>
      <c r="AG98" s="549"/>
      <c r="AH98" s="549"/>
      <c r="AI98" s="549"/>
      <c r="AJ98" s="549"/>
      <c r="AK98" s="549"/>
      <c r="AL98" s="549"/>
      <c r="AM98" s="549"/>
      <c r="AN98" s="549"/>
      <c r="AO98" s="549"/>
      <c r="AP98" s="549"/>
      <c r="AQ98" s="549"/>
      <c r="AR98" s="549"/>
      <c r="AS98" s="549"/>
      <c r="AT98" s="549"/>
      <c r="AU98" s="549"/>
      <c r="AV98" s="549"/>
      <c r="AW98" s="549"/>
      <c r="AX98" s="549"/>
      <c r="AY98" s="549"/>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303"/>
      <c r="BX98" s="303"/>
      <c r="BY98" s="304"/>
      <c r="BZ98" s="1538"/>
      <c r="CA98" s="1538"/>
      <c r="CB98" s="1538"/>
      <c r="CC98" s="1538"/>
      <c r="CD98" s="1538"/>
      <c r="CE98" s="1538"/>
      <c r="CF98" s="1538"/>
      <c r="CG98" s="1538"/>
      <c r="CH98" s="1538"/>
      <c r="CI98" s="1538"/>
      <c r="CJ98" s="1538"/>
      <c r="CK98" s="1538"/>
      <c r="CL98" s="1538"/>
      <c r="CM98" s="1538"/>
      <c r="CN98" s="1538"/>
      <c r="CO98" s="1538"/>
      <c r="CP98" s="1538"/>
      <c r="CQ98" s="1538"/>
      <c r="CR98" s="1538"/>
      <c r="CS98" s="1538"/>
      <c r="CT98" s="1538"/>
      <c r="CU98" s="1538"/>
      <c r="CV98" s="1538"/>
      <c r="CW98" s="1538"/>
      <c r="CX98" s="1538"/>
      <c r="CY98" s="1538"/>
      <c r="CZ98" s="1538"/>
    </row>
    <row r="99" s="131" customFormat="true" ht="15" customHeight="true" x14ac:dyDescent="0.2">
      <c r="A99" s="949"/>
      <c r="B99" s="740"/>
      <c r="C99" s="819"/>
      <c r="D99" s="820"/>
      <c r="E99" s="820"/>
      <c r="F99" s="820"/>
      <c r="G99" s="821"/>
      <c r="H99" s="822"/>
      <c r="I99" s="820"/>
      <c r="J99" s="820"/>
      <c r="K99" s="820"/>
      <c r="L99" s="823"/>
      <c r="M99" s="819"/>
      <c r="N99" s="820"/>
      <c r="O99" s="820"/>
      <c r="P99" s="820"/>
      <c r="Q99" s="821"/>
      <c r="R99" s="822"/>
      <c r="S99" s="820"/>
      <c r="T99" s="820"/>
      <c r="U99" s="820"/>
      <c r="V99" s="820"/>
      <c r="W99" s="820"/>
      <c r="X99" s="820"/>
      <c r="Y99" s="823"/>
      <c r="Z99" s="549"/>
      <c r="AA99" s="549"/>
      <c r="AB99" s="549"/>
      <c r="AC99" s="549"/>
      <c r="AD99" s="549"/>
      <c r="AE99" s="549"/>
      <c r="AF99" s="549"/>
      <c r="AG99" s="549"/>
      <c r="AH99" s="549"/>
      <c r="AI99" s="549"/>
      <c r="AJ99" s="549"/>
      <c r="AK99" s="549"/>
      <c r="AL99" s="549"/>
      <c r="AM99" s="549"/>
      <c r="AN99" s="549"/>
      <c r="AO99" s="549"/>
      <c r="AP99" s="549"/>
      <c r="AQ99" s="549"/>
      <c r="AR99" s="549"/>
      <c r="AS99" s="549"/>
      <c r="AT99" s="549"/>
      <c r="AU99" s="549"/>
      <c r="AV99" s="549"/>
      <c r="AW99" s="549"/>
      <c r="AX99" s="549"/>
      <c r="AY99" s="549"/>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303"/>
      <c r="BX99" s="303"/>
      <c r="BY99" s="304"/>
      <c r="BZ99" s="1538"/>
      <c r="CA99" s="1538"/>
      <c r="CB99" s="1538"/>
      <c r="CC99" s="1538"/>
      <c r="CD99" s="1538"/>
      <c r="CE99" s="1538"/>
      <c r="CF99" s="1538"/>
      <c r="CG99" s="1538"/>
      <c r="CH99" s="1538"/>
      <c r="CI99" s="1538"/>
      <c r="CJ99" s="1538"/>
      <c r="CK99" s="1538"/>
      <c r="CL99" s="1538"/>
      <c r="CM99" s="1538"/>
      <c r="CN99" s="1538"/>
      <c r="CO99" s="1538"/>
      <c r="CP99" s="1538"/>
      <c r="CQ99" s="1538"/>
      <c r="CR99" s="1538"/>
      <c r="CS99" s="1538"/>
      <c r="CT99" s="1538"/>
      <c r="CU99" s="1538"/>
      <c r="CV99" s="1538"/>
      <c r="CW99" s="1538"/>
      <c r="CX99" s="1538"/>
      <c r="CY99" s="1538"/>
      <c r="CZ99" s="1538"/>
    </row>
    <row r="100" s="131" customFormat="true" ht="15" customHeight="true" x14ac:dyDescent="0.2">
      <c r="A100" s="949"/>
      <c r="B100" s="740"/>
      <c r="C100" s="819"/>
      <c r="D100" s="820"/>
      <c r="E100" s="820"/>
      <c r="F100" s="820"/>
      <c r="G100" s="821"/>
      <c r="H100" s="822"/>
      <c r="I100" s="820"/>
      <c r="J100" s="820"/>
      <c r="K100" s="820"/>
      <c r="L100" s="823"/>
      <c r="M100" s="819"/>
      <c r="N100" s="820"/>
      <c r="O100" s="820"/>
      <c r="P100" s="820"/>
      <c r="Q100" s="821"/>
      <c r="R100" s="822"/>
      <c r="S100" s="820"/>
      <c r="T100" s="820"/>
      <c r="U100" s="820"/>
      <c r="V100" s="820"/>
      <c r="W100" s="820"/>
      <c r="X100" s="820"/>
      <c r="Y100" s="823"/>
      <c r="Z100" s="549"/>
      <c r="AA100" s="549"/>
      <c r="AB100" s="549"/>
      <c r="AC100" s="549"/>
      <c r="AD100" s="549"/>
      <c r="AE100" s="549"/>
      <c r="AF100" s="549"/>
      <c r="AG100" s="549"/>
      <c r="AH100" s="549"/>
      <c r="AI100" s="549"/>
      <c r="AJ100" s="549"/>
      <c r="AK100" s="549"/>
      <c r="AL100" s="549"/>
      <c r="AM100" s="549"/>
      <c r="AN100" s="549"/>
      <c r="AO100" s="549"/>
      <c r="AP100" s="549"/>
      <c r="AQ100" s="549"/>
      <c r="AR100" s="549"/>
      <c r="AS100" s="549"/>
      <c r="AT100" s="549"/>
      <c r="AU100" s="549"/>
      <c r="AV100" s="549"/>
      <c r="AW100" s="549"/>
      <c r="AX100" s="549"/>
      <c r="AY100" s="549"/>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303"/>
      <c r="BX100" s="303"/>
      <c r="BY100" s="304"/>
      <c r="BZ100" s="1538"/>
      <c r="CA100" s="1538"/>
      <c r="CB100" s="1538"/>
      <c r="CC100" s="1538"/>
      <c r="CD100" s="1538"/>
      <c r="CE100" s="1538"/>
      <c r="CF100" s="1538"/>
      <c r="CG100" s="1538"/>
      <c r="CH100" s="1538"/>
      <c r="CI100" s="1538"/>
      <c r="CJ100" s="1538"/>
      <c r="CK100" s="1538"/>
      <c r="CL100" s="1538"/>
      <c r="CM100" s="1538"/>
      <c r="CN100" s="1538"/>
      <c r="CO100" s="1538"/>
      <c r="CP100" s="1538"/>
      <c r="CQ100" s="1538"/>
      <c r="CR100" s="1538"/>
      <c r="CS100" s="1538"/>
      <c r="CT100" s="1538"/>
      <c r="CU100" s="1538"/>
      <c r="CV100" s="1538"/>
      <c r="CW100" s="1538"/>
      <c r="CX100" s="1538"/>
      <c r="CY100" s="1538"/>
      <c r="CZ100" s="1538"/>
    </row>
    <row r="101" s="131" customFormat="true" ht="15" customHeight="true" x14ac:dyDescent="0.2">
      <c r="A101" s="718"/>
      <c r="B101" s="740"/>
      <c r="C101" s="819"/>
      <c r="D101" s="820"/>
      <c r="E101" s="820"/>
      <c r="F101" s="820"/>
      <c r="G101" s="821"/>
      <c r="H101" s="822"/>
      <c r="I101" s="820"/>
      <c r="J101" s="820"/>
      <c r="K101" s="820"/>
      <c r="L101" s="823"/>
      <c r="M101" s="819"/>
      <c r="N101" s="820"/>
      <c r="O101" s="820"/>
      <c r="P101" s="820"/>
      <c r="Q101" s="821"/>
      <c r="R101" s="822"/>
      <c r="S101" s="820"/>
      <c r="T101" s="820"/>
      <c r="U101" s="820"/>
      <c r="V101" s="820"/>
      <c r="W101" s="820"/>
      <c r="X101" s="820"/>
      <c r="Y101" s="823"/>
      <c r="Z101" s="549"/>
      <c r="AA101" s="549"/>
      <c r="AB101" s="549"/>
      <c r="AC101" s="549"/>
      <c r="AD101" s="549"/>
      <c r="AE101" s="549"/>
      <c r="AF101" s="549"/>
      <c r="AG101" s="549"/>
      <c r="AH101" s="549"/>
      <c r="AI101" s="549"/>
      <c r="AJ101" s="549"/>
      <c r="AK101" s="549"/>
      <c r="AL101" s="549"/>
      <c r="AM101" s="549"/>
      <c r="AN101" s="549"/>
      <c r="AO101" s="549"/>
      <c r="AP101" s="549"/>
      <c r="AQ101" s="549"/>
      <c r="AR101" s="549"/>
      <c r="AS101" s="549"/>
      <c r="AT101" s="549"/>
      <c r="AU101" s="549"/>
      <c r="AV101" s="549"/>
      <c r="AW101" s="549"/>
      <c r="AX101" s="549"/>
      <c r="AY101" s="549"/>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303"/>
      <c r="BX101" s="303"/>
      <c r="BY101" s="304"/>
      <c r="BZ101" s="1538"/>
      <c r="CA101" s="1538"/>
      <c r="CB101" s="1538"/>
      <c r="CC101" s="1538"/>
      <c r="CD101" s="1538"/>
      <c r="CE101" s="1538"/>
      <c r="CF101" s="1538"/>
      <c r="CG101" s="1538"/>
      <c r="CH101" s="1538"/>
      <c r="CI101" s="1538"/>
      <c r="CJ101" s="1538"/>
      <c r="CK101" s="1538"/>
      <c r="CL101" s="1538"/>
      <c r="CM101" s="1538"/>
      <c r="CN101" s="1538"/>
      <c r="CO101" s="1538"/>
      <c r="CP101" s="1538"/>
      <c r="CQ101" s="1538"/>
      <c r="CR101" s="1538"/>
      <c r="CS101" s="1538"/>
      <c r="CT101" s="1538"/>
      <c r="CU101" s="1538"/>
      <c r="CV101" s="1538"/>
      <c r="CW101" s="1538"/>
      <c r="CX101" s="1538"/>
      <c r="CY101" s="1538"/>
      <c r="CZ101" s="1538"/>
    </row>
    <row r="102" s="131" customFormat="true" ht="15" customHeight="true" x14ac:dyDescent="0.2">
      <c r="A102" s="949"/>
      <c r="B102" s="740"/>
      <c r="C102" s="819"/>
      <c r="D102" s="820"/>
      <c r="E102" s="820"/>
      <c r="F102" s="820"/>
      <c r="G102" s="821"/>
      <c r="H102" s="822"/>
      <c r="I102" s="820"/>
      <c r="J102" s="820"/>
      <c r="K102" s="820"/>
      <c r="L102" s="823"/>
      <c r="M102" s="819"/>
      <c r="N102" s="820"/>
      <c r="O102" s="820"/>
      <c r="P102" s="820"/>
      <c r="Q102" s="821"/>
      <c r="R102" s="822"/>
      <c r="S102" s="820"/>
      <c r="T102" s="820"/>
      <c r="U102" s="820"/>
      <c r="V102" s="820"/>
      <c r="W102" s="820"/>
      <c r="X102" s="820"/>
      <c r="Y102" s="823"/>
      <c r="Z102" s="549"/>
      <c r="AA102" s="549"/>
      <c r="AB102" s="549"/>
      <c r="AC102" s="549"/>
      <c r="AD102" s="549"/>
      <c r="AE102" s="549"/>
      <c r="AF102" s="549"/>
      <c r="AG102" s="549"/>
      <c r="AH102" s="549"/>
      <c r="AI102" s="549"/>
      <c r="AJ102" s="549"/>
      <c r="AK102" s="549"/>
      <c r="AL102" s="549"/>
      <c r="AM102" s="549"/>
      <c r="AN102" s="549"/>
      <c r="AO102" s="549"/>
      <c r="AP102" s="549"/>
      <c r="AQ102" s="549"/>
      <c r="AR102" s="549"/>
      <c r="AS102" s="549"/>
      <c r="AT102" s="549"/>
      <c r="AU102" s="549"/>
      <c r="AV102" s="549"/>
      <c r="AW102" s="549"/>
      <c r="AX102" s="549"/>
      <c r="AY102" s="549"/>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303"/>
      <c r="BX102" s="303"/>
      <c r="BY102" s="304"/>
      <c r="BZ102" s="1538"/>
      <c r="CA102" s="1538"/>
      <c r="CB102" s="1538"/>
      <c r="CC102" s="1538"/>
      <c r="CD102" s="1538"/>
      <c r="CE102" s="1538"/>
      <c r="CF102" s="1538"/>
      <c r="CG102" s="1538"/>
      <c r="CH102" s="1538"/>
      <c r="CI102" s="1538"/>
      <c r="CJ102" s="1538"/>
      <c r="CK102" s="1538"/>
      <c r="CL102" s="1538"/>
      <c r="CM102" s="1538"/>
      <c r="CN102" s="1538"/>
      <c r="CO102" s="1538"/>
      <c r="CP102" s="1538"/>
      <c r="CQ102" s="1538"/>
      <c r="CR102" s="1538"/>
      <c r="CS102" s="1538"/>
      <c r="CT102" s="1538"/>
      <c r="CU102" s="1538"/>
      <c r="CV102" s="1538"/>
      <c r="CW102" s="1538"/>
      <c r="CX102" s="1538"/>
      <c r="CY102" s="1538"/>
      <c r="CZ102" s="1538"/>
    </row>
    <row r="103" s="131" customFormat="true" ht="15" customHeight="true" x14ac:dyDescent="0.2">
      <c r="A103" s="949"/>
      <c r="B103" s="740"/>
      <c r="C103" s="819"/>
      <c r="D103" s="820"/>
      <c r="E103" s="820"/>
      <c r="F103" s="820"/>
      <c r="G103" s="821"/>
      <c r="H103" s="822"/>
      <c r="I103" s="820"/>
      <c r="J103" s="820"/>
      <c r="K103" s="820"/>
      <c r="L103" s="823"/>
      <c r="M103" s="819"/>
      <c r="N103" s="820"/>
      <c r="O103" s="820"/>
      <c r="P103" s="820"/>
      <c r="Q103" s="821"/>
      <c r="R103" s="822"/>
      <c r="S103" s="820"/>
      <c r="T103" s="820"/>
      <c r="U103" s="820"/>
      <c r="V103" s="820"/>
      <c r="W103" s="820"/>
      <c r="X103" s="820"/>
      <c r="Y103" s="823"/>
      <c r="Z103" s="549"/>
      <c r="AA103" s="549"/>
      <c r="AB103" s="549"/>
      <c r="AC103" s="549"/>
      <c r="AD103" s="549"/>
      <c r="AE103" s="549"/>
      <c r="AF103" s="549"/>
      <c r="AG103" s="549"/>
      <c r="AH103" s="549"/>
      <c r="AI103" s="549"/>
      <c r="AJ103" s="549"/>
      <c r="AK103" s="549"/>
      <c r="AL103" s="549"/>
      <c r="AM103" s="549"/>
      <c r="AN103" s="549"/>
      <c r="AO103" s="549"/>
      <c r="AP103" s="549"/>
      <c r="AQ103" s="549"/>
      <c r="AR103" s="549"/>
      <c r="AS103" s="549"/>
      <c r="AT103" s="549"/>
      <c r="AU103" s="549"/>
      <c r="AV103" s="549"/>
      <c r="AW103" s="549"/>
      <c r="AX103" s="549"/>
      <c r="AY103" s="549"/>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303"/>
      <c r="BX103" s="303"/>
      <c r="BY103" s="304"/>
      <c r="BZ103" s="1538"/>
      <c r="CA103" s="1538"/>
      <c r="CB103" s="1538"/>
      <c r="CC103" s="1538"/>
      <c r="CD103" s="1538"/>
      <c r="CE103" s="1538"/>
      <c r="CF103" s="1538"/>
      <c r="CG103" s="1538"/>
      <c r="CH103" s="1538"/>
      <c r="CI103" s="1538"/>
      <c r="CJ103" s="1538"/>
      <c r="CK103" s="1538"/>
      <c r="CL103" s="1538"/>
      <c r="CM103" s="1538"/>
      <c r="CN103" s="1538"/>
      <c r="CO103" s="1538"/>
      <c r="CP103" s="1538"/>
      <c r="CQ103" s="1538"/>
      <c r="CR103" s="1538"/>
      <c r="CS103" s="1538"/>
      <c r="CT103" s="1538"/>
      <c r="CU103" s="1538"/>
      <c r="CV103" s="1538"/>
      <c r="CW103" s="1538"/>
      <c r="CX103" s="1538"/>
      <c r="CY103" s="1538"/>
      <c r="CZ103" s="1538"/>
    </row>
    <row r="104" s="131" customFormat="true" ht="15" customHeight="true" x14ac:dyDescent="0.2">
      <c r="A104" s="949"/>
      <c r="B104" s="740"/>
      <c r="C104" s="819"/>
      <c r="D104" s="820"/>
      <c r="E104" s="820"/>
      <c r="F104" s="820"/>
      <c r="G104" s="821"/>
      <c r="H104" s="822"/>
      <c r="I104" s="820"/>
      <c r="J104" s="820"/>
      <c r="K104" s="820"/>
      <c r="L104" s="823"/>
      <c r="M104" s="819"/>
      <c r="N104" s="820"/>
      <c r="O104" s="820"/>
      <c r="P104" s="820"/>
      <c r="Q104" s="821"/>
      <c r="R104" s="822"/>
      <c r="S104" s="820"/>
      <c r="T104" s="820"/>
      <c r="U104" s="820"/>
      <c r="V104" s="820"/>
      <c r="W104" s="820"/>
      <c r="X104" s="820"/>
      <c r="Y104" s="823"/>
      <c r="Z104" s="549"/>
      <c r="AA104" s="549"/>
      <c r="AB104" s="549"/>
      <c r="AC104" s="549"/>
      <c r="AD104" s="549"/>
      <c r="AE104" s="549"/>
      <c r="AF104" s="549"/>
      <c r="AG104" s="549"/>
      <c r="AH104" s="549"/>
      <c r="AI104" s="549"/>
      <c r="AJ104" s="549"/>
      <c r="AK104" s="549"/>
      <c r="AL104" s="549"/>
      <c r="AM104" s="549"/>
      <c r="AN104" s="549"/>
      <c r="AO104" s="549"/>
      <c r="AP104" s="549"/>
      <c r="AQ104" s="549"/>
      <c r="AR104" s="549"/>
      <c r="AS104" s="549"/>
      <c r="AT104" s="549"/>
      <c r="AU104" s="549"/>
      <c r="AV104" s="549"/>
      <c r="AW104" s="549"/>
      <c r="AX104" s="549"/>
      <c r="AY104" s="549"/>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303"/>
      <c r="BX104" s="303"/>
      <c r="BY104" s="304"/>
      <c r="BZ104" s="1538"/>
      <c r="CA104" s="1538"/>
      <c r="CB104" s="1538"/>
      <c r="CC104" s="1538"/>
      <c r="CD104" s="1538"/>
      <c r="CE104" s="1538"/>
      <c r="CF104" s="1538"/>
      <c r="CG104" s="1538"/>
      <c r="CH104" s="1538"/>
      <c r="CI104" s="1538"/>
      <c r="CJ104" s="1538"/>
      <c r="CK104" s="1538"/>
      <c r="CL104" s="1538"/>
      <c r="CM104" s="1538"/>
      <c r="CN104" s="1538"/>
      <c r="CO104" s="1538"/>
      <c r="CP104" s="1538"/>
      <c r="CQ104" s="1538"/>
      <c r="CR104" s="1538"/>
      <c r="CS104" s="1538"/>
      <c r="CT104" s="1538"/>
      <c r="CU104" s="1538"/>
      <c r="CV104" s="1538"/>
      <c r="CW104" s="1538"/>
      <c r="CX104" s="1538"/>
      <c r="CY104" s="1538"/>
      <c r="CZ104" s="1538"/>
    </row>
    <row r="105" s="131" customFormat="true" ht="15" customHeight="true" x14ac:dyDescent="0.2">
      <c r="A105" s="735"/>
      <c r="B105" s="741"/>
      <c r="C105" s="824"/>
      <c r="D105" s="825"/>
      <c r="E105" s="825"/>
      <c r="F105" s="825"/>
      <c r="G105" s="826"/>
      <c r="H105" s="827"/>
      <c r="I105" s="825"/>
      <c r="J105" s="825"/>
      <c r="K105" s="825"/>
      <c r="L105" s="828"/>
      <c r="M105" s="824"/>
      <c r="N105" s="825"/>
      <c r="O105" s="825"/>
      <c r="P105" s="825"/>
      <c r="Q105" s="826"/>
      <c r="R105" s="827"/>
      <c r="S105" s="825"/>
      <c r="T105" s="825"/>
      <c r="U105" s="825"/>
      <c r="V105" s="825"/>
      <c r="W105" s="825"/>
      <c r="X105" s="825"/>
      <c r="Y105" s="828"/>
      <c r="Z105" s="549"/>
      <c r="AA105" s="549"/>
      <c r="AB105" s="549"/>
      <c r="AC105" s="549"/>
      <c r="AD105" s="549"/>
      <c r="AE105" s="549"/>
      <c r="AF105" s="549"/>
      <c r="AG105" s="549"/>
      <c r="AH105" s="549"/>
      <c r="AI105" s="549"/>
      <c r="AJ105" s="549"/>
      <c r="AK105" s="549"/>
      <c r="AL105" s="549"/>
      <c r="AM105" s="549"/>
      <c r="AN105" s="549"/>
      <c r="AO105" s="549"/>
      <c r="AP105" s="549"/>
      <c r="AQ105" s="549"/>
      <c r="AR105" s="549"/>
      <c r="AS105" s="549"/>
      <c r="AT105" s="549"/>
      <c r="AU105" s="549"/>
      <c r="AV105" s="549"/>
      <c r="AW105" s="549"/>
      <c r="AX105" s="549"/>
      <c r="AY105" s="549"/>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1538"/>
      <c r="CA105" s="1538"/>
      <c r="CB105" s="1538"/>
      <c r="CC105" s="1538"/>
      <c r="CD105" s="1538"/>
      <c r="CE105" s="1538"/>
      <c r="CF105" s="1538"/>
      <c r="CG105" s="1538"/>
      <c r="CH105" s="1538"/>
      <c r="CI105" s="1538"/>
      <c r="CJ105" s="1538"/>
      <c r="CK105" s="1538"/>
      <c r="CL105" s="1538"/>
      <c r="CM105" s="1538"/>
      <c r="CN105" s="1538"/>
      <c r="CO105" s="1538"/>
      <c r="CP105" s="1538"/>
      <c r="CQ105" s="1538"/>
      <c r="CR105" s="1538"/>
      <c r="CS105" s="1538"/>
      <c r="CT105" s="1538"/>
      <c r="CU105" s="1538"/>
      <c r="CV105" s="1538"/>
      <c r="CW105" s="1538"/>
      <c r="CX105" s="1538"/>
      <c r="CY105" s="1538"/>
      <c r="CZ105" s="1538"/>
    </row>
    <row r="106" s="131" customFormat="true" ht="250.15" customHeight="true" x14ac:dyDescent="0.2">
      <c r="A106" s="399"/>
      <c r="B106" s="569"/>
      <c r="C106" s="570"/>
      <c r="D106" s="570"/>
      <c r="E106" s="570"/>
      <c r="F106" s="570"/>
      <c r="G106" s="570"/>
      <c r="H106" s="570"/>
      <c r="I106" s="570"/>
      <c r="J106" s="570"/>
      <c r="K106" s="570"/>
      <c r="L106" s="570"/>
      <c r="M106" s="570"/>
      <c r="N106" s="570"/>
      <c r="O106" s="570"/>
      <c r="P106" s="570"/>
      <c r="Q106" s="570"/>
      <c r="R106" s="570"/>
      <c r="S106" s="570"/>
      <c r="T106" s="570"/>
      <c r="U106" s="570"/>
      <c r="V106" s="570"/>
      <c r="W106" s="570"/>
      <c r="X106" s="570"/>
      <c r="Y106" s="570"/>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47" t="str">
        <f>A1026</f>
        <v>Niger</v>
      </c>
      <c r="B108" s="1748"/>
      <c r="C108" s="113"/>
      <c r="D108" s="113"/>
      <c r="E108" s="113"/>
      <c r="F108" s="113"/>
      <c r="G108" s="113"/>
      <c r="H108" s="113"/>
      <c r="I108" s="113"/>
      <c r="J108" s="113"/>
      <c r="K108" s="113"/>
      <c r="L108" s="113"/>
      <c r="M108" s="113"/>
      <c r="N108" s="113"/>
      <c r="O108" s="113"/>
      <c r="P108" s="113"/>
      <c r="Q108" s="113"/>
      <c r="R108" s="113"/>
      <c r="S108" s="113"/>
      <c r="T108" s="113"/>
      <c r="U108" s="113"/>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2006</v>
      </c>
      <c r="B109" s="139"/>
      <c r="C109" s="113"/>
      <c r="D109" s="113"/>
      <c r="E109" s="113"/>
      <c r="F109" s="113"/>
      <c r="G109" s="113"/>
      <c r="H109" s="113"/>
      <c r="I109" s="113"/>
      <c r="J109" s="113"/>
      <c r="K109" s="113"/>
      <c r="L109" s="113"/>
      <c r="M109" s="113"/>
      <c r="N109" s="113"/>
      <c r="O109" s="113"/>
      <c r="P109" s="113"/>
      <c r="Q109" s="113"/>
      <c r="R109" s="113"/>
      <c r="S109" s="113"/>
      <c r="T109" s="113"/>
      <c r="U109" s="113"/>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DHS06</v>
      </c>
      <c r="C115" s="113"/>
      <c r="D115" s="113"/>
      <c r="E115" s="113"/>
      <c r="F115" s="113"/>
      <c r="G115" s="113"/>
      <c r="H115" s="113"/>
      <c r="I115" s="113"/>
      <c r="J115" s="113"/>
      <c r="K115" s="113"/>
      <c r="L115" s="113"/>
      <c r="M115" s="113"/>
      <c r="N115" s="113"/>
      <c r="O115" s="113"/>
      <c r="P115" s="113"/>
      <c r="Q115" s="113"/>
      <c r="R115" s="113"/>
      <c r="S115" s="113"/>
      <c r="T115" s="113"/>
      <c r="U115" s="113"/>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63" t="str">
        <f>B1030</f>
        <v>Ratio of Improved latrines based on:</v>
      </c>
      <c r="B116" s="564" t="s">
        <v>147</v>
      </c>
      <c r="C116" s="113"/>
      <c r="D116" s="113"/>
      <c r="E116" s="113"/>
      <c r="F116" s="113"/>
      <c r="G116" s="113"/>
      <c r="H116" s="113"/>
      <c r="I116" s="113"/>
      <c r="J116" s="113"/>
      <c r="K116" s="113"/>
      <c r="L116" s="113"/>
      <c r="M116" s="113"/>
      <c r="N116" s="113"/>
      <c r="O116" s="113"/>
      <c r="P116" s="113"/>
      <c r="Q116" s="113"/>
      <c r="R116" s="113"/>
      <c r="S116" s="113"/>
      <c r="T116" s="113"/>
      <c r="U116" s="113"/>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63" t="str">
        <f>B1029</f>
        <v>Ratio of Shared improved based on:</v>
      </c>
      <c r="B117" s="565" t="s">
        <v>147</v>
      </c>
      <c r="C117" s="113"/>
      <c r="D117" s="113"/>
      <c r="E117" s="113"/>
      <c r="F117" s="113"/>
      <c r="G117" s="113"/>
      <c r="H117" s="113"/>
      <c r="I117" s="113"/>
      <c r="J117" s="113"/>
      <c r="K117" s="113"/>
      <c r="L117" s="113"/>
      <c r="M117" s="113"/>
      <c r="N117" s="113"/>
      <c r="O117" s="113"/>
      <c r="P117" s="113"/>
      <c r="Q117" s="113"/>
      <c r="R117" s="113"/>
      <c r="S117" s="113"/>
      <c r="T117" s="113"/>
      <c r="U117" s="113"/>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66"/>
      <c r="B118" s="564"/>
      <c r="C118" s="113"/>
      <c r="D118" s="113"/>
      <c r="E118" s="113"/>
      <c r="F118" s="113"/>
      <c r="G118" s="113"/>
      <c r="H118" s="113"/>
      <c r="I118" s="113"/>
      <c r="J118" s="113"/>
      <c r="K118" s="113"/>
      <c r="L118" s="113"/>
      <c r="M118" s="113"/>
      <c r="N118" s="113"/>
      <c r="O118" s="113"/>
      <c r="P118" s="113"/>
      <c r="Q118" s="113"/>
      <c r="R118" s="113"/>
      <c r="S118" s="113"/>
      <c r="T118" s="113"/>
      <c r="U118" s="113"/>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67"/>
      <c r="B119" s="568"/>
      <c r="C119" s="113"/>
      <c r="D119" s="113"/>
      <c r="E119" s="113"/>
      <c r="F119" s="113"/>
      <c r="G119" s="113"/>
      <c r="H119" s="113"/>
      <c r="I119" s="113"/>
      <c r="J119" s="113"/>
      <c r="K119" s="113"/>
      <c r="L119" s="113"/>
      <c r="M119" s="113"/>
      <c r="N119" s="113"/>
      <c r="O119" s="113"/>
      <c r="P119" s="113"/>
      <c r="Q119" s="113"/>
      <c r="R119" s="113"/>
      <c r="S119" s="113"/>
      <c r="T119" s="113"/>
      <c r="U119" s="113"/>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8" customFormat="true" ht="15" customHeight="true" x14ac:dyDescent="0.2">
      <c r="A120" s="116" t="s">
        <v>98</v>
      </c>
      <c r="B120" s="207"/>
      <c r="C120" s="1783" t="s">
        <v>114</v>
      </c>
      <c r="D120" s="1784"/>
      <c r="E120" s="1784"/>
      <c r="F120" s="1784"/>
      <c r="G120" s="1785"/>
      <c r="H120" s="1766" t="s">
        <v>38</v>
      </c>
      <c r="I120" s="1767"/>
      <c r="J120" s="1767"/>
      <c r="K120" s="1767"/>
      <c r="L120" s="1768"/>
      <c r="M120" s="1769" t="s">
        <v>37</v>
      </c>
      <c r="N120" s="1770"/>
      <c r="O120" s="1770"/>
      <c r="P120" s="1770"/>
      <c r="Q120" s="1771"/>
      <c r="R120" s="1441" t="s">
        <v>137</v>
      </c>
      <c r="S120" s="1478"/>
      <c r="T120" s="1478"/>
      <c r="U120" s="1478"/>
      <c r="V120" s="1478"/>
      <c r="W120" s="1478"/>
      <c r="X120" s="1478"/>
      <c r="Y120" s="1479"/>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49"/>
      <c r="AZ120" s="216"/>
      <c r="BA120" s="217" t="s">
        <v>128</v>
      </c>
      <c r="BB120" s="116" t="s">
        <v>98</v>
      </c>
      <c r="BC120" s="1826" t="s">
        <v>114</v>
      </c>
      <c r="BD120" s="1827"/>
      <c r="BE120" s="1827"/>
      <c r="BF120" s="1827"/>
      <c r="BG120" s="1828"/>
      <c r="BH120" s="1829" t="s">
        <v>38</v>
      </c>
      <c r="BI120" s="1827"/>
      <c r="BJ120" s="1827"/>
      <c r="BK120" s="1827"/>
      <c r="BL120" s="1828"/>
      <c r="BM120" s="1829" t="s">
        <v>37</v>
      </c>
      <c r="BN120" s="1827"/>
      <c r="BO120" s="1827"/>
      <c r="BP120" s="1827"/>
      <c r="BQ120" s="1849"/>
      <c r="BR120" s="1457" t="s">
        <v>137</v>
      </c>
      <c r="BS120" s="1458"/>
      <c r="BT120" s="1458"/>
      <c r="BU120" s="1458"/>
      <c r="BV120" s="1458"/>
      <c r="BW120" s="1458"/>
      <c r="BX120" s="1458"/>
      <c r="BY120" s="1459"/>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8" customFormat="true" ht="12.75" x14ac:dyDescent="0.2">
      <c r="A121" s="187" t="s">
        <v>87</v>
      </c>
      <c r="B121" s="245"/>
      <c r="C121" s="279" t="s">
        <v>0</v>
      </c>
      <c r="D121" s="280" t="s">
        <v>1</v>
      </c>
      <c r="E121" s="280" t="s">
        <v>2</v>
      </c>
      <c r="F121" s="280" t="s">
        <v>3</v>
      </c>
      <c r="G121" s="281" t="s">
        <v>4</v>
      </c>
      <c r="H121" s="687" t="s">
        <v>0</v>
      </c>
      <c r="I121" s="625" t="s">
        <v>1</v>
      </c>
      <c r="J121" s="625" t="s">
        <v>2</v>
      </c>
      <c r="K121" s="625" t="s">
        <v>3</v>
      </c>
      <c r="L121" s="626" t="s">
        <v>4</v>
      </c>
      <c r="M121" s="672" t="s">
        <v>0</v>
      </c>
      <c r="N121" s="625" t="s">
        <v>1</v>
      </c>
      <c r="O121" s="625" t="s">
        <v>2</v>
      </c>
      <c r="P121" s="625" t="s">
        <v>3</v>
      </c>
      <c r="Q121" s="709" t="s">
        <v>4</v>
      </c>
      <c r="R121" s="687" t="s">
        <v>149</v>
      </c>
      <c r="S121" s="625" t="s">
        <v>150</v>
      </c>
      <c r="T121" s="625" t="s">
        <v>151</v>
      </c>
      <c r="U121" s="625" t="s">
        <v>152</v>
      </c>
      <c r="V121" s="625" t="s">
        <v>153</v>
      </c>
      <c r="W121" s="625" t="s">
        <v>154</v>
      </c>
      <c r="X121" s="625" t="s">
        <v>155</v>
      </c>
      <c r="Y121" s="627" t="s">
        <v>156</v>
      </c>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49"/>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149</v>
      </c>
      <c r="BS121" s="172" t="s">
        <v>150</v>
      </c>
      <c r="BT121" s="172" t="s">
        <v>151</v>
      </c>
      <c r="BU121" s="172" t="s">
        <v>152</v>
      </c>
      <c r="BV121" s="172" t="s">
        <v>153</v>
      </c>
      <c r="BW121" s="172" t="s">
        <v>154</v>
      </c>
      <c r="BX121" s="172" t="s">
        <v>155</v>
      </c>
      <c r="BY121" s="173" t="s">
        <v>156</v>
      </c>
      <c r="BZ121" s="1539"/>
      <c r="CA121" s="1539"/>
      <c r="CB121" s="1539"/>
      <c r="CC121" s="1539"/>
      <c r="CD121" s="1539"/>
      <c r="CE121" s="1539"/>
      <c r="CF121" s="1539"/>
      <c r="CG121" s="1539"/>
      <c r="CH121" s="1539"/>
      <c r="CI121" s="1539"/>
      <c r="CJ121" s="1539"/>
      <c r="CK121" s="1539"/>
      <c r="CL121" s="1539"/>
      <c r="CM121" s="1539"/>
      <c r="CN121" s="1539"/>
      <c r="CO121" s="1539"/>
      <c r="CP121" s="1539"/>
      <c r="CQ121" s="1539"/>
      <c r="CR121" s="1539"/>
      <c r="CS121" s="1539"/>
      <c r="CT121" s="1539"/>
      <c r="CU121" s="1539"/>
      <c r="CV121" s="1539"/>
      <c r="CW121" s="1539"/>
      <c r="CX121" s="1539"/>
      <c r="CY121" s="1539"/>
      <c r="CZ121" s="1539"/>
    </row>
    <row r="122" s="398" customFormat="true" ht="15" customHeight="true" x14ac:dyDescent="0.2">
      <c r="A122" s="1774" t="s">
        <v>18</v>
      </c>
      <c r="B122" s="959" t="s">
        <v>14</v>
      </c>
      <c r="C122" s="831">
        <f>C153+(C155+C154)*'DHS12'!C130/100</f>
        <v>2.9590938478419728</v>
      </c>
      <c r="D122" s="832">
        <f>D153+(D155+D154)*'DHS12'!D130/100</f>
        <v>1.2505866346507779</v>
      </c>
      <c r="E122" s="832">
        <f>E153+(E155+E154)*'DHS12'!E130/100</f>
        <v>2.8657975511069655</v>
      </c>
      <c r="F122" s="832">
        <f>F153+(F155+F154)*'DHS12'!F130/100</f>
        <v>7.8573028765168296</v>
      </c>
      <c r="G122" s="833">
        <f>G153+(G155+G154)*'DHS12'!G130/100</f>
        <v>67.171429003661615</v>
      </c>
      <c r="H122" s="834">
        <f>H153+(H155+H154)*'DHS12'!H130/100</f>
        <v>34.143139394483434</v>
      </c>
      <c r="I122" s="832">
        <f>I153+(I155+I154)*'DHS12'!I130/100</f>
        <v>63.94607840210022</v>
      </c>
      <c r="J122" s="832">
        <f>J153+(J155+J154)*'DHS12'!J130/100</f>
        <v>79.732597831484256</v>
      </c>
      <c r="K122" s="832">
        <f>K153+(K155+K154)*'DHS12'!K130/100</f>
        <v>90.814584794955351</v>
      </c>
      <c r="L122" s="835">
        <f>L153+(L155+L154)*'DHS12'!L130/100</f>
        <v>96.413951226159043</v>
      </c>
      <c r="M122" s="831">
        <f>M153+(M155+M154)*'DHS12'!M130/100</f>
        <v>1.1259938841923909</v>
      </c>
      <c r="N122" s="832">
        <f>N153+(N155+N154)*'DHS12'!N130/100</f>
        <v>0.93705582968021839</v>
      </c>
      <c r="O122" s="832">
        <f>O153+(O155+O154)*'DHS12'!O130/100</f>
        <v>2.3155586240651975</v>
      </c>
      <c r="P122" s="832">
        <f>P153+(P155+P154)*'DHS12'!P130/100</f>
        <v>2.5461568559933339</v>
      </c>
      <c r="Q122" s="833">
        <f>Q153+(Q155+Q154)*'DHS12'!Q130/100</f>
        <v>14.928891090789159</v>
      </c>
      <c r="R122" s="834">
        <f>R153+(R155+R154)*'DHS12'!R130/100</f>
        <v>39.936856550896501</v>
      </c>
      <c r="S122" s="832">
        <f>S153+(S155+S154)*'DHS12'!S130/100</f>
        <v>12.368480400331762</v>
      </c>
      <c r="T122" s="832">
        <f>T153+(T155+T154)*'DHS12'!T130/100</f>
        <v>10.444855960988574</v>
      </c>
      <c r="U122" s="832">
        <f>U153+(U155+U154)*'DHS12'!U130/100</f>
        <v>15.081562487258859</v>
      </c>
      <c r="V122" s="832">
        <f>V153+(V155+V154)*'DHS12'!V130/100</f>
        <v>79.661124011771378</v>
      </c>
      <c r="W122" s="832">
        <f>W153+(W155+W154)*'DHS12'!W130/100</f>
        <v>6.5276823252484286</v>
      </c>
      <c r="X122" s="832">
        <f>X153+(X155+X154)*'DHS12'!X130/100</f>
        <v>2.7821507542499151</v>
      </c>
      <c r="Y122" s="835">
        <f>Y153+(Y155+Y154)*'DHS12'!Y130/100</f>
        <v>10.324823342701839</v>
      </c>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49"/>
      <c r="AZ122" s="216"/>
      <c r="BA122" s="1850" t="s">
        <v>18</v>
      </c>
      <c r="BB122" s="155" t="s">
        <v>14</v>
      </c>
      <c r="BC122" s="1051" t="s">
        <v>35</v>
      </c>
      <c r="BD122" s="1070" t="s">
        <v>35</v>
      </c>
      <c r="BE122" s="1070" t="s">
        <v>35</v>
      </c>
      <c r="BF122" s="1070" t="s">
        <v>35</v>
      </c>
      <c r="BG122" s="1090" t="s">
        <v>35</v>
      </c>
      <c r="BH122" s="1110" t="s">
        <v>35</v>
      </c>
      <c r="BI122" s="1070" t="s">
        <v>35</v>
      </c>
      <c r="BJ122" s="1070" t="s">
        <v>35</v>
      </c>
      <c r="BK122" s="1070" t="s">
        <v>35</v>
      </c>
      <c r="BL122" s="1090" t="s">
        <v>35</v>
      </c>
      <c r="BM122" s="1110" t="s">
        <v>35</v>
      </c>
      <c r="BN122" s="1070" t="s">
        <v>35</v>
      </c>
      <c r="BO122" s="1070" t="s">
        <v>35</v>
      </c>
      <c r="BP122" s="1070" t="s">
        <v>35</v>
      </c>
      <c r="BQ122" s="1090" t="s">
        <v>35</v>
      </c>
      <c r="BR122" s="1110" t="s">
        <v>35</v>
      </c>
      <c r="BS122" s="1070" t="s">
        <v>35</v>
      </c>
      <c r="BT122" s="1070" t="s">
        <v>35</v>
      </c>
      <c r="BU122" s="1070" t="s">
        <v>35</v>
      </c>
      <c r="BV122" s="1070" t="s">
        <v>35</v>
      </c>
      <c r="BW122" s="1070" t="s">
        <v>35</v>
      </c>
      <c r="BX122" s="1070" t="s">
        <v>35</v>
      </c>
      <c r="BY122" s="1128" t="s">
        <v>35</v>
      </c>
      <c r="BZ122" s="1540"/>
      <c r="CA122" s="1540"/>
      <c r="CB122" s="1540"/>
      <c r="CC122" s="1540"/>
      <c r="CD122" s="1540"/>
      <c r="CE122" s="1540"/>
      <c r="CF122" s="1540"/>
      <c r="CG122" s="1540"/>
      <c r="CH122" s="1540"/>
      <c r="CI122" s="1540"/>
      <c r="CJ122" s="1540"/>
      <c r="CK122" s="1540"/>
      <c r="CL122" s="1540"/>
      <c r="CM122" s="1540"/>
      <c r="CN122" s="1540"/>
      <c r="CO122" s="1540"/>
      <c r="CP122" s="1540"/>
      <c r="CQ122" s="1540"/>
      <c r="CR122" s="1540"/>
      <c r="CS122" s="1540"/>
      <c r="CT122" s="1540"/>
      <c r="CU122" s="1540"/>
      <c r="CV122" s="1540"/>
      <c r="CW122" s="1540"/>
      <c r="CX122" s="1540"/>
      <c r="CY122" s="1540"/>
      <c r="CZ122" s="1540"/>
    </row>
    <row r="123" s="398" customFormat="true" ht="15" customHeight="true" x14ac:dyDescent="0.2">
      <c r="A123" s="1775"/>
      <c r="B123" s="960" t="s">
        <v>51</v>
      </c>
      <c r="C123" s="836">
        <f>100-C122</f>
        <v>97.04090615215803</v>
      </c>
      <c r="D123" s="837">
        <f t="shared" ref="D123:Y123" si="3">100-D122</f>
        <v>98.749413365349227</v>
      </c>
      <c r="E123" s="837">
        <f t="shared" si="3"/>
        <v>97.134202448893035</v>
      </c>
      <c r="F123" s="837">
        <f t="shared" si="3"/>
        <v>92.142697123483174</v>
      </c>
      <c r="G123" s="838">
        <f t="shared" si="3"/>
        <v>32.828570996338385</v>
      </c>
      <c r="H123" s="839">
        <f t="shared" si="3"/>
        <v>65.856860605516573</v>
      </c>
      <c r="I123" s="837">
        <f t="shared" si="3"/>
        <v>36.05392159789978</v>
      </c>
      <c r="J123" s="837">
        <f t="shared" si="3"/>
        <v>20.267402168515744</v>
      </c>
      <c r="K123" s="837">
        <f t="shared" si="3"/>
        <v>9.1854152050446487</v>
      </c>
      <c r="L123" s="840">
        <f t="shared" si="3"/>
        <v>3.5860487738409574</v>
      </c>
      <c r="M123" s="836">
        <f t="shared" si="3"/>
        <v>98.874006115807603</v>
      </c>
      <c r="N123" s="837">
        <f t="shared" si="3"/>
        <v>99.062944170319781</v>
      </c>
      <c r="O123" s="837">
        <f t="shared" si="3"/>
        <v>97.684441375934796</v>
      </c>
      <c r="P123" s="837">
        <f t="shared" si="3"/>
        <v>97.453843144006669</v>
      </c>
      <c r="Q123" s="838">
        <f t="shared" si="3"/>
        <v>85.071108909210835</v>
      </c>
      <c r="R123" s="839">
        <f t="shared" si="3"/>
        <v>60.063143449103499</v>
      </c>
      <c r="S123" s="837">
        <f t="shared" si="3"/>
        <v>87.631519599668238</v>
      </c>
      <c r="T123" s="837">
        <f t="shared" si="3"/>
        <v>89.555144039011424</v>
      </c>
      <c r="U123" s="837">
        <f t="shared" si="3"/>
        <v>84.918437512741136</v>
      </c>
      <c r="V123" s="837">
        <f t="shared" si="3"/>
        <v>20.338875988228622</v>
      </c>
      <c r="W123" s="837">
        <f t="shared" si="3"/>
        <v>93.472317674751565</v>
      </c>
      <c r="X123" s="837">
        <f t="shared" si="3"/>
        <v>97.217849245750088</v>
      </c>
      <c r="Y123" s="840">
        <f t="shared" si="3"/>
        <v>89.675176657298167</v>
      </c>
      <c r="Z123" s="549"/>
      <c r="AA123" s="549"/>
      <c r="AB123" s="549"/>
      <c r="AC123" s="549"/>
      <c r="AD123" s="549"/>
      <c r="AE123" s="549"/>
      <c r="AF123" s="549"/>
      <c r="AG123" s="549"/>
      <c r="AH123" s="549"/>
      <c r="AI123" s="549"/>
      <c r="AJ123" s="549"/>
      <c r="AK123" s="549"/>
      <c r="AL123" s="549"/>
      <c r="AM123" s="549"/>
      <c r="AN123" s="549"/>
      <c r="AO123" s="549"/>
      <c r="AP123" s="549"/>
      <c r="AQ123" s="549"/>
      <c r="AR123" s="549"/>
      <c r="AS123" s="549"/>
      <c r="AT123" s="549"/>
      <c r="AU123" s="549"/>
      <c r="AV123" s="549"/>
      <c r="AW123" s="549"/>
      <c r="AX123" s="549"/>
      <c r="AY123" s="549"/>
      <c r="AZ123" s="216"/>
      <c r="BA123" s="1851"/>
      <c r="BB123" s="156" t="s">
        <v>51</v>
      </c>
      <c r="BC123" s="1052" t="s">
        <v>35</v>
      </c>
      <c r="BD123" s="1071" t="s">
        <v>35</v>
      </c>
      <c r="BE123" s="1071" t="s">
        <v>35</v>
      </c>
      <c r="BF123" s="1071" t="s">
        <v>35</v>
      </c>
      <c r="BG123" s="1091" t="s">
        <v>35</v>
      </c>
      <c r="BH123" s="1111" t="s">
        <v>35</v>
      </c>
      <c r="BI123" s="1071" t="s">
        <v>35</v>
      </c>
      <c r="BJ123" s="1071" t="s">
        <v>35</v>
      </c>
      <c r="BK123" s="1071" t="s">
        <v>35</v>
      </c>
      <c r="BL123" s="1091" t="s">
        <v>35</v>
      </c>
      <c r="BM123" s="1111" t="s">
        <v>35</v>
      </c>
      <c r="BN123" s="1071" t="s">
        <v>35</v>
      </c>
      <c r="BO123" s="1071" t="s">
        <v>35</v>
      </c>
      <c r="BP123" s="1071" t="s">
        <v>35</v>
      </c>
      <c r="BQ123" s="1091" t="s">
        <v>35</v>
      </c>
      <c r="BR123" s="1111" t="s">
        <v>35</v>
      </c>
      <c r="BS123" s="1071" t="s">
        <v>35</v>
      </c>
      <c r="BT123" s="1071" t="s">
        <v>35</v>
      </c>
      <c r="BU123" s="1071" t="s">
        <v>35</v>
      </c>
      <c r="BV123" s="1071" t="s">
        <v>35</v>
      </c>
      <c r="BW123" s="1071" t="s">
        <v>35</v>
      </c>
      <c r="BX123" s="1071" t="s">
        <v>35</v>
      </c>
      <c r="BY123" s="1129" t="s">
        <v>35</v>
      </c>
      <c r="BZ123" s="1541"/>
      <c r="CA123" s="1541"/>
      <c r="CB123" s="1541"/>
      <c r="CC123" s="1541"/>
      <c r="CD123" s="1541"/>
      <c r="CE123" s="1541"/>
      <c r="CF123" s="1541"/>
      <c r="CG123" s="1541"/>
      <c r="CH123" s="1541"/>
      <c r="CI123" s="1541"/>
      <c r="CJ123" s="1541"/>
      <c r="CK123" s="1541"/>
      <c r="CL123" s="1541"/>
      <c r="CM123" s="1541"/>
      <c r="CN123" s="1541"/>
      <c r="CO123" s="1541"/>
      <c r="CP123" s="1541"/>
      <c r="CQ123" s="1541"/>
      <c r="CR123" s="1541"/>
      <c r="CS123" s="1541"/>
      <c r="CT123" s="1541"/>
      <c r="CU123" s="1541"/>
      <c r="CV123" s="1541"/>
      <c r="CW123" s="1541"/>
      <c r="CX123" s="1541"/>
      <c r="CY123" s="1541"/>
      <c r="CZ123" s="1541"/>
    </row>
    <row r="124" s="398" customFormat="true" ht="15" customHeight="true" x14ac:dyDescent="0.2">
      <c r="A124" s="1775" t="s">
        <v>50</v>
      </c>
      <c r="B124" s="960" t="s">
        <v>15</v>
      </c>
      <c r="C124" s="836">
        <f>C122*'DHS12'!C129/100</f>
        <v>1.5519134489014843</v>
      </c>
      <c r="D124" s="837">
        <f>D122*'DHS12'!D129/100</f>
        <v>0.62276054581965556</v>
      </c>
      <c r="E124" s="837">
        <f>E122*'DHS12'!E129/100</f>
        <v>1.2989434214060165</v>
      </c>
      <c r="F124" s="837">
        <f>F122*'DHS12'!F129/100</f>
        <v>4.7375229256330407</v>
      </c>
      <c r="G124" s="838">
        <f>G122*'DHS12'!G129/100</f>
        <v>37.392330586624318</v>
      </c>
      <c r="H124" s="839">
        <f>H122*'DHS12'!H129/100</f>
        <v>14.657072709339371</v>
      </c>
      <c r="I124" s="837">
        <f>I122*'DHS12'!I129/100</f>
        <v>29.873032429582526</v>
      </c>
      <c r="J124" s="837">
        <f>J122*'DHS12'!J129/100</f>
        <v>35.263992219727434</v>
      </c>
      <c r="K124" s="837">
        <f>K122*'DHS12'!K129/100</f>
        <v>43.968770867959655</v>
      </c>
      <c r="L124" s="840">
        <f>L122*'DHS12'!L129/100</f>
        <v>67.022562412705369</v>
      </c>
      <c r="M124" s="836">
        <f>M122*'DHS12'!M129/100</f>
        <v>0.59910904761148986</v>
      </c>
      <c r="N124" s="837">
        <f>N122*'DHS12'!N129/100</f>
        <v>0.48661824523275166</v>
      </c>
      <c r="O124" s="837">
        <f>O122*'DHS12'!O129/100</f>
        <v>1.0469131803044052</v>
      </c>
      <c r="P124" s="837">
        <f>P122*'DHS12'!P129/100</f>
        <v>1.5486269619283186</v>
      </c>
      <c r="Q124" s="838">
        <f>Q122*'DHS12'!Q129/100</f>
        <v>10.225372482719061</v>
      </c>
      <c r="R124" s="839">
        <f>R122*'DHS12'!R129/100</f>
        <v>25.462724055774153</v>
      </c>
      <c r="S124" s="837">
        <f>S122*'DHS12'!S129/100</f>
        <v>11.81377417978266</v>
      </c>
      <c r="T124" s="837">
        <f>T122*'DHS12'!T129/100</f>
        <v>5.1666932134078527</v>
      </c>
      <c r="U124" s="837">
        <f>U122*'DHS12'!U129/100</f>
        <v>7.6352343021162712</v>
      </c>
      <c r="V124" s="837">
        <f>V122*'DHS12'!V129/100</f>
        <v>32.141175161414736</v>
      </c>
      <c r="W124" s="837">
        <f>W122*'DHS12'!W129/100</f>
        <v>4.1572986067280251</v>
      </c>
      <c r="X124" s="837">
        <f>X122*'DHS12'!X129/100</f>
        <v>1.2752393388302024</v>
      </c>
      <c r="Y124" s="840">
        <f>Y122*'DHS12'!Y129/100</f>
        <v>7.543602882259294</v>
      </c>
      <c r="Z124" s="549"/>
      <c r="AA124" s="549"/>
      <c r="AB124" s="549"/>
      <c r="AC124" s="549"/>
      <c r="AD124" s="549"/>
      <c r="AE124" s="549"/>
      <c r="AF124" s="549"/>
      <c r="AG124" s="549"/>
      <c r="AH124" s="549"/>
      <c r="AI124" s="549"/>
      <c r="AJ124" s="549"/>
      <c r="AK124" s="549"/>
      <c r="AL124" s="549"/>
      <c r="AM124" s="549"/>
      <c r="AN124" s="549"/>
      <c r="AO124" s="549"/>
      <c r="AP124" s="549"/>
      <c r="AQ124" s="549"/>
      <c r="AR124" s="549"/>
      <c r="AS124" s="549"/>
      <c r="AT124" s="549"/>
      <c r="AU124" s="549"/>
      <c r="AV124" s="549"/>
      <c r="AW124" s="549"/>
      <c r="AX124" s="549"/>
      <c r="AY124" s="549"/>
      <c r="AZ124" s="216"/>
      <c r="BA124" s="1851" t="s">
        <v>50</v>
      </c>
      <c r="BB124" s="156" t="s">
        <v>15</v>
      </c>
      <c r="BC124" s="1052" t="s">
        <v>35</v>
      </c>
      <c r="BD124" s="1071" t="s">
        <v>35</v>
      </c>
      <c r="BE124" s="1071" t="s">
        <v>35</v>
      </c>
      <c r="BF124" s="1071" t="s">
        <v>35</v>
      </c>
      <c r="BG124" s="1091" t="s">
        <v>35</v>
      </c>
      <c r="BH124" s="1111" t="s">
        <v>35</v>
      </c>
      <c r="BI124" s="1071" t="s">
        <v>35</v>
      </c>
      <c r="BJ124" s="1071" t="s">
        <v>35</v>
      </c>
      <c r="BK124" s="1071" t="s">
        <v>35</v>
      </c>
      <c r="BL124" s="1091" t="s">
        <v>35</v>
      </c>
      <c r="BM124" s="1111" t="s">
        <v>35</v>
      </c>
      <c r="BN124" s="1071" t="s">
        <v>35</v>
      </c>
      <c r="BO124" s="1071" t="s">
        <v>35</v>
      </c>
      <c r="BP124" s="1071" t="s">
        <v>35</v>
      </c>
      <c r="BQ124" s="1091" t="s">
        <v>35</v>
      </c>
      <c r="BR124" s="1111" t="s">
        <v>35</v>
      </c>
      <c r="BS124" s="1071" t="s">
        <v>35</v>
      </c>
      <c r="BT124" s="1071" t="s">
        <v>35</v>
      </c>
      <c r="BU124" s="1071" t="s">
        <v>35</v>
      </c>
      <c r="BV124" s="1071" t="s">
        <v>35</v>
      </c>
      <c r="BW124" s="1071" t="s">
        <v>35</v>
      </c>
      <c r="BX124" s="1071" t="s">
        <v>35</v>
      </c>
      <c r="BY124" s="1129" t="s">
        <v>35</v>
      </c>
      <c r="BZ124" s="1541"/>
      <c r="CA124" s="1541"/>
      <c r="CB124" s="1541"/>
      <c r="CC124" s="1541"/>
      <c r="CD124" s="1541"/>
      <c r="CE124" s="1541"/>
      <c r="CF124" s="1541"/>
      <c r="CG124" s="1541"/>
      <c r="CH124" s="1541"/>
      <c r="CI124" s="1541"/>
      <c r="CJ124" s="1541"/>
      <c r="CK124" s="1541"/>
      <c r="CL124" s="1541"/>
      <c r="CM124" s="1541"/>
      <c r="CN124" s="1541"/>
      <c r="CO124" s="1541"/>
      <c r="CP124" s="1541"/>
      <c r="CQ124" s="1541"/>
      <c r="CR124" s="1541"/>
      <c r="CS124" s="1541"/>
      <c r="CT124" s="1541"/>
      <c r="CU124" s="1541"/>
      <c r="CV124" s="1541"/>
      <c r="CW124" s="1541"/>
      <c r="CX124" s="1541"/>
      <c r="CY124" s="1541"/>
      <c r="CZ124" s="1541"/>
    </row>
    <row r="125" s="398" customFormat="true" ht="15" customHeight="true" x14ac:dyDescent="0.2">
      <c r="A125" s="1775"/>
      <c r="B125" s="960" t="s">
        <v>16</v>
      </c>
      <c r="C125" s="836">
        <f>C122*'DHS12'!C128/100</f>
        <v>1.4071803989404899</v>
      </c>
      <c r="D125" s="837">
        <f>D122*'DHS12'!D128/100</f>
        <v>0.62782608883112234</v>
      </c>
      <c r="E125" s="837">
        <f>E122*'DHS12'!E128/100</f>
        <v>1.5668541297009475</v>
      </c>
      <c r="F125" s="837">
        <f>F122*'DHS12'!F128/100</f>
        <v>3.1197799508837933</v>
      </c>
      <c r="G125" s="838">
        <f>G122*'DHS12'!G128/100</f>
        <v>29.779098417037336</v>
      </c>
      <c r="H125" s="839">
        <f>H122*'DHS12'!H128/100</f>
        <v>19.486066685144074</v>
      </c>
      <c r="I125" s="837">
        <f>I122*'DHS12'!I128/100</f>
        <v>34.073045972517704</v>
      </c>
      <c r="J125" s="837">
        <f>J122*'DHS12'!J128/100</f>
        <v>44.46860561175685</v>
      </c>
      <c r="K125" s="837">
        <f>K122*'DHS12'!K128/100</f>
        <v>46.845813926995653</v>
      </c>
      <c r="L125" s="840">
        <f>L122*'DHS12'!L128/100</f>
        <v>29.391388813453535</v>
      </c>
      <c r="M125" s="836">
        <f>M122*'DHS12'!M128/100</f>
        <v>0.52688483658090102</v>
      </c>
      <c r="N125" s="837">
        <f>N122*'DHS12'!N128/100</f>
        <v>0.45043758444746695</v>
      </c>
      <c r="O125" s="837">
        <f>O122*'DHS12'!O128/100</f>
        <v>1.2686454437607926</v>
      </c>
      <c r="P125" s="837">
        <f>P122*'DHS12'!P128/100</f>
        <v>0.9975298940650158</v>
      </c>
      <c r="Q125" s="838">
        <f>Q122*'DHS12'!Q128/100</f>
        <v>4.7035186080701052</v>
      </c>
      <c r="R125" s="839">
        <f>R122*'DHS12'!R128/100</f>
        <v>14.474132495122289</v>
      </c>
      <c r="S125" s="837">
        <f>S122*'DHS12'!S128/100</f>
        <v>0.55470622054910512</v>
      </c>
      <c r="T125" s="837">
        <f>T122*'DHS12'!T128/100</f>
        <v>5.2781627475807298</v>
      </c>
      <c r="U125" s="837">
        <f>U122*'DHS12'!U128/100</f>
        <v>7.4463281851425833</v>
      </c>
      <c r="V125" s="837">
        <f>V122*'DHS12'!V128/100</f>
        <v>47.519948850356478</v>
      </c>
      <c r="W125" s="837">
        <f>W122*'DHS12'!W128/100</f>
        <v>2.3703837185204031</v>
      </c>
      <c r="X125" s="837">
        <f>X122*'DHS12'!X128/100</f>
        <v>1.5069114154197125</v>
      </c>
      <c r="Y125" s="840">
        <f>Y122*'DHS12'!Y128/100</f>
        <v>2.781220460442547</v>
      </c>
      <c r="Z125" s="549"/>
      <c r="AA125" s="549"/>
      <c r="AB125" s="549"/>
      <c r="AC125" s="549"/>
      <c r="AD125" s="549"/>
      <c r="AE125" s="549"/>
      <c r="AF125" s="549"/>
      <c r="AG125" s="549"/>
      <c r="AH125" s="549"/>
      <c r="AI125" s="549"/>
      <c r="AJ125" s="549"/>
      <c r="AK125" s="549"/>
      <c r="AL125" s="549"/>
      <c r="AM125" s="549"/>
      <c r="AN125" s="549"/>
      <c r="AO125" s="549"/>
      <c r="AP125" s="549"/>
      <c r="AQ125" s="549"/>
      <c r="AR125" s="549"/>
      <c r="AS125" s="549"/>
      <c r="AT125" s="549"/>
      <c r="AU125" s="549"/>
      <c r="AV125" s="549"/>
      <c r="AW125" s="549"/>
      <c r="AX125" s="549"/>
      <c r="AY125" s="549"/>
      <c r="AZ125" s="216"/>
      <c r="BA125" s="1851"/>
      <c r="BB125" s="156" t="s">
        <v>16</v>
      </c>
      <c r="BC125" s="1052" t="s">
        <v>35</v>
      </c>
      <c r="BD125" s="1071" t="s">
        <v>35</v>
      </c>
      <c r="BE125" s="1071" t="s">
        <v>35</v>
      </c>
      <c r="BF125" s="1071" t="s">
        <v>35</v>
      </c>
      <c r="BG125" s="1091" t="s">
        <v>35</v>
      </c>
      <c r="BH125" s="1111" t="s">
        <v>35</v>
      </c>
      <c r="BI125" s="1071" t="s">
        <v>35</v>
      </c>
      <c r="BJ125" s="1071" t="s">
        <v>35</v>
      </c>
      <c r="BK125" s="1071" t="s">
        <v>35</v>
      </c>
      <c r="BL125" s="1091" t="s">
        <v>35</v>
      </c>
      <c r="BM125" s="1111" t="s">
        <v>35</v>
      </c>
      <c r="BN125" s="1071" t="s">
        <v>35</v>
      </c>
      <c r="BO125" s="1071" t="s">
        <v>35</v>
      </c>
      <c r="BP125" s="1071" t="s">
        <v>35</v>
      </c>
      <c r="BQ125" s="1091" t="s">
        <v>35</v>
      </c>
      <c r="BR125" s="1111" t="s">
        <v>35</v>
      </c>
      <c r="BS125" s="1071" t="s">
        <v>35</v>
      </c>
      <c r="BT125" s="1071" t="s">
        <v>35</v>
      </c>
      <c r="BU125" s="1071" t="s">
        <v>35</v>
      </c>
      <c r="BV125" s="1071" t="s">
        <v>35</v>
      </c>
      <c r="BW125" s="1071" t="s">
        <v>35</v>
      </c>
      <c r="BX125" s="1071" t="s">
        <v>35</v>
      </c>
      <c r="BY125" s="1129" t="s">
        <v>35</v>
      </c>
      <c r="BZ125" s="1541"/>
      <c r="CA125" s="1541"/>
      <c r="CB125" s="1541"/>
      <c r="CC125" s="1541"/>
      <c r="CD125" s="1541"/>
      <c r="CE125" s="1541"/>
      <c r="CF125" s="1541"/>
      <c r="CG125" s="1541"/>
      <c r="CH125" s="1541"/>
      <c r="CI125" s="1541"/>
      <c r="CJ125" s="1541"/>
      <c r="CK125" s="1541"/>
      <c r="CL125" s="1541"/>
      <c r="CM125" s="1541"/>
      <c r="CN125" s="1541"/>
      <c r="CO125" s="1541"/>
      <c r="CP125" s="1541"/>
      <c r="CQ125" s="1541"/>
      <c r="CR125" s="1541"/>
      <c r="CS125" s="1541"/>
      <c r="CT125" s="1541"/>
      <c r="CU125" s="1541"/>
      <c r="CV125" s="1541"/>
      <c r="CW125" s="1541"/>
      <c r="CX125" s="1541"/>
      <c r="CY125" s="1541"/>
      <c r="CZ125" s="1541"/>
    </row>
    <row r="126" s="398" customFormat="true" ht="15" customHeight="true" x14ac:dyDescent="0.2">
      <c r="A126" s="1775"/>
      <c r="B126" s="960" t="s">
        <v>22</v>
      </c>
      <c r="C126" s="836">
        <f>100-(C124+C125+C127)</f>
        <v>4.134596589952622</v>
      </c>
      <c r="D126" s="837">
        <f t="shared" ref="D126:Y126" si="4">100-(D124+D125+D127)</f>
        <v>2.1385947197956909</v>
      </c>
      <c r="E126" s="837">
        <f t="shared" si="4"/>
        <v>2.3765937952270804</v>
      </c>
      <c r="F126" s="837">
        <f t="shared" si="4"/>
        <v>4.3015843707334938</v>
      </c>
      <c r="G126" s="838">
        <f t="shared" si="4"/>
        <v>7.8381321091763141</v>
      </c>
      <c r="H126" s="839">
        <f t="shared" si="4"/>
        <v>10.647643371686655</v>
      </c>
      <c r="I126" s="837">
        <f t="shared" si="4"/>
        <v>8.3753407281894283</v>
      </c>
      <c r="J126" s="837">
        <f t="shared" si="4"/>
        <v>11.514508171859717</v>
      </c>
      <c r="K126" s="837">
        <f t="shared" si="4"/>
        <v>7.0077836583913182</v>
      </c>
      <c r="L126" s="840">
        <f t="shared" si="4"/>
        <v>3.3523652265275956</v>
      </c>
      <c r="M126" s="836">
        <f t="shared" si="4"/>
        <v>1.8414311858378909</v>
      </c>
      <c r="N126" s="837">
        <f t="shared" si="4"/>
        <v>1.8410596760093227</v>
      </c>
      <c r="O126" s="837">
        <f t="shared" si="4"/>
        <v>2.8489867552594603</v>
      </c>
      <c r="P126" s="837">
        <f t="shared" si="4"/>
        <v>2.4773354664571912</v>
      </c>
      <c r="Q126" s="838">
        <f t="shared" si="4"/>
        <v>5.6378604244212767</v>
      </c>
      <c r="R126" s="839">
        <f t="shared" si="4"/>
        <v>2.7450198298299568</v>
      </c>
      <c r="S126" s="837">
        <f t="shared" si="4"/>
        <v>9.2817930386901821</v>
      </c>
      <c r="T126" s="837">
        <f t="shared" si="4"/>
        <v>2.5845215206517196</v>
      </c>
      <c r="U126" s="837">
        <f t="shared" si="4"/>
        <v>5.3175881123375035</v>
      </c>
      <c r="V126" s="837">
        <f t="shared" si="4"/>
        <v>9.0873861953607076</v>
      </c>
      <c r="W126" s="837">
        <f t="shared" si="4"/>
        <v>5.7068827859577596</v>
      </c>
      <c r="X126" s="837">
        <f t="shared" si="4"/>
        <v>4.2680602216078114</v>
      </c>
      <c r="Y126" s="840">
        <f t="shared" si="4"/>
        <v>5.306887439422411</v>
      </c>
      <c r="Z126" s="549"/>
      <c r="AA126" s="549"/>
      <c r="AB126" s="549"/>
      <c r="AC126" s="549"/>
      <c r="AD126" s="549"/>
      <c r="AE126" s="549"/>
      <c r="AF126" s="549"/>
      <c r="AG126" s="549"/>
      <c r="AH126" s="549"/>
      <c r="AI126" s="549"/>
      <c r="AJ126" s="549"/>
      <c r="AK126" s="549"/>
      <c r="AL126" s="549"/>
      <c r="AM126" s="549"/>
      <c r="AN126" s="549"/>
      <c r="AO126" s="549"/>
      <c r="AP126" s="549"/>
      <c r="AQ126" s="549"/>
      <c r="AR126" s="549"/>
      <c r="AS126" s="549"/>
      <c r="AT126" s="549"/>
      <c r="AU126" s="549"/>
      <c r="AV126" s="549"/>
      <c r="AW126" s="549"/>
      <c r="AX126" s="549"/>
      <c r="AY126" s="549"/>
      <c r="AZ126" s="216"/>
      <c r="BA126" s="1851"/>
      <c r="BB126" s="156" t="s">
        <v>22</v>
      </c>
      <c r="BC126" s="1052" t="s">
        <v>35</v>
      </c>
      <c r="BD126" s="1071" t="s">
        <v>35</v>
      </c>
      <c r="BE126" s="1071" t="s">
        <v>35</v>
      </c>
      <c r="BF126" s="1071" t="s">
        <v>35</v>
      </c>
      <c r="BG126" s="1091" t="s">
        <v>35</v>
      </c>
      <c r="BH126" s="1111" t="s">
        <v>35</v>
      </c>
      <c r="BI126" s="1071" t="s">
        <v>35</v>
      </c>
      <c r="BJ126" s="1071" t="s">
        <v>35</v>
      </c>
      <c r="BK126" s="1071" t="s">
        <v>35</v>
      </c>
      <c r="BL126" s="1091" t="s">
        <v>35</v>
      </c>
      <c r="BM126" s="1111" t="s">
        <v>35</v>
      </c>
      <c r="BN126" s="1071" t="s">
        <v>35</v>
      </c>
      <c r="BO126" s="1071" t="s">
        <v>35</v>
      </c>
      <c r="BP126" s="1071" t="s">
        <v>35</v>
      </c>
      <c r="BQ126" s="1091" t="s">
        <v>35</v>
      </c>
      <c r="BR126" s="1111" t="s">
        <v>35</v>
      </c>
      <c r="BS126" s="1071" t="s">
        <v>35</v>
      </c>
      <c r="BT126" s="1071" t="s">
        <v>35</v>
      </c>
      <c r="BU126" s="1071" t="s">
        <v>35</v>
      </c>
      <c r="BV126" s="1071" t="s">
        <v>35</v>
      </c>
      <c r="BW126" s="1071" t="s">
        <v>35</v>
      </c>
      <c r="BX126" s="1071" t="s">
        <v>35</v>
      </c>
      <c r="BY126" s="1129" t="s">
        <v>35</v>
      </c>
      <c r="BZ126" s="1541"/>
      <c r="CA126" s="1541"/>
      <c r="CB126" s="1541"/>
      <c r="CC126" s="1541"/>
      <c r="CD126" s="1541"/>
      <c r="CE126" s="1541"/>
      <c r="CF126" s="1541"/>
      <c r="CG126" s="1541"/>
      <c r="CH126" s="1541"/>
      <c r="CI126" s="1541"/>
      <c r="CJ126" s="1541"/>
      <c r="CK126" s="1541"/>
      <c r="CL126" s="1541"/>
      <c r="CM126" s="1541"/>
      <c r="CN126" s="1541"/>
      <c r="CO126" s="1541"/>
      <c r="CP126" s="1541"/>
      <c r="CQ126" s="1541"/>
      <c r="CR126" s="1541"/>
      <c r="CS126" s="1541"/>
      <c r="CT126" s="1541"/>
      <c r="CU126" s="1541"/>
      <c r="CV126" s="1541"/>
      <c r="CW126" s="1541"/>
      <c r="CX126" s="1541"/>
      <c r="CY126" s="1541"/>
      <c r="CZ126" s="1541"/>
    </row>
    <row r="127" s="398" customFormat="true" ht="15" customHeight="true" x14ac:dyDescent="0.2">
      <c r="A127" s="1775"/>
      <c r="B127" s="960" t="s">
        <v>19</v>
      </c>
      <c r="C127" s="836">
        <f>C156</f>
        <v>92.906309562205408</v>
      </c>
      <c r="D127" s="837">
        <f t="shared" ref="D127:Y127" si="5">D156</f>
        <v>96.610818645553536</v>
      </c>
      <c r="E127" s="837">
        <f t="shared" si="5"/>
        <v>94.757608653665955</v>
      </c>
      <c r="F127" s="837">
        <f t="shared" si="5"/>
        <v>87.841112752749666</v>
      </c>
      <c r="G127" s="838">
        <f t="shared" si="5"/>
        <v>24.990438887162032</v>
      </c>
      <c r="H127" s="839">
        <f t="shared" si="5"/>
        <v>55.209217233829897</v>
      </c>
      <c r="I127" s="837">
        <f t="shared" si="5"/>
        <v>27.678580869710341</v>
      </c>
      <c r="J127" s="837">
        <f t="shared" si="5"/>
        <v>8.752893996656006</v>
      </c>
      <c r="K127" s="837">
        <f t="shared" si="5"/>
        <v>2.17763154665337</v>
      </c>
      <c r="L127" s="840">
        <f t="shared" si="5"/>
        <v>0.23368354731349733</v>
      </c>
      <c r="M127" s="836">
        <f t="shared" si="5"/>
        <v>97.032574929969712</v>
      </c>
      <c r="N127" s="837">
        <f t="shared" si="5"/>
        <v>97.221884494310459</v>
      </c>
      <c r="O127" s="837">
        <f t="shared" si="5"/>
        <v>94.835454620675335</v>
      </c>
      <c r="P127" s="837">
        <f t="shared" si="5"/>
        <v>94.976507677549478</v>
      </c>
      <c r="Q127" s="838">
        <f t="shared" si="5"/>
        <v>79.433248484789559</v>
      </c>
      <c r="R127" s="839">
        <f t="shared" si="5"/>
        <v>57.318123619273599</v>
      </c>
      <c r="S127" s="837">
        <f t="shared" si="5"/>
        <v>78.349726560978056</v>
      </c>
      <c r="T127" s="837">
        <f t="shared" si="5"/>
        <v>86.970622518359704</v>
      </c>
      <c r="U127" s="837">
        <f t="shared" si="5"/>
        <v>79.600849400403646</v>
      </c>
      <c r="V127" s="837">
        <f t="shared" si="5"/>
        <v>11.251489792868071</v>
      </c>
      <c r="W127" s="837">
        <f t="shared" si="5"/>
        <v>87.765434888793806</v>
      </c>
      <c r="X127" s="837">
        <f t="shared" si="5"/>
        <v>92.949789024142277</v>
      </c>
      <c r="Y127" s="840">
        <f t="shared" si="5"/>
        <v>84.368289217875741</v>
      </c>
      <c r="Z127" s="549"/>
      <c r="AA127" s="549"/>
      <c r="AB127" s="549"/>
      <c r="AC127" s="549"/>
      <c r="AD127" s="549"/>
      <c r="AE127" s="549"/>
      <c r="AF127" s="549"/>
      <c r="AG127" s="549"/>
      <c r="AH127" s="549"/>
      <c r="AI127" s="549"/>
      <c r="AJ127" s="549"/>
      <c r="AK127" s="549"/>
      <c r="AL127" s="549"/>
      <c r="AM127" s="549"/>
      <c r="AN127" s="549"/>
      <c r="AO127" s="549"/>
      <c r="AP127" s="549"/>
      <c r="AQ127" s="549"/>
      <c r="AR127" s="549"/>
      <c r="AS127" s="549"/>
      <c r="AT127" s="549"/>
      <c r="AU127" s="549"/>
      <c r="AV127" s="549"/>
      <c r="AW127" s="549"/>
      <c r="AX127" s="549"/>
      <c r="AY127" s="549"/>
      <c r="AZ127" s="216"/>
      <c r="BA127" s="1851"/>
      <c r="BB127" s="156" t="s">
        <v>19</v>
      </c>
      <c r="BC127" s="1052" t="s">
        <v>35</v>
      </c>
      <c r="BD127" s="1071" t="s">
        <v>35</v>
      </c>
      <c r="BE127" s="1071" t="s">
        <v>35</v>
      </c>
      <c r="BF127" s="1071" t="s">
        <v>35</v>
      </c>
      <c r="BG127" s="1091" t="s">
        <v>35</v>
      </c>
      <c r="BH127" s="1111" t="s">
        <v>35</v>
      </c>
      <c r="BI127" s="1071" t="s">
        <v>35</v>
      </c>
      <c r="BJ127" s="1071" t="s">
        <v>35</v>
      </c>
      <c r="BK127" s="1071" t="s">
        <v>35</v>
      </c>
      <c r="BL127" s="1091" t="s">
        <v>35</v>
      </c>
      <c r="BM127" s="1111" t="s">
        <v>35</v>
      </c>
      <c r="BN127" s="1071" t="s">
        <v>35</v>
      </c>
      <c r="BO127" s="1071" t="s">
        <v>35</v>
      </c>
      <c r="BP127" s="1071" t="s">
        <v>35</v>
      </c>
      <c r="BQ127" s="1091" t="s">
        <v>35</v>
      </c>
      <c r="BR127" s="1111" t="s">
        <v>35</v>
      </c>
      <c r="BS127" s="1071" t="s">
        <v>35</v>
      </c>
      <c r="BT127" s="1071" t="s">
        <v>35</v>
      </c>
      <c r="BU127" s="1071" t="s">
        <v>35</v>
      </c>
      <c r="BV127" s="1071" t="s">
        <v>35</v>
      </c>
      <c r="BW127" s="1071" t="s">
        <v>35</v>
      </c>
      <c r="BX127" s="1071" t="s">
        <v>35</v>
      </c>
      <c r="BY127" s="1129" t="s">
        <v>35</v>
      </c>
      <c r="BZ127" s="1541"/>
      <c r="CA127" s="1541"/>
      <c r="CB127" s="1541"/>
      <c r="CC127" s="1541"/>
      <c r="CD127" s="1541"/>
      <c r="CE127" s="1541"/>
      <c r="CF127" s="1541"/>
      <c r="CG127" s="1541"/>
      <c r="CH127" s="1541"/>
      <c r="CI127" s="1541"/>
      <c r="CJ127" s="1541"/>
      <c r="CK127" s="1541"/>
      <c r="CL127" s="1541"/>
      <c r="CM127" s="1541"/>
      <c r="CN127" s="1541"/>
      <c r="CO127" s="1541"/>
      <c r="CP127" s="1541"/>
      <c r="CQ127" s="1541"/>
      <c r="CR127" s="1541"/>
      <c r="CS127" s="1541"/>
      <c r="CT127" s="1541"/>
      <c r="CU127" s="1541"/>
      <c r="CV127" s="1541"/>
      <c r="CW127" s="1541"/>
      <c r="CX127" s="1541"/>
      <c r="CY127" s="1541"/>
      <c r="CZ127" s="1541"/>
    </row>
    <row r="128" s="398" customFormat="true" ht="15" customHeight="true" x14ac:dyDescent="0.2">
      <c r="A128" s="1775" t="s">
        <v>167</v>
      </c>
      <c r="B128" s="960" t="s">
        <v>49</v>
      </c>
      <c r="C128" s="990" t="s">
        <v>35</v>
      </c>
      <c r="D128" s="1001" t="s">
        <v>35</v>
      </c>
      <c r="E128" s="1001" t="s">
        <v>35</v>
      </c>
      <c r="F128" s="1001" t="s">
        <v>35</v>
      </c>
      <c r="G128" s="1012" t="s">
        <v>35</v>
      </c>
      <c r="H128" s="1023" t="s">
        <v>35</v>
      </c>
      <c r="I128" s="1001" t="s">
        <v>35</v>
      </c>
      <c r="J128" s="1001" t="s">
        <v>35</v>
      </c>
      <c r="K128" s="1001" t="s">
        <v>35</v>
      </c>
      <c r="L128" s="1034" t="s">
        <v>35</v>
      </c>
      <c r="M128" s="990" t="s">
        <v>35</v>
      </c>
      <c r="N128" s="1001" t="s">
        <v>35</v>
      </c>
      <c r="O128" s="1001" t="s">
        <v>35</v>
      </c>
      <c r="P128" s="1001" t="s">
        <v>35</v>
      </c>
      <c r="Q128" s="1012" t="s">
        <v>35</v>
      </c>
      <c r="R128" s="1023" t="s">
        <v>35</v>
      </c>
      <c r="S128" s="1001" t="s">
        <v>35</v>
      </c>
      <c r="T128" s="1001" t="s">
        <v>35</v>
      </c>
      <c r="U128" s="1001" t="s">
        <v>35</v>
      </c>
      <c r="V128" s="1001" t="s">
        <v>35</v>
      </c>
      <c r="W128" s="1001" t="s">
        <v>35</v>
      </c>
      <c r="X128" s="1001" t="s">
        <v>35</v>
      </c>
      <c r="Y128" s="1034" t="s">
        <v>35</v>
      </c>
      <c r="Z128" s="549"/>
      <c r="AA128" s="549"/>
      <c r="AB128" s="549"/>
      <c r="AC128" s="549"/>
      <c r="AD128" s="549"/>
      <c r="AE128" s="549"/>
      <c r="AF128" s="549"/>
      <c r="AG128" s="549"/>
      <c r="AH128" s="549"/>
      <c r="AI128" s="549"/>
      <c r="AJ128" s="549"/>
      <c r="AK128" s="549"/>
      <c r="AL128" s="549"/>
      <c r="AM128" s="549"/>
      <c r="AN128" s="549"/>
      <c r="AO128" s="549"/>
      <c r="AP128" s="549"/>
      <c r="AQ128" s="549"/>
      <c r="AR128" s="549"/>
      <c r="AS128" s="549"/>
      <c r="AT128" s="549"/>
      <c r="AU128" s="549"/>
      <c r="AV128" s="549"/>
      <c r="AW128" s="549"/>
      <c r="AX128" s="549"/>
      <c r="AY128" s="549"/>
      <c r="AZ128" s="216"/>
      <c r="BA128" s="1851" t="s">
        <v>108</v>
      </c>
      <c r="BB128" s="156" t="s">
        <v>49</v>
      </c>
      <c r="BC128" s="1052" t="s">
        <v>35</v>
      </c>
      <c r="BD128" s="1071" t="s">
        <v>35</v>
      </c>
      <c r="BE128" s="1071" t="s">
        <v>35</v>
      </c>
      <c r="BF128" s="1071" t="s">
        <v>35</v>
      </c>
      <c r="BG128" s="1091" t="s">
        <v>35</v>
      </c>
      <c r="BH128" s="1111" t="s">
        <v>35</v>
      </c>
      <c r="BI128" s="1071" t="s">
        <v>35</v>
      </c>
      <c r="BJ128" s="1071" t="s">
        <v>35</v>
      </c>
      <c r="BK128" s="1071" t="s">
        <v>35</v>
      </c>
      <c r="BL128" s="1091" t="s">
        <v>35</v>
      </c>
      <c r="BM128" s="1111" t="s">
        <v>35</v>
      </c>
      <c r="BN128" s="1071" t="s">
        <v>35</v>
      </c>
      <c r="BO128" s="1071" t="s">
        <v>35</v>
      </c>
      <c r="BP128" s="1071" t="s">
        <v>35</v>
      </c>
      <c r="BQ128" s="1091" t="s">
        <v>35</v>
      </c>
      <c r="BR128" s="1111" t="s">
        <v>35</v>
      </c>
      <c r="BS128" s="1071" t="s">
        <v>35</v>
      </c>
      <c r="BT128" s="1071" t="s">
        <v>35</v>
      </c>
      <c r="BU128" s="1071" t="s">
        <v>35</v>
      </c>
      <c r="BV128" s="1071" t="s">
        <v>35</v>
      </c>
      <c r="BW128" s="1071" t="s">
        <v>35</v>
      </c>
      <c r="BX128" s="1071" t="s">
        <v>35</v>
      </c>
      <c r="BY128" s="1129" t="s">
        <v>35</v>
      </c>
      <c r="BZ128" s="1541"/>
      <c r="CA128" s="1541"/>
      <c r="CB128" s="1541"/>
      <c r="CC128" s="1541"/>
      <c r="CD128" s="1541"/>
      <c r="CE128" s="1541"/>
      <c r="CF128" s="1541"/>
      <c r="CG128" s="1541"/>
      <c r="CH128" s="1541"/>
      <c r="CI128" s="1541"/>
      <c r="CJ128" s="1541"/>
      <c r="CK128" s="1541"/>
      <c r="CL128" s="1541"/>
      <c r="CM128" s="1541"/>
      <c r="CN128" s="1541"/>
      <c r="CO128" s="1541"/>
      <c r="CP128" s="1541"/>
      <c r="CQ128" s="1541"/>
      <c r="CR128" s="1541"/>
      <c r="CS128" s="1541"/>
      <c r="CT128" s="1541"/>
      <c r="CU128" s="1541"/>
      <c r="CV128" s="1541"/>
      <c r="CW128" s="1541"/>
      <c r="CX128" s="1541"/>
      <c r="CY128" s="1541"/>
      <c r="CZ128" s="1541"/>
    </row>
    <row r="129" s="398" customFormat="true" ht="15" customHeight="true" x14ac:dyDescent="0.2">
      <c r="A129" s="1776"/>
      <c r="B129" s="961" t="s">
        <v>48</v>
      </c>
      <c r="C129" s="991" t="s">
        <v>35</v>
      </c>
      <c r="D129" s="1002" t="s">
        <v>35</v>
      </c>
      <c r="E129" s="1002" t="s">
        <v>35</v>
      </c>
      <c r="F129" s="1002" t="s">
        <v>35</v>
      </c>
      <c r="G129" s="1013" t="s">
        <v>35</v>
      </c>
      <c r="H129" s="1024" t="s">
        <v>35</v>
      </c>
      <c r="I129" s="1002" t="s">
        <v>35</v>
      </c>
      <c r="J129" s="1002" t="s">
        <v>35</v>
      </c>
      <c r="K129" s="1002" t="s">
        <v>35</v>
      </c>
      <c r="L129" s="1035" t="s">
        <v>35</v>
      </c>
      <c r="M129" s="991" t="s">
        <v>35</v>
      </c>
      <c r="N129" s="1002" t="s">
        <v>35</v>
      </c>
      <c r="O129" s="1002" t="s">
        <v>35</v>
      </c>
      <c r="P129" s="1002" t="s">
        <v>35</v>
      </c>
      <c r="Q129" s="1013" t="s">
        <v>35</v>
      </c>
      <c r="R129" s="1024" t="s">
        <v>35</v>
      </c>
      <c r="S129" s="1002" t="s">
        <v>35</v>
      </c>
      <c r="T129" s="1002" t="s">
        <v>35</v>
      </c>
      <c r="U129" s="1002" t="s">
        <v>35</v>
      </c>
      <c r="V129" s="1002" t="s">
        <v>35</v>
      </c>
      <c r="W129" s="1002" t="s">
        <v>35</v>
      </c>
      <c r="X129" s="1002" t="s">
        <v>35</v>
      </c>
      <c r="Y129" s="1035" t="s">
        <v>35</v>
      </c>
      <c r="Z129" s="549"/>
      <c r="AA129" s="549"/>
      <c r="AB129" s="549"/>
      <c r="AC129" s="549"/>
      <c r="AD129" s="549"/>
      <c r="AE129" s="549"/>
      <c r="AF129" s="549"/>
      <c r="AG129" s="549"/>
      <c r="AH129" s="549"/>
      <c r="AI129" s="549"/>
      <c r="AJ129" s="549"/>
      <c r="AK129" s="549"/>
      <c r="AL129" s="549"/>
      <c r="AM129" s="549"/>
      <c r="AN129" s="549"/>
      <c r="AO129" s="549"/>
      <c r="AP129" s="549"/>
      <c r="AQ129" s="549"/>
      <c r="AR129" s="549"/>
      <c r="AS129" s="549"/>
      <c r="AT129" s="549"/>
      <c r="AU129" s="549"/>
      <c r="AV129" s="549"/>
      <c r="AW129" s="549"/>
      <c r="AX129" s="549"/>
      <c r="AY129" s="549"/>
      <c r="AZ129" s="216"/>
      <c r="BA129" s="1852"/>
      <c r="BB129" s="157" t="s">
        <v>48</v>
      </c>
      <c r="BC129" s="1053" t="s">
        <v>35</v>
      </c>
      <c r="BD129" s="1072" t="s">
        <v>35</v>
      </c>
      <c r="BE129" s="1072" t="s">
        <v>35</v>
      </c>
      <c r="BF129" s="1072" t="s">
        <v>35</v>
      </c>
      <c r="BG129" s="1092" t="s">
        <v>35</v>
      </c>
      <c r="BH129" s="1112" t="s">
        <v>35</v>
      </c>
      <c r="BI129" s="1072" t="s">
        <v>35</v>
      </c>
      <c r="BJ129" s="1072" t="s">
        <v>35</v>
      </c>
      <c r="BK129" s="1072" t="s">
        <v>35</v>
      </c>
      <c r="BL129" s="1092" t="s">
        <v>35</v>
      </c>
      <c r="BM129" s="1112" t="s">
        <v>35</v>
      </c>
      <c r="BN129" s="1072" t="s">
        <v>35</v>
      </c>
      <c r="BO129" s="1072" t="s">
        <v>35</v>
      </c>
      <c r="BP129" s="1072" t="s">
        <v>35</v>
      </c>
      <c r="BQ129" s="1092" t="s">
        <v>35</v>
      </c>
      <c r="BR129" s="1112" t="s">
        <v>35</v>
      </c>
      <c r="BS129" s="1072" t="s">
        <v>35</v>
      </c>
      <c r="BT129" s="1072" t="s">
        <v>35</v>
      </c>
      <c r="BU129" s="1072" t="s">
        <v>35</v>
      </c>
      <c r="BV129" s="1072" t="s">
        <v>35</v>
      </c>
      <c r="BW129" s="1072" t="s">
        <v>35</v>
      </c>
      <c r="BX129" s="1072" t="s">
        <v>35</v>
      </c>
      <c r="BY129" s="1130" t="s">
        <v>35</v>
      </c>
      <c r="BZ129" s="1542"/>
      <c r="CA129" s="1542"/>
      <c r="CB129" s="1542"/>
      <c r="CC129" s="1542"/>
      <c r="CD129" s="1542"/>
      <c r="CE129" s="1542"/>
      <c r="CF129" s="1542"/>
      <c r="CG129" s="1542"/>
      <c r="CH129" s="1542"/>
      <c r="CI129" s="1542"/>
      <c r="CJ129" s="1542"/>
      <c r="CK129" s="1542"/>
      <c r="CL129" s="1542"/>
      <c r="CM129" s="1542"/>
      <c r="CN129" s="1542"/>
      <c r="CO129" s="1542"/>
      <c r="CP129" s="1542"/>
      <c r="CQ129" s="1542"/>
      <c r="CR129" s="1542"/>
      <c r="CS129" s="1542"/>
      <c r="CT129" s="1542"/>
      <c r="CU129" s="1542"/>
      <c r="CV129" s="1542"/>
      <c r="CW129" s="1542"/>
      <c r="CX129" s="1542"/>
      <c r="CY129" s="1542"/>
      <c r="CZ129" s="1542"/>
    </row>
    <row r="130" s="131" customFormat="true" ht="15" hidden="true" customHeight="true" x14ac:dyDescent="0.2">
      <c r="A130" s="1777" t="s">
        <v>47</v>
      </c>
      <c r="B130" s="248" t="s">
        <v>42</v>
      </c>
      <c r="C130" s="254"/>
      <c r="D130" s="255"/>
      <c r="E130" s="255"/>
      <c r="F130" s="255"/>
      <c r="G130" s="256"/>
      <c r="H130" s="257"/>
      <c r="I130" s="255"/>
      <c r="J130" s="255"/>
      <c r="K130" s="255"/>
      <c r="L130" s="258"/>
      <c r="M130" s="254"/>
      <c r="N130" s="255"/>
      <c r="O130" s="255"/>
      <c r="P130" s="255"/>
      <c r="Q130" s="256"/>
      <c r="R130" s="257"/>
      <c r="S130" s="255"/>
      <c r="T130" s="255"/>
      <c r="U130" s="255"/>
      <c r="V130" s="255"/>
      <c r="W130" s="255"/>
      <c r="X130" s="255"/>
      <c r="Y130" s="258"/>
      <c r="Z130" s="549"/>
      <c r="AA130" s="549"/>
      <c r="AB130" s="549"/>
      <c r="AC130" s="549"/>
      <c r="AD130" s="549"/>
      <c r="AE130" s="549"/>
      <c r="AF130" s="549"/>
      <c r="AG130" s="549"/>
      <c r="AH130" s="549"/>
      <c r="AI130" s="549"/>
      <c r="AJ130" s="549"/>
      <c r="AK130" s="549"/>
      <c r="AL130" s="549"/>
      <c r="AM130" s="549"/>
      <c r="AN130" s="549"/>
      <c r="AO130" s="549"/>
      <c r="AP130" s="549"/>
      <c r="AQ130" s="549"/>
      <c r="AR130" s="549"/>
      <c r="AS130" s="549"/>
      <c r="AT130" s="549"/>
      <c r="AU130" s="549"/>
      <c r="AV130" s="549"/>
      <c r="AW130" s="549"/>
      <c r="AX130" s="549"/>
      <c r="AY130" s="549"/>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hidden="true" customHeight="true" x14ac:dyDescent="0.2">
      <c r="A131" s="177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3"/>
      <c r="Z131" s="549"/>
      <c r="AA131" s="549"/>
      <c r="AB131" s="549"/>
      <c r="AC131" s="549"/>
      <c r="AD131" s="549"/>
      <c r="AE131" s="549"/>
      <c r="AF131" s="549"/>
      <c r="AG131" s="549"/>
      <c r="AH131" s="549"/>
      <c r="AI131" s="549"/>
      <c r="AJ131" s="549"/>
      <c r="AK131" s="549"/>
      <c r="AL131" s="549"/>
      <c r="AM131" s="549"/>
      <c r="AN131" s="549"/>
      <c r="AO131" s="549"/>
      <c r="AP131" s="549"/>
      <c r="AQ131" s="549"/>
      <c r="AR131" s="549"/>
      <c r="AS131" s="549"/>
      <c r="AT131" s="549"/>
      <c r="AU131" s="549"/>
      <c r="AV131" s="549"/>
      <c r="AW131" s="549"/>
      <c r="AX131" s="549"/>
      <c r="AY131" s="549"/>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hidden="true" customHeight="true" x14ac:dyDescent="0.2">
      <c r="A132" s="1779"/>
      <c r="B132" s="241" t="s">
        <v>46</v>
      </c>
      <c r="C132" s="264"/>
      <c r="D132" s="265"/>
      <c r="E132" s="265"/>
      <c r="F132" s="265"/>
      <c r="G132" s="266"/>
      <c r="H132" s="267"/>
      <c r="I132" s="265"/>
      <c r="J132" s="265"/>
      <c r="K132" s="265"/>
      <c r="L132" s="268"/>
      <c r="M132" s="264"/>
      <c r="N132" s="265"/>
      <c r="O132" s="265"/>
      <c r="P132" s="265"/>
      <c r="Q132" s="266"/>
      <c r="R132" s="1445"/>
      <c r="S132" s="1446"/>
      <c r="T132" s="1446"/>
      <c r="U132" s="1446"/>
      <c r="V132" s="1446"/>
      <c r="W132" s="1446"/>
      <c r="X132" s="1446"/>
      <c r="Y132" s="1484"/>
      <c r="Z132" s="549"/>
      <c r="AA132" s="549"/>
      <c r="AB132" s="549"/>
      <c r="AC132" s="549"/>
      <c r="AD132" s="549"/>
      <c r="AE132" s="549"/>
      <c r="AF132" s="549"/>
      <c r="AG132" s="549"/>
      <c r="AH132" s="549"/>
      <c r="AI132" s="549"/>
      <c r="AJ132" s="549"/>
      <c r="AK132" s="549"/>
      <c r="AL132" s="549"/>
      <c r="AM132" s="549"/>
      <c r="AN132" s="549"/>
      <c r="AO132" s="549"/>
      <c r="AP132" s="549"/>
      <c r="AQ132" s="549"/>
      <c r="AR132" s="549"/>
      <c r="AS132" s="549"/>
      <c r="AT132" s="549"/>
      <c r="AU132" s="549"/>
      <c r="AV132" s="549"/>
      <c r="AW132" s="549"/>
      <c r="AX132" s="549"/>
      <c r="AY132" s="549"/>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8" customFormat="true" ht="15" customHeight="true" x14ac:dyDescent="0.2">
      <c r="A133" s="130"/>
      <c r="B133" s="188"/>
      <c r="C133" s="1780" t="s">
        <v>114</v>
      </c>
      <c r="D133" s="1781"/>
      <c r="E133" s="1781"/>
      <c r="F133" s="1781"/>
      <c r="G133" s="1782"/>
      <c r="H133" s="1786" t="s">
        <v>38</v>
      </c>
      <c r="I133" s="1787"/>
      <c r="J133" s="1787"/>
      <c r="K133" s="1787"/>
      <c r="L133" s="1788"/>
      <c r="M133" s="1789" t="s">
        <v>37</v>
      </c>
      <c r="N133" s="1787"/>
      <c r="O133" s="1787"/>
      <c r="P133" s="1787"/>
      <c r="Q133" s="1788"/>
      <c r="R133" s="1442" t="s">
        <v>137</v>
      </c>
      <c r="S133" s="1480"/>
      <c r="T133" s="1480"/>
      <c r="U133" s="1480"/>
      <c r="V133" s="1480"/>
      <c r="W133" s="1480"/>
      <c r="X133" s="1480"/>
      <c r="Y133" s="1481"/>
      <c r="Z133" s="549"/>
      <c r="AA133" s="549"/>
      <c r="AB133" s="549"/>
      <c r="AC133" s="549"/>
      <c r="AD133" s="549"/>
      <c r="AE133" s="549"/>
      <c r="AF133" s="549"/>
      <c r="AG133" s="549"/>
      <c r="AH133" s="549"/>
      <c r="AI133" s="549"/>
      <c r="AJ133" s="549"/>
      <c r="AK133" s="549"/>
      <c r="AL133" s="549"/>
      <c r="AM133" s="549"/>
      <c r="AN133" s="549"/>
      <c r="AO133" s="549"/>
      <c r="AP133" s="549"/>
      <c r="AQ133" s="549"/>
      <c r="AR133" s="549"/>
      <c r="AS133" s="549"/>
      <c r="AT133" s="549"/>
      <c r="AU133" s="549"/>
      <c r="AV133" s="549"/>
      <c r="AW133" s="549"/>
      <c r="AX133" s="549"/>
      <c r="AY133" s="549"/>
      <c r="AZ133" s="216"/>
      <c r="BA133" s="217" t="s">
        <v>128</v>
      </c>
      <c r="BB133" s="116" t="s">
        <v>98</v>
      </c>
      <c r="BC133" s="1853" t="s">
        <v>114</v>
      </c>
      <c r="BD133" s="1854"/>
      <c r="BE133" s="1854"/>
      <c r="BF133" s="1854"/>
      <c r="BG133" s="1855"/>
      <c r="BH133" s="1856" t="s">
        <v>38</v>
      </c>
      <c r="BI133" s="1854"/>
      <c r="BJ133" s="1854"/>
      <c r="BK133" s="1854"/>
      <c r="BL133" s="1855"/>
      <c r="BM133" s="1856" t="s">
        <v>37</v>
      </c>
      <c r="BN133" s="1854"/>
      <c r="BO133" s="1854"/>
      <c r="BP133" s="1854"/>
      <c r="BQ133" s="1857"/>
      <c r="BR133" s="1460" t="s">
        <v>137</v>
      </c>
      <c r="BS133" s="1461"/>
      <c r="BT133" s="1461"/>
      <c r="BU133" s="1461"/>
      <c r="BV133" s="1461"/>
      <c r="BW133" s="1461"/>
      <c r="BX133" s="1461"/>
      <c r="BY133" s="1462"/>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8" customFormat="true" ht="12.75" x14ac:dyDescent="0.2">
      <c r="A134" s="189" t="s">
        <v>69</v>
      </c>
      <c r="B134" s="246"/>
      <c r="C134" s="282" t="s">
        <v>0</v>
      </c>
      <c r="D134" s="283" t="s">
        <v>1</v>
      </c>
      <c r="E134" s="283" t="s">
        <v>2</v>
      </c>
      <c r="F134" s="283" t="s">
        <v>3</v>
      </c>
      <c r="G134" s="284" t="s">
        <v>4</v>
      </c>
      <c r="H134" s="688" t="s">
        <v>0</v>
      </c>
      <c r="I134" s="628" t="s">
        <v>1</v>
      </c>
      <c r="J134" s="628" t="s">
        <v>2</v>
      </c>
      <c r="K134" s="628" t="s">
        <v>3</v>
      </c>
      <c r="L134" s="629" t="s">
        <v>4</v>
      </c>
      <c r="M134" s="673" t="s">
        <v>0</v>
      </c>
      <c r="N134" s="628" t="s">
        <v>1</v>
      </c>
      <c r="O134" s="628" t="s">
        <v>2</v>
      </c>
      <c r="P134" s="628" t="s">
        <v>3</v>
      </c>
      <c r="Q134" s="710" t="s">
        <v>4</v>
      </c>
      <c r="R134" s="688" t="s">
        <v>149</v>
      </c>
      <c r="S134" s="628" t="s">
        <v>150</v>
      </c>
      <c r="T134" s="628" t="s">
        <v>151</v>
      </c>
      <c r="U134" s="628" t="s">
        <v>152</v>
      </c>
      <c r="V134" s="628" t="s">
        <v>153</v>
      </c>
      <c r="W134" s="628" t="s">
        <v>154</v>
      </c>
      <c r="X134" s="628" t="s">
        <v>155</v>
      </c>
      <c r="Y134" s="630" t="s">
        <v>156</v>
      </c>
      <c r="Z134" s="549"/>
      <c r="AA134" s="549"/>
      <c r="AB134" s="549"/>
      <c r="AC134" s="549"/>
      <c r="AD134" s="549"/>
      <c r="AE134" s="549"/>
      <c r="AF134" s="549"/>
      <c r="AG134" s="549"/>
      <c r="AH134" s="549"/>
      <c r="AI134" s="549"/>
      <c r="AJ134" s="549"/>
      <c r="AK134" s="549"/>
      <c r="AL134" s="549"/>
      <c r="AM134" s="549"/>
      <c r="AN134" s="549"/>
      <c r="AO134" s="549"/>
      <c r="AP134" s="549"/>
      <c r="AQ134" s="549"/>
      <c r="AR134" s="549"/>
      <c r="AS134" s="549"/>
      <c r="AT134" s="549"/>
      <c r="AU134" s="549"/>
      <c r="AV134" s="549"/>
      <c r="AW134" s="549"/>
      <c r="AX134" s="549"/>
      <c r="AY134" s="549"/>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149</v>
      </c>
      <c r="BS134" s="174" t="s">
        <v>150</v>
      </c>
      <c r="BT134" s="174" t="s">
        <v>151</v>
      </c>
      <c r="BU134" s="174" t="s">
        <v>152</v>
      </c>
      <c r="BV134" s="174" t="s">
        <v>153</v>
      </c>
      <c r="BW134" s="174" t="s">
        <v>154</v>
      </c>
      <c r="BX134" s="174" t="s">
        <v>155</v>
      </c>
      <c r="BY134" s="175" t="s">
        <v>156</v>
      </c>
      <c r="BZ134" s="1543"/>
      <c r="CA134" s="1543"/>
      <c r="CB134" s="1543"/>
      <c r="CC134" s="1543"/>
      <c r="CD134" s="1543"/>
      <c r="CE134" s="1543"/>
      <c r="CF134" s="1543"/>
      <c r="CG134" s="1543"/>
      <c r="CH134" s="1543"/>
      <c r="CI134" s="1543"/>
      <c r="CJ134" s="1543"/>
      <c r="CK134" s="1543"/>
      <c r="CL134" s="1543"/>
      <c r="CM134" s="1543"/>
      <c r="CN134" s="1543"/>
      <c r="CO134" s="1543"/>
      <c r="CP134" s="1543"/>
      <c r="CQ134" s="1543"/>
      <c r="CR134" s="1543"/>
      <c r="CS134" s="1543"/>
      <c r="CT134" s="1543"/>
      <c r="CU134" s="1543"/>
      <c r="CV134" s="1543"/>
      <c r="CW134" s="1543"/>
      <c r="CX134" s="1543"/>
      <c r="CY134" s="1543"/>
      <c r="CZ134" s="1543"/>
    </row>
    <row r="135" s="398" customFormat="true" ht="15" customHeight="true" x14ac:dyDescent="0.2">
      <c r="A135" s="1790" t="s">
        <v>45</v>
      </c>
      <c r="B135" s="962" t="s">
        <v>44</v>
      </c>
      <c r="C135" s="992" t="s">
        <v>35</v>
      </c>
      <c r="D135" s="1003" t="s">
        <v>35</v>
      </c>
      <c r="E135" s="1003" t="s">
        <v>35</v>
      </c>
      <c r="F135" s="1003" t="s">
        <v>35</v>
      </c>
      <c r="G135" s="1014" t="s">
        <v>35</v>
      </c>
      <c r="H135" s="1025" t="s">
        <v>35</v>
      </c>
      <c r="I135" s="1003" t="s">
        <v>35</v>
      </c>
      <c r="J135" s="1003" t="s">
        <v>35</v>
      </c>
      <c r="K135" s="1003" t="s">
        <v>35</v>
      </c>
      <c r="L135" s="1036" t="s">
        <v>35</v>
      </c>
      <c r="M135" s="1042" t="s">
        <v>35</v>
      </c>
      <c r="N135" s="1003" t="s">
        <v>35</v>
      </c>
      <c r="O135" s="1003" t="s">
        <v>35</v>
      </c>
      <c r="P135" s="1003" t="s">
        <v>35</v>
      </c>
      <c r="Q135" s="1014" t="s">
        <v>35</v>
      </c>
      <c r="R135" s="1025" t="s">
        <v>35</v>
      </c>
      <c r="S135" s="1003" t="s">
        <v>35</v>
      </c>
      <c r="T135" s="1003" t="s">
        <v>35</v>
      </c>
      <c r="U135" s="1003" t="s">
        <v>35</v>
      </c>
      <c r="V135" s="1003" t="s">
        <v>35</v>
      </c>
      <c r="W135" s="1003" t="s">
        <v>35</v>
      </c>
      <c r="X135" s="1003" t="s">
        <v>35</v>
      </c>
      <c r="Y135" s="1496" t="s">
        <v>35</v>
      </c>
      <c r="Z135" s="549"/>
      <c r="AA135" s="549"/>
      <c r="AB135" s="549"/>
      <c r="AC135" s="549"/>
      <c r="AD135" s="549"/>
      <c r="AE135" s="549"/>
      <c r="AF135" s="549"/>
      <c r="AG135" s="549"/>
      <c r="AH135" s="549"/>
      <c r="AI135" s="549"/>
      <c r="AJ135" s="549"/>
      <c r="AK135" s="549"/>
      <c r="AL135" s="549"/>
      <c r="AM135" s="549"/>
      <c r="AN135" s="549"/>
      <c r="AO135" s="549"/>
      <c r="AP135" s="549"/>
      <c r="AQ135" s="549"/>
      <c r="AR135" s="549"/>
      <c r="AS135" s="549"/>
      <c r="AT135" s="549"/>
      <c r="AU135" s="549"/>
      <c r="AV135" s="549"/>
      <c r="AW135" s="549"/>
      <c r="AX135" s="549"/>
      <c r="AY135" s="549"/>
      <c r="AZ135" s="216"/>
      <c r="BA135" s="1858" t="s">
        <v>45</v>
      </c>
      <c r="BB135" s="158" t="s">
        <v>44</v>
      </c>
      <c r="BC135" s="1054" t="s">
        <v>35</v>
      </c>
      <c r="BD135" s="1073" t="s">
        <v>35</v>
      </c>
      <c r="BE135" s="1073" t="s">
        <v>35</v>
      </c>
      <c r="BF135" s="1073" t="s">
        <v>35</v>
      </c>
      <c r="BG135" s="1093" t="s">
        <v>35</v>
      </c>
      <c r="BH135" s="1113" t="s">
        <v>35</v>
      </c>
      <c r="BI135" s="1073" t="s">
        <v>35</v>
      </c>
      <c r="BJ135" s="1073" t="s">
        <v>35</v>
      </c>
      <c r="BK135" s="1073" t="s">
        <v>35</v>
      </c>
      <c r="BL135" s="1093" t="s">
        <v>35</v>
      </c>
      <c r="BM135" s="1113" t="s">
        <v>35</v>
      </c>
      <c r="BN135" s="1073" t="s">
        <v>35</v>
      </c>
      <c r="BO135" s="1073" t="s">
        <v>35</v>
      </c>
      <c r="BP135" s="1073" t="s">
        <v>35</v>
      </c>
      <c r="BQ135" s="1093" t="s">
        <v>35</v>
      </c>
      <c r="BR135" s="1113" t="s">
        <v>35</v>
      </c>
      <c r="BS135" s="1073" t="s">
        <v>35</v>
      </c>
      <c r="BT135" s="1073" t="s">
        <v>35</v>
      </c>
      <c r="BU135" s="1073" t="s">
        <v>35</v>
      </c>
      <c r="BV135" s="1073" t="s">
        <v>35</v>
      </c>
      <c r="BW135" s="1073" t="s">
        <v>35</v>
      </c>
      <c r="BX135" s="1073" t="s">
        <v>35</v>
      </c>
      <c r="BY135" s="1131" t="s">
        <v>35</v>
      </c>
      <c r="BZ135" s="1544"/>
      <c r="CA135" s="1544"/>
      <c r="CB135" s="1544"/>
      <c r="CC135" s="1544"/>
      <c r="CD135" s="1544"/>
      <c r="CE135" s="1544"/>
      <c r="CF135" s="1544"/>
      <c r="CG135" s="1544"/>
      <c r="CH135" s="1544"/>
      <c r="CI135" s="1544"/>
      <c r="CJ135" s="1544"/>
      <c r="CK135" s="1544"/>
      <c r="CL135" s="1544"/>
      <c r="CM135" s="1544"/>
      <c r="CN135" s="1544"/>
      <c r="CO135" s="1544"/>
      <c r="CP135" s="1544"/>
      <c r="CQ135" s="1544"/>
      <c r="CR135" s="1544"/>
      <c r="CS135" s="1544"/>
      <c r="CT135" s="1544"/>
      <c r="CU135" s="1544"/>
      <c r="CV135" s="1544"/>
      <c r="CW135" s="1544"/>
      <c r="CX135" s="1544"/>
      <c r="CY135" s="1544"/>
      <c r="CZ135" s="1544"/>
    </row>
    <row r="136" s="398" customFormat="true" ht="15" customHeight="true" x14ac:dyDescent="0.2">
      <c r="A136" s="1744"/>
      <c r="B136" s="963" t="s">
        <v>43</v>
      </c>
      <c r="C136" s="993" t="s">
        <v>35</v>
      </c>
      <c r="D136" s="1004" t="s">
        <v>35</v>
      </c>
      <c r="E136" s="1004" t="s">
        <v>35</v>
      </c>
      <c r="F136" s="1004" t="s">
        <v>35</v>
      </c>
      <c r="G136" s="1015" t="s">
        <v>35</v>
      </c>
      <c r="H136" s="1026" t="s">
        <v>35</v>
      </c>
      <c r="I136" s="1004" t="s">
        <v>35</v>
      </c>
      <c r="J136" s="1004" t="s">
        <v>35</v>
      </c>
      <c r="K136" s="1004" t="s">
        <v>35</v>
      </c>
      <c r="L136" s="1037" t="s">
        <v>35</v>
      </c>
      <c r="M136" s="1043" t="s">
        <v>35</v>
      </c>
      <c r="N136" s="1004" t="s">
        <v>35</v>
      </c>
      <c r="O136" s="1004" t="s">
        <v>35</v>
      </c>
      <c r="P136" s="1004" t="s">
        <v>35</v>
      </c>
      <c r="Q136" s="1015" t="s">
        <v>35</v>
      </c>
      <c r="R136" s="1026" t="s">
        <v>35</v>
      </c>
      <c r="S136" s="1004" t="s">
        <v>35</v>
      </c>
      <c r="T136" s="1004" t="s">
        <v>35</v>
      </c>
      <c r="U136" s="1004" t="s">
        <v>35</v>
      </c>
      <c r="V136" s="1004" t="s">
        <v>35</v>
      </c>
      <c r="W136" s="1004" t="s">
        <v>35</v>
      </c>
      <c r="X136" s="1004" t="s">
        <v>35</v>
      </c>
      <c r="Y136" s="1497" t="s">
        <v>35</v>
      </c>
      <c r="Z136" s="549"/>
      <c r="AA136" s="549"/>
      <c r="AB136" s="549"/>
      <c r="AC136" s="549"/>
      <c r="AD136" s="549"/>
      <c r="AE136" s="549"/>
      <c r="AF136" s="549"/>
      <c r="AG136" s="549"/>
      <c r="AH136" s="549"/>
      <c r="AI136" s="549"/>
      <c r="AJ136" s="549"/>
      <c r="AK136" s="549"/>
      <c r="AL136" s="549"/>
      <c r="AM136" s="549"/>
      <c r="AN136" s="549"/>
      <c r="AO136" s="549"/>
      <c r="AP136" s="549"/>
      <c r="AQ136" s="549"/>
      <c r="AR136" s="549"/>
      <c r="AS136" s="549"/>
      <c r="AT136" s="549"/>
      <c r="AU136" s="549"/>
      <c r="AV136" s="549"/>
      <c r="AW136" s="549"/>
      <c r="AX136" s="549"/>
      <c r="AY136" s="549"/>
      <c r="AZ136" s="216"/>
      <c r="BA136" s="1819"/>
      <c r="BB136" s="159" t="s">
        <v>43</v>
      </c>
      <c r="BC136" s="1055" t="s">
        <v>35</v>
      </c>
      <c r="BD136" s="1074" t="s">
        <v>35</v>
      </c>
      <c r="BE136" s="1074" t="s">
        <v>35</v>
      </c>
      <c r="BF136" s="1074" t="s">
        <v>35</v>
      </c>
      <c r="BG136" s="1094" t="s">
        <v>35</v>
      </c>
      <c r="BH136" s="1114" t="s">
        <v>35</v>
      </c>
      <c r="BI136" s="1074" t="s">
        <v>35</v>
      </c>
      <c r="BJ136" s="1074" t="s">
        <v>35</v>
      </c>
      <c r="BK136" s="1074" t="s">
        <v>35</v>
      </c>
      <c r="BL136" s="1094" t="s">
        <v>35</v>
      </c>
      <c r="BM136" s="1114" t="s">
        <v>35</v>
      </c>
      <c r="BN136" s="1074" t="s">
        <v>35</v>
      </c>
      <c r="BO136" s="1074" t="s">
        <v>35</v>
      </c>
      <c r="BP136" s="1074" t="s">
        <v>35</v>
      </c>
      <c r="BQ136" s="1094" t="s">
        <v>35</v>
      </c>
      <c r="BR136" s="1114" t="s">
        <v>35</v>
      </c>
      <c r="BS136" s="1074" t="s">
        <v>35</v>
      </c>
      <c r="BT136" s="1074" t="s">
        <v>35</v>
      </c>
      <c r="BU136" s="1074" t="s">
        <v>35</v>
      </c>
      <c r="BV136" s="1074" t="s">
        <v>35</v>
      </c>
      <c r="BW136" s="1074" t="s">
        <v>35</v>
      </c>
      <c r="BX136" s="1074" t="s">
        <v>35</v>
      </c>
      <c r="BY136" s="1132" t="s">
        <v>35</v>
      </c>
      <c r="BZ136" s="1545"/>
      <c r="CA136" s="1545"/>
      <c r="CB136" s="1545"/>
      <c r="CC136" s="1545"/>
      <c r="CD136" s="1545"/>
      <c r="CE136" s="1545"/>
      <c r="CF136" s="1545"/>
      <c r="CG136" s="1545"/>
      <c r="CH136" s="1545"/>
      <c r="CI136" s="1545"/>
      <c r="CJ136" s="1545"/>
      <c r="CK136" s="1545"/>
      <c r="CL136" s="1545"/>
      <c r="CM136" s="1545"/>
      <c r="CN136" s="1545"/>
      <c r="CO136" s="1545"/>
      <c r="CP136" s="1545"/>
      <c r="CQ136" s="1545"/>
      <c r="CR136" s="1545"/>
      <c r="CS136" s="1545"/>
      <c r="CT136" s="1545"/>
      <c r="CU136" s="1545"/>
      <c r="CV136" s="1545"/>
      <c r="CW136" s="1545"/>
      <c r="CX136" s="1545"/>
      <c r="CY136" s="1545"/>
      <c r="CZ136" s="1545"/>
    </row>
    <row r="137" s="398" customFormat="true" ht="15" customHeight="true" x14ac:dyDescent="0.2">
      <c r="A137" s="1744"/>
      <c r="B137" s="963" t="s">
        <v>42</v>
      </c>
      <c r="C137" s="993" t="s">
        <v>35</v>
      </c>
      <c r="D137" s="1004" t="s">
        <v>35</v>
      </c>
      <c r="E137" s="1004" t="s">
        <v>35</v>
      </c>
      <c r="F137" s="1004" t="s">
        <v>35</v>
      </c>
      <c r="G137" s="1015" t="s">
        <v>35</v>
      </c>
      <c r="H137" s="1026" t="s">
        <v>35</v>
      </c>
      <c r="I137" s="1004" t="s">
        <v>35</v>
      </c>
      <c r="J137" s="1004" t="s">
        <v>35</v>
      </c>
      <c r="K137" s="1004" t="s">
        <v>35</v>
      </c>
      <c r="L137" s="1037" t="s">
        <v>35</v>
      </c>
      <c r="M137" s="1043" t="s">
        <v>35</v>
      </c>
      <c r="N137" s="1004" t="s">
        <v>35</v>
      </c>
      <c r="O137" s="1004" t="s">
        <v>35</v>
      </c>
      <c r="P137" s="1004" t="s">
        <v>35</v>
      </c>
      <c r="Q137" s="1015" t="s">
        <v>35</v>
      </c>
      <c r="R137" s="1026" t="s">
        <v>35</v>
      </c>
      <c r="S137" s="1004" t="s">
        <v>35</v>
      </c>
      <c r="T137" s="1004" t="s">
        <v>35</v>
      </c>
      <c r="U137" s="1004" t="s">
        <v>35</v>
      </c>
      <c r="V137" s="1004" t="s">
        <v>35</v>
      </c>
      <c r="W137" s="1004" t="s">
        <v>35</v>
      </c>
      <c r="X137" s="1004" t="s">
        <v>35</v>
      </c>
      <c r="Y137" s="1497" t="s">
        <v>35</v>
      </c>
      <c r="Z137" s="549"/>
      <c r="AA137" s="549"/>
      <c r="AB137" s="549"/>
      <c r="AC137" s="549"/>
      <c r="AD137" s="549"/>
      <c r="AE137" s="549"/>
      <c r="AF137" s="549"/>
      <c r="AG137" s="549"/>
      <c r="AH137" s="549"/>
      <c r="AI137" s="549"/>
      <c r="AJ137" s="549"/>
      <c r="AK137" s="549"/>
      <c r="AL137" s="549"/>
      <c r="AM137" s="549"/>
      <c r="AN137" s="549"/>
      <c r="AO137" s="549"/>
      <c r="AP137" s="549"/>
      <c r="AQ137" s="549"/>
      <c r="AR137" s="549"/>
      <c r="AS137" s="549"/>
      <c r="AT137" s="549"/>
      <c r="AU137" s="549"/>
      <c r="AV137" s="549"/>
      <c r="AW137" s="549"/>
      <c r="AX137" s="549"/>
      <c r="AY137" s="549"/>
      <c r="AZ137" s="216"/>
      <c r="BA137" s="1819"/>
      <c r="BB137" s="159" t="s">
        <v>42</v>
      </c>
      <c r="BC137" s="1055" t="s">
        <v>35</v>
      </c>
      <c r="BD137" s="1074" t="s">
        <v>35</v>
      </c>
      <c r="BE137" s="1074" t="s">
        <v>35</v>
      </c>
      <c r="BF137" s="1074" t="s">
        <v>35</v>
      </c>
      <c r="BG137" s="1094" t="s">
        <v>35</v>
      </c>
      <c r="BH137" s="1114" t="s">
        <v>35</v>
      </c>
      <c r="BI137" s="1074" t="s">
        <v>35</v>
      </c>
      <c r="BJ137" s="1074" t="s">
        <v>35</v>
      </c>
      <c r="BK137" s="1074" t="s">
        <v>35</v>
      </c>
      <c r="BL137" s="1094" t="s">
        <v>35</v>
      </c>
      <c r="BM137" s="1114" t="s">
        <v>35</v>
      </c>
      <c r="BN137" s="1074" t="s">
        <v>35</v>
      </c>
      <c r="BO137" s="1074" t="s">
        <v>35</v>
      </c>
      <c r="BP137" s="1074" t="s">
        <v>35</v>
      </c>
      <c r="BQ137" s="1094" t="s">
        <v>35</v>
      </c>
      <c r="BR137" s="1114" t="s">
        <v>35</v>
      </c>
      <c r="BS137" s="1074" t="s">
        <v>35</v>
      </c>
      <c r="BT137" s="1074" t="s">
        <v>35</v>
      </c>
      <c r="BU137" s="1074" t="s">
        <v>35</v>
      </c>
      <c r="BV137" s="1074" t="s">
        <v>35</v>
      </c>
      <c r="BW137" s="1074" t="s">
        <v>35</v>
      </c>
      <c r="BX137" s="1074" t="s">
        <v>35</v>
      </c>
      <c r="BY137" s="1132" t="s">
        <v>35</v>
      </c>
      <c r="BZ137" s="1545"/>
      <c r="CA137" s="1545"/>
      <c r="CB137" s="1545"/>
      <c r="CC137" s="1545"/>
      <c r="CD137" s="1545"/>
      <c r="CE137" s="1545"/>
      <c r="CF137" s="1545"/>
      <c r="CG137" s="1545"/>
      <c r="CH137" s="1545"/>
      <c r="CI137" s="1545"/>
      <c r="CJ137" s="1545"/>
      <c r="CK137" s="1545"/>
      <c r="CL137" s="1545"/>
      <c r="CM137" s="1545"/>
      <c r="CN137" s="1545"/>
      <c r="CO137" s="1545"/>
      <c r="CP137" s="1545"/>
      <c r="CQ137" s="1545"/>
      <c r="CR137" s="1545"/>
      <c r="CS137" s="1545"/>
      <c r="CT137" s="1545"/>
      <c r="CU137" s="1545"/>
      <c r="CV137" s="1545"/>
      <c r="CW137" s="1545"/>
      <c r="CX137" s="1545"/>
      <c r="CY137" s="1545"/>
      <c r="CZ137" s="1545"/>
    </row>
    <row r="138" s="398" customFormat="true" ht="15" customHeight="true" x14ac:dyDescent="0.2">
      <c r="A138" s="1744"/>
      <c r="B138" s="963" t="s">
        <v>41</v>
      </c>
      <c r="C138" s="993" t="s">
        <v>35</v>
      </c>
      <c r="D138" s="1004" t="s">
        <v>35</v>
      </c>
      <c r="E138" s="1004" t="s">
        <v>35</v>
      </c>
      <c r="F138" s="1004" t="s">
        <v>35</v>
      </c>
      <c r="G138" s="1015" t="s">
        <v>35</v>
      </c>
      <c r="H138" s="1026" t="s">
        <v>35</v>
      </c>
      <c r="I138" s="1004" t="s">
        <v>35</v>
      </c>
      <c r="J138" s="1004" t="s">
        <v>35</v>
      </c>
      <c r="K138" s="1004" t="s">
        <v>35</v>
      </c>
      <c r="L138" s="1037" t="s">
        <v>35</v>
      </c>
      <c r="M138" s="1043" t="s">
        <v>35</v>
      </c>
      <c r="N138" s="1004" t="s">
        <v>35</v>
      </c>
      <c r="O138" s="1004" t="s">
        <v>35</v>
      </c>
      <c r="P138" s="1004" t="s">
        <v>35</v>
      </c>
      <c r="Q138" s="1015" t="s">
        <v>35</v>
      </c>
      <c r="R138" s="1026" t="s">
        <v>35</v>
      </c>
      <c r="S138" s="1004" t="s">
        <v>35</v>
      </c>
      <c r="T138" s="1004" t="s">
        <v>35</v>
      </c>
      <c r="U138" s="1004" t="s">
        <v>35</v>
      </c>
      <c r="V138" s="1004" t="s">
        <v>35</v>
      </c>
      <c r="W138" s="1004" t="s">
        <v>35</v>
      </c>
      <c r="X138" s="1004" t="s">
        <v>35</v>
      </c>
      <c r="Y138" s="1497" t="s">
        <v>35</v>
      </c>
      <c r="Z138" s="549"/>
      <c r="AA138" s="549"/>
      <c r="AB138" s="549"/>
      <c r="AC138" s="549"/>
      <c r="AD138" s="549"/>
      <c r="AE138" s="549"/>
      <c r="AF138" s="549"/>
      <c r="AG138" s="549"/>
      <c r="AH138" s="549"/>
      <c r="AI138" s="549"/>
      <c r="AJ138" s="549"/>
      <c r="AK138" s="549"/>
      <c r="AL138" s="549"/>
      <c r="AM138" s="549"/>
      <c r="AN138" s="549"/>
      <c r="AO138" s="549"/>
      <c r="AP138" s="549"/>
      <c r="AQ138" s="549"/>
      <c r="AR138" s="549"/>
      <c r="AS138" s="549"/>
      <c r="AT138" s="549"/>
      <c r="AU138" s="549"/>
      <c r="AV138" s="549"/>
      <c r="AW138" s="549"/>
      <c r="AX138" s="549"/>
      <c r="AY138" s="549"/>
      <c r="AZ138" s="216"/>
      <c r="BA138" s="1819"/>
      <c r="BB138" s="159" t="s">
        <v>41</v>
      </c>
      <c r="BC138" s="1055" t="s">
        <v>35</v>
      </c>
      <c r="BD138" s="1074" t="s">
        <v>35</v>
      </c>
      <c r="BE138" s="1074" t="s">
        <v>35</v>
      </c>
      <c r="BF138" s="1074" t="s">
        <v>35</v>
      </c>
      <c r="BG138" s="1094" t="s">
        <v>35</v>
      </c>
      <c r="BH138" s="1114" t="s">
        <v>35</v>
      </c>
      <c r="BI138" s="1074" t="s">
        <v>35</v>
      </c>
      <c r="BJ138" s="1074" t="s">
        <v>35</v>
      </c>
      <c r="BK138" s="1074" t="s">
        <v>35</v>
      </c>
      <c r="BL138" s="1094" t="s">
        <v>35</v>
      </c>
      <c r="BM138" s="1114" t="s">
        <v>35</v>
      </c>
      <c r="BN138" s="1074" t="s">
        <v>35</v>
      </c>
      <c r="BO138" s="1074" t="s">
        <v>35</v>
      </c>
      <c r="BP138" s="1074" t="s">
        <v>35</v>
      </c>
      <c r="BQ138" s="1094" t="s">
        <v>35</v>
      </c>
      <c r="BR138" s="1114" t="s">
        <v>35</v>
      </c>
      <c r="BS138" s="1074" t="s">
        <v>35</v>
      </c>
      <c r="BT138" s="1074" t="s">
        <v>35</v>
      </c>
      <c r="BU138" s="1074" t="s">
        <v>35</v>
      </c>
      <c r="BV138" s="1074" t="s">
        <v>35</v>
      </c>
      <c r="BW138" s="1074" t="s">
        <v>35</v>
      </c>
      <c r="BX138" s="1074" t="s">
        <v>35</v>
      </c>
      <c r="BY138" s="1132" t="s">
        <v>35</v>
      </c>
      <c r="BZ138" s="1545"/>
      <c r="CA138" s="1545"/>
      <c r="CB138" s="1545"/>
      <c r="CC138" s="1545"/>
      <c r="CD138" s="1545"/>
      <c r="CE138" s="1545"/>
      <c r="CF138" s="1545"/>
      <c r="CG138" s="1545"/>
      <c r="CH138" s="1545"/>
      <c r="CI138" s="1545"/>
      <c r="CJ138" s="1545"/>
      <c r="CK138" s="1545"/>
      <c r="CL138" s="1545"/>
      <c r="CM138" s="1545"/>
      <c r="CN138" s="1545"/>
      <c r="CO138" s="1545"/>
      <c r="CP138" s="1545"/>
      <c r="CQ138" s="1545"/>
      <c r="CR138" s="1545"/>
      <c r="CS138" s="1545"/>
      <c r="CT138" s="1545"/>
      <c r="CU138" s="1545"/>
      <c r="CV138" s="1545"/>
      <c r="CW138" s="1545"/>
      <c r="CX138" s="1545"/>
      <c r="CY138" s="1545"/>
      <c r="CZ138" s="1545"/>
    </row>
    <row r="139" s="398" customFormat="true" ht="15" customHeight="true" x14ac:dyDescent="0.2">
      <c r="A139" s="1744"/>
      <c r="B139" s="963" t="s">
        <v>19</v>
      </c>
      <c r="C139" s="841">
        <v>92.751006947929582</v>
      </c>
      <c r="D139" s="842">
        <v>96.610818645553536</v>
      </c>
      <c r="E139" s="842">
        <v>94.757608653665955</v>
      </c>
      <c r="F139" s="842">
        <v>87.841112752749666</v>
      </c>
      <c r="G139" s="843">
        <v>24.983778352980266</v>
      </c>
      <c r="H139" s="844">
        <v>55.209217233829897</v>
      </c>
      <c r="I139" s="842">
        <v>27.637684704912829</v>
      </c>
      <c r="J139" s="842">
        <v>8.752893996656006</v>
      </c>
      <c r="K139" s="842">
        <v>2.17763154665337</v>
      </c>
      <c r="L139" s="845">
        <v>0.23368354731349733</v>
      </c>
      <c r="M139" s="846">
        <v>96.852477047143637</v>
      </c>
      <c r="N139" s="842">
        <v>97.221884494310459</v>
      </c>
      <c r="O139" s="842">
        <v>94.835454620675335</v>
      </c>
      <c r="P139" s="842">
        <v>94.976507677549478</v>
      </c>
      <c r="Q139" s="843">
        <v>79.433248484789559</v>
      </c>
      <c r="R139" s="844">
        <v>57.318123619273599</v>
      </c>
      <c r="S139" s="842">
        <v>78.349726560978056</v>
      </c>
      <c r="T139" s="842">
        <v>86.757064880230317</v>
      </c>
      <c r="U139" s="842">
        <v>79.600849400403646</v>
      </c>
      <c r="V139" s="842">
        <v>11.243301752345285</v>
      </c>
      <c r="W139" s="842">
        <v>87.765434888793806</v>
      </c>
      <c r="X139" s="842">
        <v>92.949789024142277</v>
      </c>
      <c r="Y139" s="1498">
        <v>84.368289217875741</v>
      </c>
      <c r="Z139" s="549"/>
      <c r="AA139" s="549"/>
      <c r="AB139" s="549"/>
      <c r="AC139" s="549"/>
      <c r="AD139" s="549"/>
      <c r="AE139" s="549"/>
      <c r="AF139" s="549"/>
      <c r="AG139" s="549"/>
      <c r="AH139" s="549"/>
      <c r="AI139" s="549"/>
      <c r="AJ139" s="549"/>
      <c r="AK139" s="549"/>
      <c r="AL139" s="549"/>
      <c r="AM139" s="549"/>
      <c r="AN139" s="549"/>
      <c r="AO139" s="549"/>
      <c r="AP139" s="549"/>
      <c r="AQ139" s="549"/>
      <c r="AR139" s="549"/>
      <c r="AS139" s="549"/>
      <c r="AT139" s="549"/>
      <c r="AU139" s="549"/>
      <c r="AV139" s="549"/>
      <c r="AW139" s="549"/>
      <c r="AX139" s="549"/>
      <c r="AY139" s="549"/>
      <c r="AZ139" s="216"/>
      <c r="BA139" s="1819"/>
      <c r="BB139" s="159" t="s">
        <v>19</v>
      </c>
      <c r="BC139" s="1055" t="s">
        <v>35</v>
      </c>
      <c r="BD139" s="1074" t="s">
        <v>35</v>
      </c>
      <c r="BE139" s="1074" t="s">
        <v>35</v>
      </c>
      <c r="BF139" s="1074" t="s">
        <v>35</v>
      </c>
      <c r="BG139" s="1094" t="s">
        <v>35</v>
      </c>
      <c r="BH139" s="1114" t="s">
        <v>35</v>
      </c>
      <c r="BI139" s="1074" t="s">
        <v>35</v>
      </c>
      <c r="BJ139" s="1074" t="s">
        <v>35</v>
      </c>
      <c r="BK139" s="1074" t="s">
        <v>35</v>
      </c>
      <c r="BL139" s="1094" t="s">
        <v>35</v>
      </c>
      <c r="BM139" s="1114" t="s">
        <v>35</v>
      </c>
      <c r="BN139" s="1074" t="s">
        <v>35</v>
      </c>
      <c r="BO139" s="1074" t="s">
        <v>35</v>
      </c>
      <c r="BP139" s="1074" t="s">
        <v>35</v>
      </c>
      <c r="BQ139" s="1094" t="s">
        <v>35</v>
      </c>
      <c r="BR139" s="1114" t="s">
        <v>35</v>
      </c>
      <c r="BS139" s="1074" t="s">
        <v>35</v>
      </c>
      <c r="BT139" s="1074" t="s">
        <v>35</v>
      </c>
      <c r="BU139" s="1074" t="s">
        <v>35</v>
      </c>
      <c r="BV139" s="1074" t="s">
        <v>35</v>
      </c>
      <c r="BW139" s="1074" t="s">
        <v>35</v>
      </c>
      <c r="BX139" s="1074" t="s">
        <v>35</v>
      </c>
      <c r="BY139" s="1132" t="s">
        <v>35</v>
      </c>
      <c r="BZ139" s="1545"/>
      <c r="CA139" s="1545"/>
      <c r="CB139" s="1545"/>
      <c r="CC139" s="1545"/>
      <c r="CD139" s="1545"/>
      <c r="CE139" s="1545"/>
      <c r="CF139" s="1545"/>
      <c r="CG139" s="1545"/>
      <c r="CH139" s="1545"/>
      <c r="CI139" s="1545"/>
      <c r="CJ139" s="1545"/>
      <c r="CK139" s="1545"/>
      <c r="CL139" s="1545"/>
      <c r="CM139" s="1545"/>
      <c r="CN139" s="1545"/>
      <c r="CO139" s="1545"/>
      <c r="CP139" s="1545"/>
      <c r="CQ139" s="1545"/>
      <c r="CR139" s="1545"/>
      <c r="CS139" s="1545"/>
      <c r="CT139" s="1545"/>
      <c r="CU139" s="1545"/>
      <c r="CV139" s="1545"/>
      <c r="CW139" s="1545"/>
      <c r="CX139" s="1545"/>
      <c r="CY139" s="1545"/>
      <c r="CZ139" s="1545"/>
    </row>
    <row r="140" s="130" customFormat="true" ht="15" customHeight="true" x14ac:dyDescent="0.2">
      <c r="A140" s="1765" t="s">
        <v>106</v>
      </c>
      <c r="B140" s="252" t="s">
        <v>64</v>
      </c>
      <c r="C140" s="994" t="s">
        <v>35</v>
      </c>
      <c r="D140" s="1005" t="s">
        <v>35</v>
      </c>
      <c r="E140" s="1005" t="s">
        <v>35</v>
      </c>
      <c r="F140" s="1005" t="s">
        <v>35</v>
      </c>
      <c r="G140" s="1016" t="s">
        <v>35</v>
      </c>
      <c r="H140" s="1027" t="s">
        <v>35</v>
      </c>
      <c r="I140" s="1005" t="s">
        <v>35</v>
      </c>
      <c r="J140" s="1005" t="s">
        <v>35</v>
      </c>
      <c r="K140" s="1005" t="s">
        <v>35</v>
      </c>
      <c r="L140" s="1038" t="s">
        <v>35</v>
      </c>
      <c r="M140" s="1044" t="s">
        <v>35</v>
      </c>
      <c r="N140" s="1005" t="s">
        <v>35</v>
      </c>
      <c r="O140" s="1005" t="s">
        <v>35</v>
      </c>
      <c r="P140" s="1005" t="s">
        <v>35</v>
      </c>
      <c r="Q140" s="1016" t="s">
        <v>35</v>
      </c>
      <c r="R140" s="1027" t="s">
        <v>35</v>
      </c>
      <c r="S140" s="1005" t="s">
        <v>35</v>
      </c>
      <c r="T140" s="1005" t="s">
        <v>35</v>
      </c>
      <c r="U140" s="1005" t="s">
        <v>35</v>
      </c>
      <c r="V140" s="1005" t="s">
        <v>35</v>
      </c>
      <c r="W140" s="1005" t="s">
        <v>35</v>
      </c>
      <c r="X140" s="1005" t="s">
        <v>35</v>
      </c>
      <c r="Y140" s="1499" t="s">
        <v>35</v>
      </c>
      <c r="Z140" s="1524"/>
      <c r="AA140" s="1524"/>
      <c r="AB140" s="1524"/>
      <c r="AC140" s="1524"/>
      <c r="AD140" s="1524"/>
      <c r="AE140" s="1524"/>
      <c r="AF140" s="1524"/>
      <c r="AG140" s="1524"/>
      <c r="AH140" s="1524"/>
      <c r="AI140" s="1524"/>
      <c r="AJ140" s="1524"/>
      <c r="AK140" s="1524"/>
      <c r="AL140" s="1524"/>
      <c r="AM140" s="1524"/>
      <c r="AN140" s="1524"/>
      <c r="AO140" s="1524"/>
      <c r="AP140" s="1524"/>
      <c r="AQ140" s="1524"/>
      <c r="AR140" s="1524"/>
      <c r="AS140" s="1524"/>
      <c r="AT140" s="1524"/>
      <c r="AU140" s="1524"/>
      <c r="AV140" s="1524"/>
      <c r="AW140" s="1524"/>
      <c r="AX140" s="1524"/>
      <c r="AY140" s="1524"/>
      <c r="AZ140" s="215"/>
      <c r="BA140" s="1819" t="s">
        <v>106</v>
      </c>
      <c r="BB140" s="159" t="s">
        <v>64</v>
      </c>
      <c r="BC140" s="1055" t="s">
        <v>35</v>
      </c>
      <c r="BD140" s="1074" t="s">
        <v>35</v>
      </c>
      <c r="BE140" s="1074" t="s">
        <v>35</v>
      </c>
      <c r="BF140" s="1074" t="s">
        <v>35</v>
      </c>
      <c r="BG140" s="1094" t="s">
        <v>35</v>
      </c>
      <c r="BH140" s="1114" t="s">
        <v>35</v>
      </c>
      <c r="BI140" s="1074" t="s">
        <v>35</v>
      </c>
      <c r="BJ140" s="1074" t="s">
        <v>35</v>
      </c>
      <c r="BK140" s="1074" t="s">
        <v>35</v>
      </c>
      <c r="BL140" s="1094" t="s">
        <v>35</v>
      </c>
      <c r="BM140" s="1114" t="s">
        <v>35</v>
      </c>
      <c r="BN140" s="1074" t="s">
        <v>35</v>
      </c>
      <c r="BO140" s="1074" t="s">
        <v>35</v>
      </c>
      <c r="BP140" s="1074" t="s">
        <v>35</v>
      </c>
      <c r="BQ140" s="1094" t="s">
        <v>35</v>
      </c>
      <c r="BR140" s="1114" t="s">
        <v>35</v>
      </c>
      <c r="BS140" s="1074" t="s">
        <v>35</v>
      </c>
      <c r="BT140" s="1074" t="s">
        <v>35</v>
      </c>
      <c r="BU140" s="1074" t="s">
        <v>35</v>
      </c>
      <c r="BV140" s="1074" t="s">
        <v>35</v>
      </c>
      <c r="BW140" s="1074" t="s">
        <v>35</v>
      </c>
      <c r="BX140" s="1074" t="s">
        <v>35</v>
      </c>
      <c r="BY140" s="1132" t="s">
        <v>35</v>
      </c>
      <c r="BZ140" s="1545"/>
      <c r="CA140" s="1545"/>
      <c r="CB140" s="1545"/>
      <c r="CC140" s="1545"/>
      <c r="CD140" s="1545"/>
      <c r="CE140" s="1545"/>
      <c r="CF140" s="1545"/>
      <c r="CG140" s="1545"/>
      <c r="CH140" s="1545"/>
      <c r="CI140" s="1545"/>
      <c r="CJ140" s="1545"/>
      <c r="CK140" s="1545"/>
      <c r="CL140" s="1545"/>
      <c r="CM140" s="1545"/>
      <c r="CN140" s="1545"/>
      <c r="CO140" s="1545"/>
      <c r="CP140" s="1545"/>
      <c r="CQ140" s="1545"/>
      <c r="CR140" s="1545"/>
      <c r="CS140" s="1545"/>
      <c r="CT140" s="1545"/>
      <c r="CU140" s="1545"/>
      <c r="CV140" s="1545"/>
      <c r="CW140" s="1545"/>
      <c r="CX140" s="1545"/>
      <c r="CY140" s="1545"/>
      <c r="CZ140" s="1545"/>
    </row>
    <row r="141" s="130" customFormat="true" ht="15" customHeight="true" x14ac:dyDescent="0.2">
      <c r="A141" s="1765"/>
      <c r="B141" s="252" t="s">
        <v>65</v>
      </c>
      <c r="C141" s="994" t="s">
        <v>35</v>
      </c>
      <c r="D141" s="1005" t="s">
        <v>35</v>
      </c>
      <c r="E141" s="1005" t="s">
        <v>35</v>
      </c>
      <c r="F141" s="1005" t="s">
        <v>35</v>
      </c>
      <c r="G141" s="1016" t="s">
        <v>35</v>
      </c>
      <c r="H141" s="1027" t="s">
        <v>35</v>
      </c>
      <c r="I141" s="1005" t="s">
        <v>35</v>
      </c>
      <c r="J141" s="1005" t="s">
        <v>35</v>
      </c>
      <c r="K141" s="1005" t="s">
        <v>35</v>
      </c>
      <c r="L141" s="1038" t="s">
        <v>35</v>
      </c>
      <c r="M141" s="1044" t="s">
        <v>35</v>
      </c>
      <c r="N141" s="1005" t="s">
        <v>35</v>
      </c>
      <c r="O141" s="1005" t="s">
        <v>35</v>
      </c>
      <c r="P141" s="1005" t="s">
        <v>35</v>
      </c>
      <c r="Q141" s="1016" t="s">
        <v>35</v>
      </c>
      <c r="R141" s="1027" t="s">
        <v>35</v>
      </c>
      <c r="S141" s="1005" t="s">
        <v>35</v>
      </c>
      <c r="T141" s="1005" t="s">
        <v>35</v>
      </c>
      <c r="U141" s="1005" t="s">
        <v>35</v>
      </c>
      <c r="V141" s="1005" t="s">
        <v>35</v>
      </c>
      <c r="W141" s="1005" t="s">
        <v>35</v>
      </c>
      <c r="X141" s="1005" t="s">
        <v>35</v>
      </c>
      <c r="Y141" s="1499" t="s">
        <v>35</v>
      </c>
      <c r="Z141" s="1524"/>
      <c r="AA141" s="1524"/>
      <c r="AB141" s="1524"/>
      <c r="AC141" s="1524"/>
      <c r="AD141" s="1524"/>
      <c r="AE141" s="1524"/>
      <c r="AF141" s="1524"/>
      <c r="AG141" s="1524"/>
      <c r="AH141" s="1524"/>
      <c r="AI141" s="1524"/>
      <c r="AJ141" s="1524"/>
      <c r="AK141" s="1524"/>
      <c r="AL141" s="1524"/>
      <c r="AM141" s="1524"/>
      <c r="AN141" s="1524"/>
      <c r="AO141" s="1524"/>
      <c r="AP141" s="1524"/>
      <c r="AQ141" s="1524"/>
      <c r="AR141" s="1524"/>
      <c r="AS141" s="1524"/>
      <c r="AT141" s="1524"/>
      <c r="AU141" s="1524"/>
      <c r="AV141" s="1524"/>
      <c r="AW141" s="1524"/>
      <c r="AX141" s="1524"/>
      <c r="AY141" s="1524"/>
      <c r="AZ141" s="215"/>
      <c r="BA141" s="1819"/>
      <c r="BB141" s="159" t="s">
        <v>65</v>
      </c>
      <c r="BC141" s="1055" t="s">
        <v>35</v>
      </c>
      <c r="BD141" s="1074" t="s">
        <v>35</v>
      </c>
      <c r="BE141" s="1074" t="s">
        <v>35</v>
      </c>
      <c r="BF141" s="1074" t="s">
        <v>35</v>
      </c>
      <c r="BG141" s="1094" t="s">
        <v>35</v>
      </c>
      <c r="BH141" s="1114" t="s">
        <v>35</v>
      </c>
      <c r="BI141" s="1074" t="s">
        <v>35</v>
      </c>
      <c r="BJ141" s="1074" t="s">
        <v>35</v>
      </c>
      <c r="BK141" s="1074" t="s">
        <v>35</v>
      </c>
      <c r="BL141" s="1094" t="s">
        <v>35</v>
      </c>
      <c r="BM141" s="1114" t="s">
        <v>35</v>
      </c>
      <c r="BN141" s="1074" t="s">
        <v>35</v>
      </c>
      <c r="BO141" s="1074" t="s">
        <v>35</v>
      </c>
      <c r="BP141" s="1074" t="s">
        <v>35</v>
      </c>
      <c r="BQ141" s="1094" t="s">
        <v>35</v>
      </c>
      <c r="BR141" s="1114" t="s">
        <v>35</v>
      </c>
      <c r="BS141" s="1074" t="s">
        <v>35</v>
      </c>
      <c r="BT141" s="1074" t="s">
        <v>35</v>
      </c>
      <c r="BU141" s="1074" t="s">
        <v>35</v>
      </c>
      <c r="BV141" s="1074" t="s">
        <v>35</v>
      </c>
      <c r="BW141" s="1074" t="s">
        <v>35</v>
      </c>
      <c r="BX141" s="1074" t="s">
        <v>35</v>
      </c>
      <c r="BY141" s="1132" t="s">
        <v>35</v>
      </c>
      <c r="BZ141" s="1545"/>
      <c r="CA141" s="1545"/>
      <c r="CB141" s="1545"/>
      <c r="CC141" s="1545"/>
      <c r="CD141" s="1545"/>
      <c r="CE141" s="1545"/>
      <c r="CF141" s="1545"/>
      <c r="CG141" s="1545"/>
      <c r="CH141" s="1545"/>
      <c r="CI141" s="1545"/>
      <c r="CJ141" s="1545"/>
      <c r="CK141" s="1545"/>
      <c r="CL141" s="1545"/>
      <c r="CM141" s="1545"/>
      <c r="CN141" s="1545"/>
      <c r="CO141" s="1545"/>
      <c r="CP141" s="1545"/>
      <c r="CQ141" s="1545"/>
      <c r="CR141" s="1545"/>
      <c r="CS141" s="1545"/>
      <c r="CT141" s="1545"/>
      <c r="CU141" s="1545"/>
      <c r="CV141" s="1545"/>
      <c r="CW141" s="1545"/>
      <c r="CX141" s="1545"/>
      <c r="CY141" s="1545"/>
      <c r="CZ141" s="1545"/>
    </row>
    <row r="142" s="130" customFormat="true" ht="15" customHeight="true" x14ac:dyDescent="0.2">
      <c r="A142" s="1765"/>
      <c r="B142" s="252" t="s">
        <v>66</v>
      </c>
      <c r="C142" s="994" t="s">
        <v>35</v>
      </c>
      <c r="D142" s="1005" t="s">
        <v>35</v>
      </c>
      <c r="E142" s="1005" t="s">
        <v>35</v>
      </c>
      <c r="F142" s="1005" t="s">
        <v>35</v>
      </c>
      <c r="G142" s="1016" t="s">
        <v>35</v>
      </c>
      <c r="H142" s="1027" t="s">
        <v>35</v>
      </c>
      <c r="I142" s="1005" t="s">
        <v>35</v>
      </c>
      <c r="J142" s="1005" t="s">
        <v>35</v>
      </c>
      <c r="K142" s="1005" t="s">
        <v>35</v>
      </c>
      <c r="L142" s="1038" t="s">
        <v>35</v>
      </c>
      <c r="M142" s="1044" t="s">
        <v>35</v>
      </c>
      <c r="N142" s="1005" t="s">
        <v>35</v>
      </c>
      <c r="O142" s="1005" t="s">
        <v>35</v>
      </c>
      <c r="P142" s="1005" t="s">
        <v>35</v>
      </c>
      <c r="Q142" s="1016" t="s">
        <v>35</v>
      </c>
      <c r="R142" s="1027" t="s">
        <v>35</v>
      </c>
      <c r="S142" s="1005" t="s">
        <v>35</v>
      </c>
      <c r="T142" s="1005" t="s">
        <v>35</v>
      </c>
      <c r="U142" s="1005" t="s">
        <v>35</v>
      </c>
      <c r="V142" s="1005" t="s">
        <v>35</v>
      </c>
      <c r="W142" s="1005" t="s">
        <v>35</v>
      </c>
      <c r="X142" s="1005" t="s">
        <v>35</v>
      </c>
      <c r="Y142" s="1499" t="s">
        <v>35</v>
      </c>
      <c r="Z142" s="1524"/>
      <c r="AA142" s="1524"/>
      <c r="AB142" s="1524"/>
      <c r="AC142" s="1524"/>
      <c r="AD142" s="1524"/>
      <c r="AE142" s="1524"/>
      <c r="AF142" s="1524"/>
      <c r="AG142" s="1524"/>
      <c r="AH142" s="1524"/>
      <c r="AI142" s="1524"/>
      <c r="AJ142" s="1524"/>
      <c r="AK142" s="1524"/>
      <c r="AL142" s="1524"/>
      <c r="AM142" s="1524"/>
      <c r="AN142" s="1524"/>
      <c r="AO142" s="1524"/>
      <c r="AP142" s="1524"/>
      <c r="AQ142" s="1524"/>
      <c r="AR142" s="1524"/>
      <c r="AS142" s="1524"/>
      <c r="AT142" s="1524"/>
      <c r="AU142" s="1524"/>
      <c r="AV142" s="1524"/>
      <c r="AW142" s="1524"/>
      <c r="AX142" s="1524"/>
      <c r="AY142" s="1524"/>
      <c r="AZ142" s="215"/>
      <c r="BA142" s="1819"/>
      <c r="BB142" s="159" t="s">
        <v>66</v>
      </c>
      <c r="BC142" s="1055" t="s">
        <v>35</v>
      </c>
      <c r="BD142" s="1074" t="s">
        <v>35</v>
      </c>
      <c r="BE142" s="1074" t="s">
        <v>35</v>
      </c>
      <c r="BF142" s="1074" t="s">
        <v>35</v>
      </c>
      <c r="BG142" s="1094" t="s">
        <v>35</v>
      </c>
      <c r="BH142" s="1114" t="s">
        <v>35</v>
      </c>
      <c r="BI142" s="1074" t="s">
        <v>35</v>
      </c>
      <c r="BJ142" s="1074" t="s">
        <v>35</v>
      </c>
      <c r="BK142" s="1074" t="s">
        <v>35</v>
      </c>
      <c r="BL142" s="1094" t="s">
        <v>35</v>
      </c>
      <c r="BM142" s="1114" t="s">
        <v>35</v>
      </c>
      <c r="BN142" s="1074" t="s">
        <v>35</v>
      </c>
      <c r="BO142" s="1074" t="s">
        <v>35</v>
      </c>
      <c r="BP142" s="1074" t="s">
        <v>35</v>
      </c>
      <c r="BQ142" s="1094" t="s">
        <v>35</v>
      </c>
      <c r="BR142" s="1114" t="s">
        <v>35</v>
      </c>
      <c r="BS142" s="1074" t="s">
        <v>35</v>
      </c>
      <c r="BT142" s="1074" t="s">
        <v>35</v>
      </c>
      <c r="BU142" s="1074" t="s">
        <v>35</v>
      </c>
      <c r="BV142" s="1074" t="s">
        <v>35</v>
      </c>
      <c r="BW142" s="1074" t="s">
        <v>35</v>
      </c>
      <c r="BX142" s="1074" t="s">
        <v>35</v>
      </c>
      <c r="BY142" s="1132" t="s">
        <v>35</v>
      </c>
      <c r="BZ142" s="1545"/>
      <c r="CA142" s="1545"/>
      <c r="CB142" s="1545"/>
      <c r="CC142" s="1545"/>
      <c r="CD142" s="1545"/>
      <c r="CE142" s="1545"/>
      <c r="CF142" s="1545"/>
      <c r="CG142" s="1545"/>
      <c r="CH142" s="1545"/>
      <c r="CI142" s="1545"/>
      <c r="CJ142" s="1545"/>
      <c r="CK142" s="1545"/>
      <c r="CL142" s="1545"/>
      <c r="CM142" s="1545"/>
      <c r="CN142" s="1545"/>
      <c r="CO142" s="1545"/>
      <c r="CP142" s="1545"/>
      <c r="CQ142" s="1545"/>
      <c r="CR142" s="1545"/>
      <c r="CS142" s="1545"/>
      <c r="CT142" s="1545"/>
      <c r="CU142" s="1545"/>
      <c r="CV142" s="1545"/>
      <c r="CW142" s="1545"/>
      <c r="CX142" s="1545"/>
      <c r="CY142" s="1545"/>
      <c r="CZ142" s="1545"/>
    </row>
    <row r="143" s="130" customFormat="true" ht="15" customHeight="true" x14ac:dyDescent="0.2">
      <c r="A143" s="1765"/>
      <c r="B143" s="252" t="s">
        <v>67</v>
      </c>
      <c r="C143" s="994" t="s">
        <v>35</v>
      </c>
      <c r="D143" s="1005" t="s">
        <v>35</v>
      </c>
      <c r="E143" s="1005" t="s">
        <v>35</v>
      </c>
      <c r="F143" s="1005" t="s">
        <v>35</v>
      </c>
      <c r="G143" s="1016" t="s">
        <v>35</v>
      </c>
      <c r="H143" s="1027" t="s">
        <v>35</v>
      </c>
      <c r="I143" s="1005" t="s">
        <v>35</v>
      </c>
      <c r="J143" s="1005" t="s">
        <v>35</v>
      </c>
      <c r="K143" s="1005" t="s">
        <v>35</v>
      </c>
      <c r="L143" s="1038" t="s">
        <v>35</v>
      </c>
      <c r="M143" s="1044" t="s">
        <v>35</v>
      </c>
      <c r="N143" s="1005" t="s">
        <v>35</v>
      </c>
      <c r="O143" s="1005" t="s">
        <v>35</v>
      </c>
      <c r="P143" s="1005" t="s">
        <v>35</v>
      </c>
      <c r="Q143" s="1016" t="s">
        <v>35</v>
      </c>
      <c r="R143" s="1027" t="s">
        <v>35</v>
      </c>
      <c r="S143" s="1005" t="s">
        <v>35</v>
      </c>
      <c r="T143" s="1005" t="s">
        <v>35</v>
      </c>
      <c r="U143" s="1005" t="s">
        <v>35</v>
      </c>
      <c r="V143" s="1005" t="s">
        <v>35</v>
      </c>
      <c r="W143" s="1005" t="s">
        <v>35</v>
      </c>
      <c r="X143" s="1005" t="s">
        <v>35</v>
      </c>
      <c r="Y143" s="1499" t="s">
        <v>35</v>
      </c>
      <c r="Z143" s="1524"/>
      <c r="AA143" s="1524"/>
      <c r="AB143" s="1524"/>
      <c r="AC143" s="1524"/>
      <c r="AD143" s="1524"/>
      <c r="AE143" s="1524"/>
      <c r="AF143" s="1524"/>
      <c r="AG143" s="1524"/>
      <c r="AH143" s="1524"/>
      <c r="AI143" s="1524"/>
      <c r="AJ143" s="1524"/>
      <c r="AK143" s="1524"/>
      <c r="AL143" s="1524"/>
      <c r="AM143" s="1524"/>
      <c r="AN143" s="1524"/>
      <c r="AO143" s="1524"/>
      <c r="AP143" s="1524"/>
      <c r="AQ143" s="1524"/>
      <c r="AR143" s="1524"/>
      <c r="AS143" s="1524"/>
      <c r="AT143" s="1524"/>
      <c r="AU143" s="1524"/>
      <c r="AV143" s="1524"/>
      <c r="AW143" s="1524"/>
      <c r="AX143" s="1524"/>
      <c r="AY143" s="1524"/>
      <c r="AZ143" s="215"/>
      <c r="BA143" s="1819"/>
      <c r="BB143" s="159" t="s">
        <v>67</v>
      </c>
      <c r="BC143" s="1055" t="s">
        <v>35</v>
      </c>
      <c r="BD143" s="1074" t="s">
        <v>35</v>
      </c>
      <c r="BE143" s="1074" t="s">
        <v>35</v>
      </c>
      <c r="BF143" s="1074" t="s">
        <v>35</v>
      </c>
      <c r="BG143" s="1094" t="s">
        <v>35</v>
      </c>
      <c r="BH143" s="1114" t="s">
        <v>35</v>
      </c>
      <c r="BI143" s="1074" t="s">
        <v>35</v>
      </c>
      <c r="BJ143" s="1074" t="s">
        <v>35</v>
      </c>
      <c r="BK143" s="1074" t="s">
        <v>35</v>
      </c>
      <c r="BL143" s="1094" t="s">
        <v>35</v>
      </c>
      <c r="BM143" s="1114" t="s">
        <v>35</v>
      </c>
      <c r="BN143" s="1074" t="s">
        <v>35</v>
      </c>
      <c r="BO143" s="1074" t="s">
        <v>35</v>
      </c>
      <c r="BP143" s="1074" t="s">
        <v>35</v>
      </c>
      <c r="BQ143" s="1094" t="s">
        <v>35</v>
      </c>
      <c r="BR143" s="1114" t="s">
        <v>35</v>
      </c>
      <c r="BS143" s="1074" t="s">
        <v>35</v>
      </c>
      <c r="BT143" s="1074" t="s">
        <v>35</v>
      </c>
      <c r="BU143" s="1074" t="s">
        <v>35</v>
      </c>
      <c r="BV143" s="1074" t="s">
        <v>35</v>
      </c>
      <c r="BW143" s="1074" t="s">
        <v>35</v>
      </c>
      <c r="BX143" s="1074" t="s">
        <v>35</v>
      </c>
      <c r="BY143" s="1132" t="s">
        <v>35</v>
      </c>
      <c r="BZ143" s="1545"/>
      <c r="CA143" s="1545"/>
      <c r="CB143" s="1545"/>
      <c r="CC143" s="1545"/>
      <c r="CD143" s="1545"/>
      <c r="CE143" s="1545"/>
      <c r="CF143" s="1545"/>
      <c r="CG143" s="1545"/>
      <c r="CH143" s="1545"/>
      <c r="CI143" s="1545"/>
      <c r="CJ143" s="1545"/>
      <c r="CK143" s="1545"/>
      <c r="CL143" s="1545"/>
      <c r="CM143" s="1545"/>
      <c r="CN143" s="1545"/>
      <c r="CO143" s="1545"/>
      <c r="CP143" s="1545"/>
      <c r="CQ143" s="1545"/>
      <c r="CR143" s="1545"/>
      <c r="CS143" s="1545"/>
      <c r="CT143" s="1545"/>
      <c r="CU143" s="1545"/>
      <c r="CV143" s="1545"/>
      <c r="CW143" s="1545"/>
      <c r="CX143" s="1545"/>
      <c r="CY143" s="1545"/>
      <c r="CZ143" s="1545"/>
    </row>
    <row r="144" s="130" customFormat="true" ht="15" customHeight="true" x14ac:dyDescent="0.2">
      <c r="A144" s="1765" t="s">
        <v>107</v>
      </c>
      <c r="B144" s="252" t="s">
        <v>64</v>
      </c>
      <c r="C144" s="994" t="s">
        <v>35</v>
      </c>
      <c r="D144" s="1005" t="s">
        <v>35</v>
      </c>
      <c r="E144" s="1005" t="s">
        <v>35</v>
      </c>
      <c r="F144" s="1005" t="s">
        <v>35</v>
      </c>
      <c r="G144" s="1016" t="s">
        <v>35</v>
      </c>
      <c r="H144" s="1027" t="s">
        <v>35</v>
      </c>
      <c r="I144" s="1005" t="s">
        <v>35</v>
      </c>
      <c r="J144" s="1005" t="s">
        <v>35</v>
      </c>
      <c r="K144" s="1005" t="s">
        <v>35</v>
      </c>
      <c r="L144" s="1038" t="s">
        <v>35</v>
      </c>
      <c r="M144" s="1044" t="s">
        <v>35</v>
      </c>
      <c r="N144" s="1005" t="s">
        <v>35</v>
      </c>
      <c r="O144" s="1005" t="s">
        <v>35</v>
      </c>
      <c r="P144" s="1005" t="s">
        <v>35</v>
      </c>
      <c r="Q144" s="1016" t="s">
        <v>35</v>
      </c>
      <c r="R144" s="1027" t="s">
        <v>35</v>
      </c>
      <c r="S144" s="1005" t="s">
        <v>35</v>
      </c>
      <c r="T144" s="1005" t="s">
        <v>35</v>
      </c>
      <c r="U144" s="1005" t="s">
        <v>35</v>
      </c>
      <c r="V144" s="1005" t="s">
        <v>35</v>
      </c>
      <c r="W144" s="1005" t="s">
        <v>35</v>
      </c>
      <c r="X144" s="1005" t="s">
        <v>35</v>
      </c>
      <c r="Y144" s="1499" t="s">
        <v>35</v>
      </c>
      <c r="Z144" s="1524"/>
      <c r="AA144" s="1524"/>
      <c r="AB144" s="1524"/>
      <c r="AC144" s="1524"/>
      <c r="AD144" s="1524"/>
      <c r="AE144" s="1524"/>
      <c r="AF144" s="1524"/>
      <c r="AG144" s="1524"/>
      <c r="AH144" s="1524"/>
      <c r="AI144" s="1524"/>
      <c r="AJ144" s="1524"/>
      <c r="AK144" s="1524"/>
      <c r="AL144" s="1524"/>
      <c r="AM144" s="1524"/>
      <c r="AN144" s="1524"/>
      <c r="AO144" s="1524"/>
      <c r="AP144" s="1524"/>
      <c r="AQ144" s="1524"/>
      <c r="AR144" s="1524"/>
      <c r="AS144" s="1524"/>
      <c r="AT144" s="1524"/>
      <c r="AU144" s="1524"/>
      <c r="AV144" s="1524"/>
      <c r="AW144" s="1524"/>
      <c r="AX144" s="1524"/>
      <c r="AY144" s="1524"/>
      <c r="AZ144" s="215"/>
      <c r="BA144" s="1819" t="s">
        <v>107</v>
      </c>
      <c r="BB144" s="159" t="s">
        <v>64</v>
      </c>
      <c r="BC144" s="1055" t="s">
        <v>35</v>
      </c>
      <c r="BD144" s="1074" t="s">
        <v>35</v>
      </c>
      <c r="BE144" s="1074" t="s">
        <v>35</v>
      </c>
      <c r="BF144" s="1074" t="s">
        <v>35</v>
      </c>
      <c r="BG144" s="1094" t="s">
        <v>35</v>
      </c>
      <c r="BH144" s="1114" t="s">
        <v>35</v>
      </c>
      <c r="BI144" s="1074" t="s">
        <v>35</v>
      </c>
      <c r="BJ144" s="1074" t="s">
        <v>35</v>
      </c>
      <c r="BK144" s="1074" t="s">
        <v>35</v>
      </c>
      <c r="BL144" s="1094" t="s">
        <v>35</v>
      </c>
      <c r="BM144" s="1114" t="s">
        <v>35</v>
      </c>
      <c r="BN144" s="1074" t="s">
        <v>35</v>
      </c>
      <c r="BO144" s="1074" t="s">
        <v>35</v>
      </c>
      <c r="BP144" s="1074" t="s">
        <v>35</v>
      </c>
      <c r="BQ144" s="1094" t="s">
        <v>35</v>
      </c>
      <c r="BR144" s="1114" t="s">
        <v>35</v>
      </c>
      <c r="BS144" s="1074" t="s">
        <v>35</v>
      </c>
      <c r="BT144" s="1074" t="s">
        <v>35</v>
      </c>
      <c r="BU144" s="1074" t="s">
        <v>35</v>
      </c>
      <c r="BV144" s="1074" t="s">
        <v>35</v>
      </c>
      <c r="BW144" s="1074" t="s">
        <v>35</v>
      </c>
      <c r="BX144" s="1074" t="s">
        <v>35</v>
      </c>
      <c r="BY144" s="1132" t="s">
        <v>35</v>
      </c>
      <c r="BZ144" s="1545"/>
      <c r="CA144" s="1545"/>
      <c r="CB144" s="1545"/>
      <c r="CC144" s="1545"/>
      <c r="CD144" s="1545"/>
      <c r="CE144" s="1545"/>
      <c r="CF144" s="1545"/>
      <c r="CG144" s="1545"/>
      <c r="CH144" s="1545"/>
      <c r="CI144" s="1545"/>
      <c r="CJ144" s="1545"/>
      <c r="CK144" s="1545"/>
      <c r="CL144" s="1545"/>
      <c r="CM144" s="1545"/>
      <c r="CN144" s="1545"/>
      <c r="CO144" s="1545"/>
      <c r="CP144" s="1545"/>
      <c r="CQ144" s="1545"/>
      <c r="CR144" s="1545"/>
      <c r="CS144" s="1545"/>
      <c r="CT144" s="1545"/>
      <c r="CU144" s="1545"/>
      <c r="CV144" s="1545"/>
      <c r="CW144" s="1545"/>
      <c r="CX144" s="1545"/>
      <c r="CY144" s="1545"/>
      <c r="CZ144" s="1545"/>
    </row>
    <row r="145" s="130" customFormat="true" ht="15" customHeight="true" x14ac:dyDescent="0.2">
      <c r="A145" s="1765"/>
      <c r="B145" s="252" t="s">
        <v>65</v>
      </c>
      <c r="C145" s="994" t="s">
        <v>35</v>
      </c>
      <c r="D145" s="1005" t="s">
        <v>35</v>
      </c>
      <c r="E145" s="1005" t="s">
        <v>35</v>
      </c>
      <c r="F145" s="1005" t="s">
        <v>35</v>
      </c>
      <c r="G145" s="1016" t="s">
        <v>35</v>
      </c>
      <c r="H145" s="1027" t="s">
        <v>35</v>
      </c>
      <c r="I145" s="1005" t="s">
        <v>35</v>
      </c>
      <c r="J145" s="1005" t="s">
        <v>35</v>
      </c>
      <c r="K145" s="1005" t="s">
        <v>35</v>
      </c>
      <c r="L145" s="1038" t="s">
        <v>35</v>
      </c>
      <c r="M145" s="1044" t="s">
        <v>35</v>
      </c>
      <c r="N145" s="1005" t="s">
        <v>35</v>
      </c>
      <c r="O145" s="1005" t="s">
        <v>35</v>
      </c>
      <c r="P145" s="1005" t="s">
        <v>35</v>
      </c>
      <c r="Q145" s="1016" t="s">
        <v>35</v>
      </c>
      <c r="R145" s="1027" t="s">
        <v>35</v>
      </c>
      <c r="S145" s="1005" t="s">
        <v>35</v>
      </c>
      <c r="T145" s="1005" t="s">
        <v>35</v>
      </c>
      <c r="U145" s="1005" t="s">
        <v>35</v>
      </c>
      <c r="V145" s="1005" t="s">
        <v>35</v>
      </c>
      <c r="W145" s="1005" t="s">
        <v>35</v>
      </c>
      <c r="X145" s="1005" t="s">
        <v>35</v>
      </c>
      <c r="Y145" s="1499" t="s">
        <v>35</v>
      </c>
      <c r="Z145" s="1524"/>
      <c r="AA145" s="1524"/>
      <c r="AB145" s="1524"/>
      <c r="AC145" s="1524"/>
      <c r="AD145" s="1524"/>
      <c r="AE145" s="1524"/>
      <c r="AF145" s="1524"/>
      <c r="AG145" s="1524"/>
      <c r="AH145" s="1524"/>
      <c r="AI145" s="1524"/>
      <c r="AJ145" s="1524"/>
      <c r="AK145" s="1524"/>
      <c r="AL145" s="1524"/>
      <c r="AM145" s="1524"/>
      <c r="AN145" s="1524"/>
      <c r="AO145" s="1524"/>
      <c r="AP145" s="1524"/>
      <c r="AQ145" s="1524"/>
      <c r="AR145" s="1524"/>
      <c r="AS145" s="1524"/>
      <c r="AT145" s="1524"/>
      <c r="AU145" s="1524"/>
      <c r="AV145" s="1524"/>
      <c r="AW145" s="1524"/>
      <c r="AX145" s="1524"/>
      <c r="AY145" s="1524"/>
      <c r="AZ145" s="215"/>
      <c r="BA145" s="1819"/>
      <c r="BB145" s="159" t="s">
        <v>65</v>
      </c>
      <c r="BC145" s="1055" t="s">
        <v>35</v>
      </c>
      <c r="BD145" s="1074" t="s">
        <v>35</v>
      </c>
      <c r="BE145" s="1074" t="s">
        <v>35</v>
      </c>
      <c r="BF145" s="1074" t="s">
        <v>35</v>
      </c>
      <c r="BG145" s="1094" t="s">
        <v>35</v>
      </c>
      <c r="BH145" s="1114" t="s">
        <v>35</v>
      </c>
      <c r="BI145" s="1074" t="s">
        <v>35</v>
      </c>
      <c r="BJ145" s="1074" t="s">
        <v>35</v>
      </c>
      <c r="BK145" s="1074" t="s">
        <v>35</v>
      </c>
      <c r="BL145" s="1094" t="s">
        <v>35</v>
      </c>
      <c r="BM145" s="1114" t="s">
        <v>35</v>
      </c>
      <c r="BN145" s="1074" t="s">
        <v>35</v>
      </c>
      <c r="BO145" s="1074" t="s">
        <v>35</v>
      </c>
      <c r="BP145" s="1074" t="s">
        <v>35</v>
      </c>
      <c r="BQ145" s="1094" t="s">
        <v>35</v>
      </c>
      <c r="BR145" s="1114" t="s">
        <v>35</v>
      </c>
      <c r="BS145" s="1074" t="s">
        <v>35</v>
      </c>
      <c r="BT145" s="1074" t="s">
        <v>35</v>
      </c>
      <c r="BU145" s="1074" t="s">
        <v>35</v>
      </c>
      <c r="BV145" s="1074" t="s">
        <v>35</v>
      </c>
      <c r="BW145" s="1074" t="s">
        <v>35</v>
      </c>
      <c r="BX145" s="1074" t="s">
        <v>35</v>
      </c>
      <c r="BY145" s="1132" t="s">
        <v>35</v>
      </c>
      <c r="BZ145" s="1545"/>
      <c r="CA145" s="1545"/>
      <c r="CB145" s="1545"/>
      <c r="CC145" s="1545"/>
      <c r="CD145" s="1545"/>
      <c r="CE145" s="1545"/>
      <c r="CF145" s="1545"/>
      <c r="CG145" s="1545"/>
      <c r="CH145" s="1545"/>
      <c r="CI145" s="1545"/>
      <c r="CJ145" s="1545"/>
      <c r="CK145" s="1545"/>
      <c r="CL145" s="1545"/>
      <c r="CM145" s="1545"/>
      <c r="CN145" s="1545"/>
      <c r="CO145" s="1545"/>
      <c r="CP145" s="1545"/>
      <c r="CQ145" s="1545"/>
      <c r="CR145" s="1545"/>
      <c r="CS145" s="1545"/>
      <c r="CT145" s="1545"/>
      <c r="CU145" s="1545"/>
      <c r="CV145" s="1545"/>
      <c r="CW145" s="1545"/>
      <c r="CX145" s="1545"/>
      <c r="CY145" s="1545"/>
      <c r="CZ145" s="1545"/>
    </row>
    <row r="146" s="130" customFormat="true" ht="15" customHeight="true" x14ac:dyDescent="0.2">
      <c r="A146" s="1765"/>
      <c r="B146" s="252" t="s">
        <v>66</v>
      </c>
      <c r="C146" s="994" t="s">
        <v>35</v>
      </c>
      <c r="D146" s="1005" t="s">
        <v>35</v>
      </c>
      <c r="E146" s="1005" t="s">
        <v>35</v>
      </c>
      <c r="F146" s="1005" t="s">
        <v>35</v>
      </c>
      <c r="G146" s="1016" t="s">
        <v>35</v>
      </c>
      <c r="H146" s="1027" t="s">
        <v>35</v>
      </c>
      <c r="I146" s="1005" t="s">
        <v>35</v>
      </c>
      <c r="J146" s="1005" t="s">
        <v>35</v>
      </c>
      <c r="K146" s="1005" t="s">
        <v>35</v>
      </c>
      <c r="L146" s="1038" t="s">
        <v>35</v>
      </c>
      <c r="M146" s="1044" t="s">
        <v>35</v>
      </c>
      <c r="N146" s="1005" t="s">
        <v>35</v>
      </c>
      <c r="O146" s="1005" t="s">
        <v>35</v>
      </c>
      <c r="P146" s="1005" t="s">
        <v>35</v>
      </c>
      <c r="Q146" s="1016" t="s">
        <v>35</v>
      </c>
      <c r="R146" s="1027" t="s">
        <v>35</v>
      </c>
      <c r="S146" s="1005" t="s">
        <v>35</v>
      </c>
      <c r="T146" s="1005" t="s">
        <v>35</v>
      </c>
      <c r="U146" s="1005" t="s">
        <v>35</v>
      </c>
      <c r="V146" s="1005" t="s">
        <v>35</v>
      </c>
      <c r="W146" s="1005" t="s">
        <v>35</v>
      </c>
      <c r="X146" s="1005" t="s">
        <v>35</v>
      </c>
      <c r="Y146" s="1499" t="s">
        <v>35</v>
      </c>
      <c r="Z146" s="1524"/>
      <c r="AA146" s="1524"/>
      <c r="AB146" s="1524"/>
      <c r="AC146" s="1524"/>
      <c r="AD146" s="1524"/>
      <c r="AE146" s="1524"/>
      <c r="AF146" s="1524"/>
      <c r="AG146" s="1524"/>
      <c r="AH146" s="1524"/>
      <c r="AI146" s="1524"/>
      <c r="AJ146" s="1524"/>
      <c r="AK146" s="1524"/>
      <c r="AL146" s="1524"/>
      <c r="AM146" s="1524"/>
      <c r="AN146" s="1524"/>
      <c r="AO146" s="1524"/>
      <c r="AP146" s="1524"/>
      <c r="AQ146" s="1524"/>
      <c r="AR146" s="1524"/>
      <c r="AS146" s="1524"/>
      <c r="AT146" s="1524"/>
      <c r="AU146" s="1524"/>
      <c r="AV146" s="1524"/>
      <c r="AW146" s="1524"/>
      <c r="AX146" s="1524"/>
      <c r="AY146" s="1524"/>
      <c r="AZ146" s="215"/>
      <c r="BA146" s="1819"/>
      <c r="BB146" s="159" t="s">
        <v>66</v>
      </c>
      <c r="BC146" s="1055" t="s">
        <v>35</v>
      </c>
      <c r="BD146" s="1074" t="s">
        <v>35</v>
      </c>
      <c r="BE146" s="1074" t="s">
        <v>35</v>
      </c>
      <c r="BF146" s="1074" t="s">
        <v>35</v>
      </c>
      <c r="BG146" s="1094" t="s">
        <v>35</v>
      </c>
      <c r="BH146" s="1114" t="s">
        <v>35</v>
      </c>
      <c r="BI146" s="1074" t="s">
        <v>35</v>
      </c>
      <c r="BJ146" s="1074" t="s">
        <v>35</v>
      </c>
      <c r="BK146" s="1074" t="s">
        <v>35</v>
      </c>
      <c r="BL146" s="1094" t="s">
        <v>35</v>
      </c>
      <c r="BM146" s="1114" t="s">
        <v>35</v>
      </c>
      <c r="BN146" s="1074" t="s">
        <v>35</v>
      </c>
      <c r="BO146" s="1074" t="s">
        <v>35</v>
      </c>
      <c r="BP146" s="1074" t="s">
        <v>35</v>
      </c>
      <c r="BQ146" s="1094" t="s">
        <v>35</v>
      </c>
      <c r="BR146" s="1114" t="s">
        <v>35</v>
      </c>
      <c r="BS146" s="1074" t="s">
        <v>35</v>
      </c>
      <c r="BT146" s="1074" t="s">
        <v>35</v>
      </c>
      <c r="BU146" s="1074" t="s">
        <v>35</v>
      </c>
      <c r="BV146" s="1074" t="s">
        <v>35</v>
      </c>
      <c r="BW146" s="1074" t="s">
        <v>35</v>
      </c>
      <c r="BX146" s="1074" t="s">
        <v>35</v>
      </c>
      <c r="BY146" s="1132" t="s">
        <v>35</v>
      </c>
      <c r="BZ146" s="1545"/>
      <c r="CA146" s="1545"/>
      <c r="CB146" s="1545"/>
      <c r="CC146" s="1545"/>
      <c r="CD146" s="1545"/>
      <c r="CE146" s="1545"/>
      <c r="CF146" s="1545"/>
      <c r="CG146" s="1545"/>
      <c r="CH146" s="1545"/>
      <c r="CI146" s="1545"/>
      <c r="CJ146" s="1545"/>
      <c r="CK146" s="1545"/>
      <c r="CL146" s="1545"/>
      <c r="CM146" s="1545"/>
      <c r="CN146" s="1545"/>
      <c r="CO146" s="1545"/>
      <c r="CP146" s="1545"/>
      <c r="CQ146" s="1545"/>
      <c r="CR146" s="1545"/>
      <c r="CS146" s="1545"/>
      <c r="CT146" s="1545"/>
      <c r="CU146" s="1545"/>
      <c r="CV146" s="1545"/>
      <c r="CW146" s="1545"/>
      <c r="CX146" s="1545"/>
      <c r="CY146" s="1545"/>
      <c r="CZ146" s="1545"/>
    </row>
    <row r="147" s="130" customFormat="true" ht="15" customHeight="true" x14ac:dyDescent="0.2">
      <c r="A147" s="1765"/>
      <c r="B147" s="252" t="s">
        <v>67</v>
      </c>
      <c r="C147" s="994" t="s">
        <v>35</v>
      </c>
      <c r="D147" s="1005" t="s">
        <v>35</v>
      </c>
      <c r="E147" s="1005" t="s">
        <v>35</v>
      </c>
      <c r="F147" s="1005" t="s">
        <v>35</v>
      </c>
      <c r="G147" s="1016" t="s">
        <v>35</v>
      </c>
      <c r="H147" s="1027" t="s">
        <v>35</v>
      </c>
      <c r="I147" s="1005" t="s">
        <v>35</v>
      </c>
      <c r="J147" s="1005" t="s">
        <v>35</v>
      </c>
      <c r="K147" s="1005" t="s">
        <v>35</v>
      </c>
      <c r="L147" s="1038" t="s">
        <v>35</v>
      </c>
      <c r="M147" s="1044" t="s">
        <v>35</v>
      </c>
      <c r="N147" s="1005" t="s">
        <v>35</v>
      </c>
      <c r="O147" s="1005" t="s">
        <v>35</v>
      </c>
      <c r="P147" s="1005" t="s">
        <v>35</v>
      </c>
      <c r="Q147" s="1016" t="s">
        <v>35</v>
      </c>
      <c r="R147" s="1027" t="s">
        <v>35</v>
      </c>
      <c r="S147" s="1005" t="s">
        <v>35</v>
      </c>
      <c r="T147" s="1005" t="s">
        <v>35</v>
      </c>
      <c r="U147" s="1005" t="s">
        <v>35</v>
      </c>
      <c r="V147" s="1005" t="s">
        <v>35</v>
      </c>
      <c r="W147" s="1005" t="s">
        <v>35</v>
      </c>
      <c r="X147" s="1005" t="s">
        <v>35</v>
      </c>
      <c r="Y147" s="1499" t="s">
        <v>35</v>
      </c>
      <c r="Z147" s="1524"/>
      <c r="AA147" s="1524"/>
      <c r="AB147" s="1524"/>
      <c r="AC147" s="1524"/>
      <c r="AD147" s="1524"/>
      <c r="AE147" s="1524"/>
      <c r="AF147" s="1524"/>
      <c r="AG147" s="1524"/>
      <c r="AH147" s="1524"/>
      <c r="AI147" s="1524"/>
      <c r="AJ147" s="1524"/>
      <c r="AK147" s="1524"/>
      <c r="AL147" s="1524"/>
      <c r="AM147" s="1524"/>
      <c r="AN147" s="1524"/>
      <c r="AO147" s="1524"/>
      <c r="AP147" s="1524"/>
      <c r="AQ147" s="1524"/>
      <c r="AR147" s="1524"/>
      <c r="AS147" s="1524"/>
      <c r="AT147" s="1524"/>
      <c r="AU147" s="1524"/>
      <c r="AV147" s="1524"/>
      <c r="AW147" s="1524"/>
      <c r="AX147" s="1524"/>
      <c r="AY147" s="1524"/>
      <c r="AZ147" s="215"/>
      <c r="BA147" s="1819"/>
      <c r="BB147" s="159" t="s">
        <v>67</v>
      </c>
      <c r="BC147" s="1055" t="s">
        <v>35</v>
      </c>
      <c r="BD147" s="1074" t="s">
        <v>35</v>
      </c>
      <c r="BE147" s="1074" t="s">
        <v>35</v>
      </c>
      <c r="BF147" s="1074" t="s">
        <v>35</v>
      </c>
      <c r="BG147" s="1094" t="s">
        <v>35</v>
      </c>
      <c r="BH147" s="1114" t="s">
        <v>35</v>
      </c>
      <c r="BI147" s="1074" t="s">
        <v>35</v>
      </c>
      <c r="BJ147" s="1074" t="s">
        <v>35</v>
      </c>
      <c r="BK147" s="1074" t="s">
        <v>35</v>
      </c>
      <c r="BL147" s="1094" t="s">
        <v>35</v>
      </c>
      <c r="BM147" s="1114" t="s">
        <v>35</v>
      </c>
      <c r="BN147" s="1074" t="s">
        <v>35</v>
      </c>
      <c r="BO147" s="1074" t="s">
        <v>35</v>
      </c>
      <c r="BP147" s="1074" t="s">
        <v>35</v>
      </c>
      <c r="BQ147" s="1094" t="s">
        <v>35</v>
      </c>
      <c r="BR147" s="1114" t="s">
        <v>35</v>
      </c>
      <c r="BS147" s="1074" t="s">
        <v>35</v>
      </c>
      <c r="BT147" s="1074" t="s">
        <v>35</v>
      </c>
      <c r="BU147" s="1074" t="s">
        <v>35</v>
      </c>
      <c r="BV147" s="1074" t="s">
        <v>35</v>
      </c>
      <c r="BW147" s="1074" t="s">
        <v>35</v>
      </c>
      <c r="BX147" s="1074" t="s">
        <v>35</v>
      </c>
      <c r="BY147" s="1132" t="s">
        <v>35</v>
      </c>
      <c r="BZ147" s="1545"/>
      <c r="CA147" s="1545"/>
      <c r="CB147" s="1545"/>
      <c r="CC147" s="1545"/>
      <c r="CD147" s="1545"/>
      <c r="CE147" s="1545"/>
      <c r="CF147" s="1545"/>
      <c r="CG147" s="1545"/>
      <c r="CH147" s="1545"/>
      <c r="CI147" s="1545"/>
      <c r="CJ147" s="1545"/>
      <c r="CK147" s="1545"/>
      <c r="CL147" s="1545"/>
      <c r="CM147" s="1545"/>
      <c r="CN147" s="1545"/>
      <c r="CO147" s="1545"/>
      <c r="CP147" s="1545"/>
      <c r="CQ147" s="1545"/>
      <c r="CR147" s="1545"/>
      <c r="CS147" s="1545"/>
      <c r="CT147" s="1545"/>
      <c r="CU147" s="1545"/>
      <c r="CV147" s="1545"/>
      <c r="CW147" s="1545"/>
      <c r="CX147" s="1545"/>
      <c r="CY147" s="1545"/>
      <c r="CZ147" s="1545"/>
    </row>
    <row r="148" s="130" customFormat="true" ht="15" customHeight="true" x14ac:dyDescent="0.2">
      <c r="A148" s="1765" t="s">
        <v>108</v>
      </c>
      <c r="B148" s="252" t="s">
        <v>49</v>
      </c>
      <c r="C148" s="994" t="s">
        <v>35</v>
      </c>
      <c r="D148" s="1005" t="s">
        <v>35</v>
      </c>
      <c r="E148" s="1005" t="s">
        <v>35</v>
      </c>
      <c r="F148" s="1005" t="s">
        <v>35</v>
      </c>
      <c r="G148" s="1016" t="s">
        <v>35</v>
      </c>
      <c r="H148" s="1027" t="s">
        <v>35</v>
      </c>
      <c r="I148" s="1005" t="s">
        <v>35</v>
      </c>
      <c r="J148" s="1005" t="s">
        <v>35</v>
      </c>
      <c r="K148" s="1005" t="s">
        <v>35</v>
      </c>
      <c r="L148" s="1038" t="s">
        <v>35</v>
      </c>
      <c r="M148" s="1044" t="s">
        <v>35</v>
      </c>
      <c r="N148" s="1005" t="s">
        <v>35</v>
      </c>
      <c r="O148" s="1005" t="s">
        <v>35</v>
      </c>
      <c r="P148" s="1005" t="s">
        <v>35</v>
      </c>
      <c r="Q148" s="1016" t="s">
        <v>35</v>
      </c>
      <c r="R148" s="1027" t="s">
        <v>35</v>
      </c>
      <c r="S148" s="1005" t="s">
        <v>35</v>
      </c>
      <c r="T148" s="1005" t="s">
        <v>35</v>
      </c>
      <c r="U148" s="1005" t="s">
        <v>35</v>
      </c>
      <c r="V148" s="1005" t="s">
        <v>35</v>
      </c>
      <c r="W148" s="1005" t="s">
        <v>35</v>
      </c>
      <c r="X148" s="1005" t="s">
        <v>35</v>
      </c>
      <c r="Y148" s="1499" t="s">
        <v>35</v>
      </c>
      <c r="Z148" s="1524"/>
      <c r="AA148" s="1524"/>
      <c r="AB148" s="1524"/>
      <c r="AC148" s="1524"/>
      <c r="AD148" s="1524"/>
      <c r="AE148" s="1524"/>
      <c r="AF148" s="1524"/>
      <c r="AG148" s="1524"/>
      <c r="AH148" s="1524"/>
      <c r="AI148" s="1524"/>
      <c r="AJ148" s="1524"/>
      <c r="AK148" s="1524"/>
      <c r="AL148" s="1524"/>
      <c r="AM148" s="1524"/>
      <c r="AN148" s="1524"/>
      <c r="AO148" s="1524"/>
      <c r="AP148" s="1524"/>
      <c r="AQ148" s="1524"/>
      <c r="AR148" s="1524"/>
      <c r="AS148" s="1524"/>
      <c r="AT148" s="1524"/>
      <c r="AU148" s="1524"/>
      <c r="AV148" s="1524"/>
      <c r="AW148" s="1524"/>
      <c r="AX148" s="1524"/>
      <c r="AY148" s="1524"/>
      <c r="AZ148" s="215"/>
      <c r="BA148" s="1819" t="s">
        <v>108</v>
      </c>
      <c r="BB148" s="159" t="s">
        <v>49</v>
      </c>
      <c r="BC148" s="1055" t="s">
        <v>35</v>
      </c>
      <c r="BD148" s="1074" t="s">
        <v>35</v>
      </c>
      <c r="BE148" s="1074" t="s">
        <v>35</v>
      </c>
      <c r="BF148" s="1074" t="s">
        <v>35</v>
      </c>
      <c r="BG148" s="1094" t="s">
        <v>35</v>
      </c>
      <c r="BH148" s="1114" t="s">
        <v>35</v>
      </c>
      <c r="BI148" s="1074" t="s">
        <v>35</v>
      </c>
      <c r="BJ148" s="1074" t="s">
        <v>35</v>
      </c>
      <c r="BK148" s="1074" t="s">
        <v>35</v>
      </c>
      <c r="BL148" s="1094" t="s">
        <v>35</v>
      </c>
      <c r="BM148" s="1114" t="s">
        <v>35</v>
      </c>
      <c r="BN148" s="1074" t="s">
        <v>35</v>
      </c>
      <c r="BO148" s="1074" t="s">
        <v>35</v>
      </c>
      <c r="BP148" s="1074" t="s">
        <v>35</v>
      </c>
      <c r="BQ148" s="1094" t="s">
        <v>35</v>
      </c>
      <c r="BR148" s="1114" t="s">
        <v>35</v>
      </c>
      <c r="BS148" s="1074" t="s">
        <v>35</v>
      </c>
      <c r="BT148" s="1074" t="s">
        <v>35</v>
      </c>
      <c r="BU148" s="1074" t="s">
        <v>35</v>
      </c>
      <c r="BV148" s="1074" t="s">
        <v>35</v>
      </c>
      <c r="BW148" s="1074" t="s">
        <v>35</v>
      </c>
      <c r="BX148" s="1074" t="s">
        <v>35</v>
      </c>
      <c r="BY148" s="1132" t="s">
        <v>35</v>
      </c>
      <c r="BZ148" s="1545"/>
      <c r="CA148" s="1545"/>
      <c r="CB148" s="1545"/>
      <c r="CC148" s="1545"/>
      <c r="CD148" s="1545"/>
      <c r="CE148" s="1545"/>
      <c r="CF148" s="1545"/>
      <c r="CG148" s="1545"/>
      <c r="CH148" s="1545"/>
      <c r="CI148" s="1545"/>
      <c r="CJ148" s="1545"/>
      <c r="CK148" s="1545"/>
      <c r="CL148" s="1545"/>
      <c r="CM148" s="1545"/>
      <c r="CN148" s="1545"/>
      <c r="CO148" s="1545"/>
      <c r="CP148" s="1545"/>
      <c r="CQ148" s="1545"/>
      <c r="CR148" s="1545"/>
      <c r="CS148" s="1545"/>
      <c r="CT148" s="1545"/>
      <c r="CU148" s="1545"/>
      <c r="CV148" s="1545"/>
      <c r="CW148" s="1545"/>
      <c r="CX148" s="1545"/>
      <c r="CY148" s="1545"/>
      <c r="CZ148" s="1545"/>
    </row>
    <row r="149" s="130" customFormat="true" ht="15" customHeight="true" x14ac:dyDescent="0.2">
      <c r="A149" s="1765"/>
      <c r="B149" s="252" t="s">
        <v>48</v>
      </c>
      <c r="C149" s="994" t="s">
        <v>35</v>
      </c>
      <c r="D149" s="1005" t="s">
        <v>35</v>
      </c>
      <c r="E149" s="1005" t="s">
        <v>35</v>
      </c>
      <c r="F149" s="1005" t="s">
        <v>35</v>
      </c>
      <c r="G149" s="1016" t="s">
        <v>35</v>
      </c>
      <c r="H149" s="1027" t="s">
        <v>35</v>
      </c>
      <c r="I149" s="1005" t="s">
        <v>35</v>
      </c>
      <c r="J149" s="1005" t="s">
        <v>35</v>
      </c>
      <c r="K149" s="1005" t="s">
        <v>35</v>
      </c>
      <c r="L149" s="1038" t="s">
        <v>35</v>
      </c>
      <c r="M149" s="1044" t="s">
        <v>35</v>
      </c>
      <c r="N149" s="1005" t="s">
        <v>35</v>
      </c>
      <c r="O149" s="1005" t="s">
        <v>35</v>
      </c>
      <c r="P149" s="1005" t="s">
        <v>35</v>
      </c>
      <c r="Q149" s="1016" t="s">
        <v>35</v>
      </c>
      <c r="R149" s="1027" t="s">
        <v>35</v>
      </c>
      <c r="S149" s="1005" t="s">
        <v>35</v>
      </c>
      <c r="T149" s="1005" t="s">
        <v>35</v>
      </c>
      <c r="U149" s="1005" t="s">
        <v>35</v>
      </c>
      <c r="V149" s="1005" t="s">
        <v>35</v>
      </c>
      <c r="W149" s="1005" t="s">
        <v>35</v>
      </c>
      <c r="X149" s="1005" t="s">
        <v>35</v>
      </c>
      <c r="Y149" s="1499" t="s">
        <v>35</v>
      </c>
      <c r="Z149" s="1524"/>
      <c r="AA149" s="1524"/>
      <c r="AB149" s="1524"/>
      <c r="AC149" s="1524"/>
      <c r="AD149" s="1524"/>
      <c r="AE149" s="1524"/>
      <c r="AF149" s="1524"/>
      <c r="AG149" s="1524"/>
      <c r="AH149" s="1524"/>
      <c r="AI149" s="1524"/>
      <c r="AJ149" s="1524"/>
      <c r="AK149" s="1524"/>
      <c r="AL149" s="1524"/>
      <c r="AM149" s="1524"/>
      <c r="AN149" s="1524"/>
      <c r="AO149" s="1524"/>
      <c r="AP149" s="1524"/>
      <c r="AQ149" s="1524"/>
      <c r="AR149" s="1524"/>
      <c r="AS149" s="1524"/>
      <c r="AT149" s="1524"/>
      <c r="AU149" s="1524"/>
      <c r="AV149" s="1524"/>
      <c r="AW149" s="1524"/>
      <c r="AX149" s="1524"/>
      <c r="AY149" s="1524"/>
      <c r="AZ149" s="215"/>
      <c r="BA149" s="1819"/>
      <c r="BB149" s="159" t="s">
        <v>48</v>
      </c>
      <c r="BC149" s="1055" t="s">
        <v>35</v>
      </c>
      <c r="BD149" s="1074" t="s">
        <v>35</v>
      </c>
      <c r="BE149" s="1074" t="s">
        <v>35</v>
      </c>
      <c r="BF149" s="1074" t="s">
        <v>35</v>
      </c>
      <c r="BG149" s="1094" t="s">
        <v>35</v>
      </c>
      <c r="BH149" s="1114" t="s">
        <v>35</v>
      </c>
      <c r="BI149" s="1074" t="s">
        <v>35</v>
      </c>
      <c r="BJ149" s="1074" t="s">
        <v>35</v>
      </c>
      <c r="BK149" s="1074" t="s">
        <v>35</v>
      </c>
      <c r="BL149" s="1094" t="s">
        <v>35</v>
      </c>
      <c r="BM149" s="1114" t="s">
        <v>35</v>
      </c>
      <c r="BN149" s="1074" t="s">
        <v>35</v>
      </c>
      <c r="BO149" s="1074" t="s">
        <v>35</v>
      </c>
      <c r="BP149" s="1074" t="s">
        <v>35</v>
      </c>
      <c r="BQ149" s="1094" t="s">
        <v>35</v>
      </c>
      <c r="BR149" s="1114" t="s">
        <v>35</v>
      </c>
      <c r="BS149" s="1074" t="s">
        <v>35</v>
      </c>
      <c r="BT149" s="1074" t="s">
        <v>35</v>
      </c>
      <c r="BU149" s="1074" t="s">
        <v>35</v>
      </c>
      <c r="BV149" s="1074" t="s">
        <v>35</v>
      </c>
      <c r="BW149" s="1074" t="s">
        <v>35</v>
      </c>
      <c r="BX149" s="1074" t="s">
        <v>35</v>
      </c>
      <c r="BY149" s="1132" t="s">
        <v>35</v>
      </c>
      <c r="BZ149" s="1545"/>
      <c r="CA149" s="1545"/>
      <c r="CB149" s="1545"/>
      <c r="CC149" s="1545"/>
      <c r="CD149" s="1545"/>
      <c r="CE149" s="1545"/>
      <c r="CF149" s="1545"/>
      <c r="CG149" s="1545"/>
      <c r="CH149" s="1545"/>
      <c r="CI149" s="1545"/>
      <c r="CJ149" s="1545"/>
      <c r="CK149" s="1545"/>
      <c r="CL149" s="1545"/>
      <c r="CM149" s="1545"/>
      <c r="CN149" s="1545"/>
      <c r="CO149" s="1545"/>
      <c r="CP149" s="1545"/>
      <c r="CQ149" s="1545"/>
      <c r="CR149" s="1545"/>
      <c r="CS149" s="1545"/>
      <c r="CT149" s="1545"/>
      <c r="CU149" s="1545"/>
      <c r="CV149" s="1545"/>
      <c r="CW149" s="1545"/>
      <c r="CX149" s="1545"/>
      <c r="CY149" s="1545"/>
      <c r="CZ149" s="1545"/>
    </row>
    <row r="150" s="130" customFormat="true" ht="15" customHeight="true" x14ac:dyDescent="0.2">
      <c r="A150" s="1765"/>
      <c r="B150" s="252" t="s">
        <v>110</v>
      </c>
      <c r="C150" s="994" t="s">
        <v>35</v>
      </c>
      <c r="D150" s="1005" t="s">
        <v>35</v>
      </c>
      <c r="E150" s="1005" t="s">
        <v>35</v>
      </c>
      <c r="F150" s="1005" t="s">
        <v>35</v>
      </c>
      <c r="G150" s="1016" t="s">
        <v>35</v>
      </c>
      <c r="H150" s="1027" t="s">
        <v>35</v>
      </c>
      <c r="I150" s="1005" t="s">
        <v>35</v>
      </c>
      <c r="J150" s="1005" t="s">
        <v>35</v>
      </c>
      <c r="K150" s="1005" t="s">
        <v>35</v>
      </c>
      <c r="L150" s="1038" t="s">
        <v>35</v>
      </c>
      <c r="M150" s="1044" t="s">
        <v>35</v>
      </c>
      <c r="N150" s="1005" t="s">
        <v>35</v>
      </c>
      <c r="O150" s="1005" t="s">
        <v>35</v>
      </c>
      <c r="P150" s="1005" t="s">
        <v>35</v>
      </c>
      <c r="Q150" s="1016" t="s">
        <v>35</v>
      </c>
      <c r="R150" s="1027" t="s">
        <v>35</v>
      </c>
      <c r="S150" s="1005" t="s">
        <v>35</v>
      </c>
      <c r="T150" s="1005" t="s">
        <v>35</v>
      </c>
      <c r="U150" s="1005" t="s">
        <v>35</v>
      </c>
      <c r="V150" s="1005" t="s">
        <v>35</v>
      </c>
      <c r="W150" s="1005" t="s">
        <v>35</v>
      </c>
      <c r="X150" s="1005" t="s">
        <v>35</v>
      </c>
      <c r="Y150" s="1499" t="s">
        <v>35</v>
      </c>
      <c r="Z150" s="1524"/>
      <c r="AA150" s="1524"/>
      <c r="AB150" s="1524"/>
      <c r="AC150" s="1524"/>
      <c r="AD150" s="1524"/>
      <c r="AE150" s="1524"/>
      <c r="AF150" s="1524"/>
      <c r="AG150" s="1524"/>
      <c r="AH150" s="1524"/>
      <c r="AI150" s="1524"/>
      <c r="AJ150" s="1524"/>
      <c r="AK150" s="1524"/>
      <c r="AL150" s="1524"/>
      <c r="AM150" s="1524"/>
      <c r="AN150" s="1524"/>
      <c r="AO150" s="1524"/>
      <c r="AP150" s="1524"/>
      <c r="AQ150" s="1524"/>
      <c r="AR150" s="1524"/>
      <c r="AS150" s="1524"/>
      <c r="AT150" s="1524"/>
      <c r="AU150" s="1524"/>
      <c r="AV150" s="1524"/>
      <c r="AW150" s="1524"/>
      <c r="AX150" s="1524"/>
      <c r="AY150" s="1524"/>
      <c r="AZ150" s="215"/>
      <c r="BA150" s="1819"/>
      <c r="BB150" s="159" t="s">
        <v>110</v>
      </c>
      <c r="BC150" s="1055" t="s">
        <v>35</v>
      </c>
      <c r="BD150" s="1074" t="s">
        <v>35</v>
      </c>
      <c r="BE150" s="1074" t="s">
        <v>35</v>
      </c>
      <c r="BF150" s="1074" t="s">
        <v>35</v>
      </c>
      <c r="BG150" s="1094" t="s">
        <v>35</v>
      </c>
      <c r="BH150" s="1114" t="s">
        <v>35</v>
      </c>
      <c r="BI150" s="1074" t="s">
        <v>35</v>
      </c>
      <c r="BJ150" s="1074" t="s">
        <v>35</v>
      </c>
      <c r="BK150" s="1074" t="s">
        <v>35</v>
      </c>
      <c r="BL150" s="1094" t="s">
        <v>35</v>
      </c>
      <c r="BM150" s="1114" t="s">
        <v>35</v>
      </c>
      <c r="BN150" s="1074" t="s">
        <v>35</v>
      </c>
      <c r="BO150" s="1074" t="s">
        <v>35</v>
      </c>
      <c r="BP150" s="1074" t="s">
        <v>35</v>
      </c>
      <c r="BQ150" s="1094" t="s">
        <v>35</v>
      </c>
      <c r="BR150" s="1114" t="s">
        <v>35</v>
      </c>
      <c r="BS150" s="1074" t="s">
        <v>35</v>
      </c>
      <c r="BT150" s="1074" t="s">
        <v>35</v>
      </c>
      <c r="BU150" s="1074" t="s">
        <v>35</v>
      </c>
      <c r="BV150" s="1074" t="s">
        <v>35</v>
      </c>
      <c r="BW150" s="1074" t="s">
        <v>35</v>
      </c>
      <c r="BX150" s="1074" t="s">
        <v>35</v>
      </c>
      <c r="BY150" s="1132" t="s">
        <v>35</v>
      </c>
      <c r="BZ150" s="1545"/>
      <c r="CA150" s="1545"/>
      <c r="CB150" s="1545"/>
      <c r="CC150" s="1545"/>
      <c r="CD150" s="1545"/>
      <c r="CE150" s="1545"/>
      <c r="CF150" s="1545"/>
      <c r="CG150" s="1545"/>
      <c r="CH150" s="1545"/>
      <c r="CI150" s="1545"/>
      <c r="CJ150" s="1545"/>
      <c r="CK150" s="1545"/>
      <c r="CL150" s="1545"/>
      <c r="CM150" s="1545"/>
      <c r="CN150" s="1545"/>
      <c r="CO150" s="1545"/>
      <c r="CP150" s="1545"/>
      <c r="CQ150" s="1545"/>
      <c r="CR150" s="1545"/>
      <c r="CS150" s="1545"/>
      <c r="CT150" s="1545"/>
      <c r="CU150" s="1545"/>
      <c r="CV150" s="1545"/>
      <c r="CW150" s="1545"/>
      <c r="CX150" s="1545"/>
      <c r="CY150" s="1545"/>
      <c r="CZ150" s="1545"/>
    </row>
    <row r="151" s="130" customFormat="true" ht="15" customHeight="true" x14ac:dyDescent="0.2">
      <c r="A151" s="1765" t="s">
        <v>109</v>
      </c>
      <c r="B151" s="252" t="s">
        <v>49</v>
      </c>
      <c r="C151" s="643">
        <v>39.522717602429253</v>
      </c>
      <c r="D151" s="644">
        <v>36.737682712512445</v>
      </c>
      <c r="E151" s="644">
        <v>22.114397545611659</v>
      </c>
      <c r="F151" s="644">
        <v>35.095861203179489</v>
      </c>
      <c r="G151" s="703">
        <v>39.086650400232507</v>
      </c>
      <c r="H151" s="689">
        <v>42.705027138071742</v>
      </c>
      <c r="I151" s="644">
        <v>57.215703351671685</v>
      </c>
      <c r="J151" s="644">
        <v>49.984929772004371</v>
      </c>
      <c r="K151" s="644">
        <v>46.741598293443047</v>
      </c>
      <c r="L151" s="661">
        <v>23.994185605343038</v>
      </c>
      <c r="M151" s="674">
        <v>27.963911334002983</v>
      </c>
      <c r="N151" s="644">
        <v>20.375205702502942</v>
      </c>
      <c r="O151" s="644">
        <v>31.028981864983852</v>
      </c>
      <c r="P151" s="644">
        <v>27.566627442448322</v>
      </c>
      <c r="Q151" s="703">
        <v>21.314413973524541</v>
      </c>
      <c r="R151" s="689">
        <v>27.563580375310607</v>
      </c>
      <c r="S151" s="644">
        <v>13.248559912262683</v>
      </c>
      <c r="T151" s="644">
        <v>43.790234094730913</v>
      </c>
      <c r="U151" s="644">
        <v>29.026284163345768</v>
      </c>
      <c r="V151" s="644">
        <v>55.815837962320245</v>
      </c>
      <c r="W151" s="644">
        <v>35.999683917459393</v>
      </c>
      <c r="X151" s="644">
        <v>39.007778408380553</v>
      </c>
      <c r="Y151" s="1500">
        <v>17.292065986293228</v>
      </c>
      <c r="Z151" s="1525"/>
      <c r="AA151" s="1525"/>
      <c r="AB151" s="1525"/>
      <c r="AC151" s="1525"/>
      <c r="AD151" s="1525"/>
      <c r="AE151" s="1525"/>
      <c r="AF151" s="1525"/>
      <c r="AG151" s="1525"/>
      <c r="AH151" s="1525"/>
      <c r="AI151" s="1525"/>
      <c r="AJ151" s="1525"/>
      <c r="AK151" s="1525"/>
      <c r="AL151" s="1525"/>
      <c r="AM151" s="1525"/>
      <c r="AN151" s="1525"/>
      <c r="AO151" s="1525"/>
      <c r="AP151" s="1525"/>
      <c r="AQ151" s="1525"/>
      <c r="AR151" s="1525"/>
      <c r="AS151" s="1525"/>
      <c r="AT151" s="1525"/>
      <c r="AU151" s="1525"/>
      <c r="AV151" s="1525"/>
      <c r="AW151" s="1525"/>
      <c r="AX151" s="1525"/>
      <c r="AY151" s="1525"/>
      <c r="AZ151" s="215"/>
      <c r="BA151" s="1819" t="s">
        <v>109</v>
      </c>
      <c r="BB151" s="159" t="s">
        <v>49</v>
      </c>
      <c r="BC151" s="1055" t="s">
        <v>35</v>
      </c>
      <c r="BD151" s="1074" t="s">
        <v>35</v>
      </c>
      <c r="BE151" s="1074" t="s">
        <v>35</v>
      </c>
      <c r="BF151" s="1074" t="s">
        <v>35</v>
      </c>
      <c r="BG151" s="1094" t="s">
        <v>35</v>
      </c>
      <c r="BH151" s="1114" t="s">
        <v>35</v>
      </c>
      <c r="BI151" s="1074" t="s">
        <v>35</v>
      </c>
      <c r="BJ151" s="1074" t="s">
        <v>35</v>
      </c>
      <c r="BK151" s="1074" t="s">
        <v>35</v>
      </c>
      <c r="BL151" s="1094" t="s">
        <v>35</v>
      </c>
      <c r="BM151" s="1114" t="s">
        <v>35</v>
      </c>
      <c r="BN151" s="1074" t="s">
        <v>35</v>
      </c>
      <c r="BO151" s="1074" t="s">
        <v>35</v>
      </c>
      <c r="BP151" s="1074" t="s">
        <v>35</v>
      </c>
      <c r="BQ151" s="1094" t="s">
        <v>35</v>
      </c>
      <c r="BR151" s="1114" t="s">
        <v>35</v>
      </c>
      <c r="BS151" s="1074" t="s">
        <v>35</v>
      </c>
      <c r="BT151" s="1074" t="s">
        <v>35</v>
      </c>
      <c r="BU151" s="1074" t="s">
        <v>35</v>
      </c>
      <c r="BV151" s="1074" t="s">
        <v>35</v>
      </c>
      <c r="BW151" s="1074" t="s">
        <v>35</v>
      </c>
      <c r="BX151" s="1074" t="s">
        <v>35</v>
      </c>
      <c r="BY151" s="1132" t="s">
        <v>35</v>
      </c>
      <c r="BZ151" s="1545"/>
      <c r="CA151" s="1545"/>
      <c r="CB151" s="1545"/>
      <c r="CC151" s="1545"/>
      <c r="CD151" s="1545"/>
      <c r="CE151" s="1545"/>
      <c r="CF151" s="1545"/>
      <c r="CG151" s="1545"/>
      <c r="CH151" s="1545"/>
      <c r="CI151" s="1545"/>
      <c r="CJ151" s="1545"/>
      <c r="CK151" s="1545"/>
      <c r="CL151" s="1545"/>
      <c r="CM151" s="1545"/>
      <c r="CN151" s="1545"/>
      <c r="CO151" s="1545"/>
      <c r="CP151" s="1545"/>
      <c r="CQ151" s="1545"/>
      <c r="CR151" s="1545"/>
      <c r="CS151" s="1545"/>
      <c r="CT151" s="1545"/>
      <c r="CU151" s="1545"/>
      <c r="CV151" s="1545"/>
      <c r="CW151" s="1545"/>
      <c r="CX151" s="1545"/>
      <c r="CY151" s="1545"/>
      <c r="CZ151" s="1545"/>
    </row>
    <row r="152" s="130" customFormat="true" ht="15" customHeight="true" x14ac:dyDescent="0.2">
      <c r="A152" s="1820"/>
      <c r="B152" s="253" t="s">
        <v>48</v>
      </c>
      <c r="C152" s="645">
        <v>56.490725286730367</v>
      </c>
      <c r="D152" s="646">
        <v>63.262317287487548</v>
      </c>
      <c r="E152" s="646">
        <v>75.601265079578525</v>
      </c>
      <c r="F152" s="646">
        <v>64.548314194484846</v>
      </c>
      <c r="G152" s="704">
        <v>59.625974727728291</v>
      </c>
      <c r="H152" s="690">
        <v>55.767352043053897</v>
      </c>
      <c r="I152" s="646">
        <v>42.036463751660094</v>
      </c>
      <c r="J152" s="646">
        <v>48.706877638246823</v>
      </c>
      <c r="K152" s="646">
        <v>52.099874008978716</v>
      </c>
      <c r="L152" s="662">
        <v>75.630403998690326</v>
      </c>
      <c r="M152" s="675">
        <v>66.139210631937289</v>
      </c>
      <c r="N152" s="646">
        <v>79.624794297497061</v>
      </c>
      <c r="O152" s="646">
        <v>66.033472364503879</v>
      </c>
      <c r="P152" s="646">
        <v>72.433372557551692</v>
      </c>
      <c r="Q152" s="704">
        <v>76.162255146643886</v>
      </c>
      <c r="R152" s="690">
        <v>71.419866227324704</v>
      </c>
      <c r="S152" s="646">
        <v>86.751440087737322</v>
      </c>
      <c r="T152" s="646">
        <v>53.890543695229795</v>
      </c>
      <c r="U152" s="646">
        <v>69.017843400970818</v>
      </c>
      <c r="V152" s="646">
        <v>44.184162037679627</v>
      </c>
      <c r="W152" s="646">
        <v>62.560656955047122</v>
      </c>
      <c r="X152" s="646">
        <v>59.582318433014748</v>
      </c>
      <c r="Y152" s="1501">
        <v>79.48313009522488</v>
      </c>
      <c r="Z152" s="1526"/>
      <c r="AA152" s="1526"/>
      <c r="AB152" s="1526"/>
      <c r="AC152" s="1526"/>
      <c r="AD152" s="1526"/>
      <c r="AE152" s="1526"/>
      <c r="AF152" s="1526"/>
      <c r="AG152" s="1526"/>
      <c r="AH152" s="1526"/>
      <c r="AI152" s="1526"/>
      <c r="AJ152" s="1526"/>
      <c r="AK152" s="1526"/>
      <c r="AL152" s="1526"/>
      <c r="AM152" s="1526"/>
      <c r="AN152" s="1526"/>
      <c r="AO152" s="1526"/>
      <c r="AP152" s="1526"/>
      <c r="AQ152" s="1526"/>
      <c r="AR152" s="1526"/>
      <c r="AS152" s="1526"/>
      <c r="AT152" s="1526"/>
      <c r="AU152" s="1526"/>
      <c r="AV152" s="1526"/>
      <c r="AW152" s="1526"/>
      <c r="AX152" s="1526"/>
      <c r="AY152" s="1526"/>
      <c r="AZ152" s="215"/>
      <c r="BA152" s="1821"/>
      <c r="BB152" s="235" t="s">
        <v>48</v>
      </c>
      <c r="BC152" s="1056" t="s">
        <v>35</v>
      </c>
      <c r="BD152" s="1075" t="s">
        <v>35</v>
      </c>
      <c r="BE152" s="1075" t="s">
        <v>35</v>
      </c>
      <c r="BF152" s="1075" t="s">
        <v>35</v>
      </c>
      <c r="BG152" s="1095" t="s">
        <v>35</v>
      </c>
      <c r="BH152" s="1115" t="s">
        <v>35</v>
      </c>
      <c r="BI152" s="1075" t="s">
        <v>35</v>
      </c>
      <c r="BJ152" s="1075" t="s">
        <v>35</v>
      </c>
      <c r="BK152" s="1075" t="s">
        <v>35</v>
      </c>
      <c r="BL152" s="1095" t="s">
        <v>35</v>
      </c>
      <c r="BM152" s="1115" t="s">
        <v>35</v>
      </c>
      <c r="BN152" s="1075" t="s">
        <v>35</v>
      </c>
      <c r="BO152" s="1075" t="s">
        <v>35</v>
      </c>
      <c r="BP152" s="1075" t="s">
        <v>35</v>
      </c>
      <c r="BQ152" s="1095" t="s">
        <v>35</v>
      </c>
      <c r="BR152" s="1115" t="s">
        <v>35</v>
      </c>
      <c r="BS152" s="1075" t="s">
        <v>35</v>
      </c>
      <c r="BT152" s="1075" t="s">
        <v>35</v>
      </c>
      <c r="BU152" s="1075" t="s">
        <v>35</v>
      </c>
      <c r="BV152" s="1075" t="s">
        <v>35</v>
      </c>
      <c r="BW152" s="1075" t="s">
        <v>35</v>
      </c>
      <c r="BX152" s="1075" t="s">
        <v>35</v>
      </c>
      <c r="BY152" s="1133" t="s">
        <v>35</v>
      </c>
      <c r="BZ152" s="1546"/>
      <c r="CA152" s="1546"/>
      <c r="CB152" s="1546"/>
      <c r="CC152" s="1546"/>
      <c r="CD152" s="1546"/>
      <c r="CE152" s="1546"/>
      <c r="CF152" s="1546"/>
      <c r="CG152" s="1546"/>
      <c r="CH152" s="1546"/>
      <c r="CI152" s="1546"/>
      <c r="CJ152" s="1546"/>
      <c r="CK152" s="1546"/>
      <c r="CL152" s="1546"/>
      <c r="CM152" s="1546"/>
      <c r="CN152" s="1546"/>
      <c r="CO152" s="1546"/>
      <c r="CP152" s="1546"/>
      <c r="CQ152" s="1546"/>
      <c r="CR152" s="1546"/>
      <c r="CS152" s="1546"/>
      <c r="CT152" s="1546"/>
      <c r="CU152" s="1546"/>
      <c r="CV152" s="1546"/>
      <c r="CW152" s="1546"/>
      <c r="CX152" s="1546"/>
      <c r="CY152" s="1546"/>
      <c r="CZ152" s="1546"/>
    </row>
    <row r="153" s="398" customFormat="true" ht="15" customHeight="true" x14ac:dyDescent="0.2">
      <c r="A153" s="1744" t="s">
        <v>62</v>
      </c>
      <c r="B153" s="963" t="s">
        <v>168</v>
      </c>
      <c r="C153" s="841">
        <v>2.8299006525350761E-2</v>
      </c>
      <c r="D153" s="842">
        <v>2.485749224039429E-2</v>
      </c>
      <c r="E153" s="842">
        <v>0.10872554036710574</v>
      </c>
      <c r="F153" s="842">
        <v>0.19720859752698303</v>
      </c>
      <c r="G153" s="843">
        <v>6.0107286214653399</v>
      </c>
      <c r="H153" s="844">
        <v>1.2923307338359991</v>
      </c>
      <c r="I153" s="842">
        <v>1.3880434512647553</v>
      </c>
      <c r="J153" s="842">
        <v>2.517750395594653</v>
      </c>
      <c r="K153" s="842">
        <v>3.2059663179616829</v>
      </c>
      <c r="L153" s="845">
        <v>26.044989627914394</v>
      </c>
      <c r="M153" s="846">
        <v>0</v>
      </c>
      <c r="N153" s="842">
        <v>0</v>
      </c>
      <c r="O153" s="842">
        <v>0</v>
      </c>
      <c r="P153" s="842">
        <v>0</v>
      </c>
      <c r="Q153" s="843">
        <v>0.21164739931896437</v>
      </c>
      <c r="R153" s="844">
        <v>12.366547974554701</v>
      </c>
      <c r="S153" s="842">
        <v>0.19031690970925713</v>
      </c>
      <c r="T153" s="842">
        <v>8.8023459634355844E-3</v>
      </c>
      <c r="U153" s="842">
        <v>0.14215002499702623</v>
      </c>
      <c r="V153" s="842">
        <v>10.661564543547177</v>
      </c>
      <c r="W153" s="842">
        <v>0.32715793184749292</v>
      </c>
      <c r="X153" s="842">
        <v>0.11198607749201665</v>
      </c>
      <c r="Y153" s="1498">
        <v>0.32600411071784724</v>
      </c>
      <c r="Z153" s="549"/>
      <c r="AA153" s="549"/>
      <c r="AB153" s="549"/>
      <c r="AC153" s="549"/>
      <c r="AD153" s="549"/>
      <c r="AE153" s="549"/>
      <c r="AF153" s="549"/>
      <c r="AG153" s="549"/>
      <c r="AH153" s="549"/>
      <c r="AI153" s="549"/>
      <c r="AJ153" s="549"/>
      <c r="AK153" s="549"/>
      <c r="AL153" s="549"/>
      <c r="AM153" s="549"/>
      <c r="AN153" s="549"/>
      <c r="AO153" s="549"/>
      <c r="AP153" s="549"/>
      <c r="AQ153" s="549"/>
      <c r="AR153" s="549"/>
      <c r="AS153" s="549"/>
      <c r="AT153" s="549"/>
      <c r="AU153" s="549"/>
      <c r="AV153" s="549"/>
      <c r="AW153" s="549"/>
      <c r="AX153" s="549"/>
      <c r="AY153" s="549"/>
      <c r="AZ153" s="216"/>
      <c r="BA153" s="1882" t="s">
        <v>62</v>
      </c>
      <c r="BB153" s="981" t="s">
        <v>168</v>
      </c>
      <c r="BC153" s="338">
        <v>2.6840520000000003</v>
      </c>
      <c r="BD153" s="305">
        <v>2.3006160000000002</v>
      </c>
      <c r="BE153" s="305">
        <v>10.312742</v>
      </c>
      <c r="BF153" s="305">
        <v>18.543236</v>
      </c>
      <c r="BG153" s="339">
        <v>565.61681300000021</v>
      </c>
      <c r="BH153" s="350">
        <v>21.860064000000005</v>
      </c>
      <c r="BI153" s="305">
        <v>23.532511000000003</v>
      </c>
      <c r="BJ153" s="305">
        <v>42.677528000000002</v>
      </c>
      <c r="BK153" s="305">
        <v>54.195967999999993</v>
      </c>
      <c r="BL153" s="339">
        <v>440.8580330000002</v>
      </c>
      <c r="BM153" s="350">
        <v>0</v>
      </c>
      <c r="BN153" s="305">
        <v>0</v>
      </c>
      <c r="BO153" s="305">
        <v>0</v>
      </c>
      <c r="BP153" s="305">
        <v>0</v>
      </c>
      <c r="BQ153" s="339">
        <v>16.333355000000001</v>
      </c>
      <c r="BR153" s="350">
        <v>147.88095799999996</v>
      </c>
      <c r="BS153" s="305">
        <v>2.4102960000000002</v>
      </c>
      <c r="BT153" s="305">
        <v>0.56789500000000004</v>
      </c>
      <c r="BU153" s="305">
        <v>13.576311</v>
      </c>
      <c r="BV153" s="305">
        <v>367.26619600000009</v>
      </c>
      <c r="BW153" s="305">
        <v>28.997704000000002</v>
      </c>
      <c r="BX153" s="305">
        <v>7.4650680000000005</v>
      </c>
      <c r="BY153" s="306">
        <v>31.293030999999999</v>
      </c>
      <c r="BZ153" s="1547"/>
      <c r="CA153" s="1547"/>
      <c r="CB153" s="1547"/>
      <c r="CC153" s="1547"/>
      <c r="CD153" s="1547"/>
      <c r="CE153" s="1547"/>
      <c r="CF153" s="1547"/>
      <c r="CG153" s="1547"/>
      <c r="CH153" s="1547"/>
      <c r="CI153" s="1547"/>
      <c r="CJ153" s="1547"/>
      <c r="CK153" s="1547"/>
      <c r="CL153" s="1547"/>
      <c r="CM153" s="1547"/>
      <c r="CN153" s="1547"/>
      <c r="CO153" s="1547"/>
      <c r="CP153" s="1547"/>
      <c r="CQ153" s="1547"/>
      <c r="CR153" s="1547"/>
      <c r="CS153" s="1547"/>
      <c r="CT153" s="1547"/>
      <c r="CU153" s="1547"/>
      <c r="CV153" s="1547"/>
      <c r="CW153" s="1547"/>
      <c r="CX153" s="1547"/>
      <c r="CY153" s="1547"/>
      <c r="CZ153" s="1547"/>
    </row>
    <row r="154" s="398" customFormat="true" ht="15" customHeight="true" x14ac:dyDescent="0.2">
      <c r="A154" s="1744"/>
      <c r="B154" s="963" t="s">
        <v>169</v>
      </c>
      <c r="C154" s="841">
        <v>4.4379328040169534</v>
      </c>
      <c r="D154" s="842">
        <v>1.7538351579676803</v>
      </c>
      <c r="E154" s="842">
        <v>3.1673911879675236</v>
      </c>
      <c r="F154" s="842">
        <v>7.6476166536771251</v>
      </c>
      <c r="G154" s="843">
        <v>39.279853691711715</v>
      </c>
      <c r="H154" s="844">
        <v>27.550309099895028</v>
      </c>
      <c r="I154" s="842">
        <v>43.721291089187972</v>
      </c>
      <c r="J154" s="842">
        <v>51.75233920288138</v>
      </c>
      <c r="K154" s="842">
        <v>46.941896454469727</v>
      </c>
      <c r="L154" s="845">
        <v>31.283941398410231</v>
      </c>
      <c r="M154" s="846">
        <v>1.9330944343087555</v>
      </c>
      <c r="N154" s="842">
        <v>1.5047644420141741</v>
      </c>
      <c r="O154" s="842">
        <v>3.3728380580250961</v>
      </c>
      <c r="P154" s="842">
        <v>2.7112357890591161</v>
      </c>
      <c r="Q154" s="843">
        <v>14.999432998665165</v>
      </c>
      <c r="R154" s="844">
        <v>18.975662888253041</v>
      </c>
      <c r="S154" s="842">
        <v>19.600251344757854</v>
      </c>
      <c r="T154" s="842">
        <v>7.6817187013074024</v>
      </c>
      <c r="U154" s="842">
        <v>10.907537851890373</v>
      </c>
      <c r="V154" s="842">
        <v>43.965259831293793</v>
      </c>
      <c r="W154" s="842">
        <v>5.1382974839074329</v>
      </c>
      <c r="X154" s="842">
        <v>4.9161348390531154</v>
      </c>
      <c r="Y154" s="1498">
        <v>10.302305350114848</v>
      </c>
      <c r="Z154" s="549"/>
      <c r="AA154" s="549"/>
      <c r="AB154" s="549"/>
      <c r="AC154" s="549"/>
      <c r="AD154" s="549"/>
      <c r="AE154" s="549"/>
      <c r="AF154" s="549"/>
      <c r="AG154" s="549"/>
      <c r="AH154" s="549"/>
      <c r="AI154" s="549"/>
      <c r="AJ154" s="549"/>
      <c r="AK154" s="549"/>
      <c r="AL154" s="549"/>
      <c r="AM154" s="549"/>
      <c r="AN154" s="549"/>
      <c r="AO154" s="549"/>
      <c r="AP154" s="549"/>
      <c r="AQ154" s="549"/>
      <c r="AR154" s="549"/>
      <c r="AS154" s="549"/>
      <c r="AT154" s="549"/>
      <c r="AU154" s="549"/>
      <c r="AV154" s="549"/>
      <c r="AW154" s="549"/>
      <c r="AX154" s="549"/>
      <c r="AY154" s="549"/>
      <c r="AZ154" s="216"/>
      <c r="BA154" s="1883"/>
      <c r="BB154" s="982" t="s">
        <v>169</v>
      </c>
      <c r="BC154" s="340">
        <v>420.92086899999998</v>
      </c>
      <c r="BD154" s="307">
        <v>162.32133100000001</v>
      </c>
      <c r="BE154" s="307">
        <v>300.43068100000005</v>
      </c>
      <c r="BF154" s="307">
        <v>719.09420899999986</v>
      </c>
      <c r="BG154" s="341">
        <v>3696.2816090000024</v>
      </c>
      <c r="BH154" s="351">
        <v>466.01965300000012</v>
      </c>
      <c r="BI154" s="307">
        <v>741.23887300000035</v>
      </c>
      <c r="BJ154" s="307">
        <v>877.23624599999971</v>
      </c>
      <c r="BK154" s="307">
        <v>793.53968999999984</v>
      </c>
      <c r="BL154" s="341">
        <v>529.53666199999998</v>
      </c>
      <c r="BM154" s="351">
        <v>165.09543500000001</v>
      </c>
      <c r="BN154" s="307">
        <v>106.90268999999999</v>
      </c>
      <c r="BO154" s="307">
        <v>252.52885600000002</v>
      </c>
      <c r="BP154" s="307">
        <v>209.40712899999997</v>
      </c>
      <c r="BQ154" s="341">
        <v>1157.5434650000002</v>
      </c>
      <c r="BR154" s="351">
        <v>226.91370400000005</v>
      </c>
      <c r="BS154" s="307">
        <v>248.23021499999999</v>
      </c>
      <c r="BT154" s="307">
        <v>495.596249</v>
      </c>
      <c r="BU154" s="307">
        <v>1041.7453400000004</v>
      </c>
      <c r="BV154" s="307">
        <v>1514.5013350000008</v>
      </c>
      <c r="BW154" s="307">
        <v>455.43395100000021</v>
      </c>
      <c r="BX154" s="307">
        <v>327.71288799999996</v>
      </c>
      <c r="BY154" s="308">
        <v>988.91501700000003</v>
      </c>
      <c r="BZ154" s="1547"/>
      <c r="CA154" s="1547"/>
      <c r="CB154" s="1547"/>
      <c r="CC154" s="1547"/>
      <c r="CD154" s="1547"/>
      <c r="CE154" s="1547"/>
      <c r="CF154" s="1547"/>
      <c r="CG154" s="1547"/>
      <c r="CH154" s="1547"/>
      <c r="CI154" s="1547"/>
      <c r="CJ154" s="1547"/>
      <c r="CK154" s="1547"/>
      <c r="CL154" s="1547"/>
      <c r="CM154" s="1547"/>
      <c r="CN154" s="1547"/>
      <c r="CO154" s="1547"/>
      <c r="CP154" s="1547"/>
      <c r="CQ154" s="1547"/>
      <c r="CR154" s="1547"/>
      <c r="CS154" s="1547"/>
      <c r="CT154" s="1547"/>
      <c r="CU154" s="1547"/>
      <c r="CV154" s="1547"/>
      <c r="CW154" s="1547"/>
      <c r="CX154" s="1547"/>
      <c r="CY154" s="1547"/>
      <c r="CZ154" s="1547"/>
    </row>
    <row r="155" s="398" customFormat="true" ht="15" customHeight="true" x14ac:dyDescent="0.2">
      <c r="A155" s="1744"/>
      <c r="B155" s="963" t="s">
        <v>170</v>
      </c>
      <c r="C155" s="841">
        <v>2.6274586272523064</v>
      </c>
      <c r="D155" s="842">
        <v>1.610488704238304</v>
      </c>
      <c r="E155" s="842">
        <v>1.9662746179994546</v>
      </c>
      <c r="F155" s="842">
        <v>4.314061996046278</v>
      </c>
      <c r="G155" s="843">
        <v>29.718978799661073</v>
      </c>
      <c r="H155" s="844">
        <v>15.948142932439008</v>
      </c>
      <c r="I155" s="842">
        <v>27.212084589836987</v>
      </c>
      <c r="J155" s="842">
        <v>36.977016404867967</v>
      </c>
      <c r="K155" s="842">
        <v>47.674505680915203</v>
      </c>
      <c r="L155" s="845">
        <v>42.437385426361793</v>
      </c>
      <c r="M155" s="846">
        <v>1.0343306357214717</v>
      </c>
      <c r="N155" s="842">
        <v>1.27335106367533</v>
      </c>
      <c r="O155" s="842">
        <v>1.7917073212995418</v>
      </c>
      <c r="P155" s="842">
        <v>2.3122565333913867</v>
      </c>
      <c r="Q155" s="843">
        <v>5.3556711172262448</v>
      </c>
      <c r="R155" s="844">
        <v>11.339665517918702</v>
      </c>
      <c r="S155" s="842">
        <v>1.8597051845548533</v>
      </c>
      <c r="T155" s="842">
        <v>5.3388564343694194</v>
      </c>
      <c r="U155" s="842">
        <v>9.3494627227090028</v>
      </c>
      <c r="V155" s="842">
        <v>34.1216858322909</v>
      </c>
      <c r="W155" s="842">
        <v>6.769109695451152</v>
      </c>
      <c r="X155" s="842">
        <v>2.0220900593126427</v>
      </c>
      <c r="Y155" s="1498">
        <v>5.0034013212914852</v>
      </c>
      <c r="Z155" s="549"/>
      <c r="AA155" s="549"/>
      <c r="AB155" s="549"/>
      <c r="AC155" s="549"/>
      <c r="AD155" s="549"/>
      <c r="AE155" s="549"/>
      <c r="AF155" s="549"/>
      <c r="AG155" s="549"/>
      <c r="AH155" s="549"/>
      <c r="AI155" s="549"/>
      <c r="AJ155" s="549"/>
      <c r="AK155" s="549"/>
      <c r="AL155" s="549"/>
      <c r="AM155" s="549"/>
      <c r="AN155" s="549"/>
      <c r="AO155" s="549"/>
      <c r="AP155" s="549"/>
      <c r="AQ155" s="549"/>
      <c r="AR155" s="549"/>
      <c r="AS155" s="549"/>
      <c r="AT155" s="549"/>
      <c r="AU155" s="549"/>
      <c r="AV155" s="549"/>
      <c r="AW155" s="549"/>
      <c r="AX155" s="549"/>
      <c r="AY155" s="549"/>
      <c r="AZ155" s="216"/>
      <c r="BA155" s="1883"/>
      <c r="BB155" s="982" t="s">
        <v>170</v>
      </c>
      <c r="BC155" s="340">
        <v>249.20435199999997</v>
      </c>
      <c r="BD155" s="307">
        <v>149.05429899999999</v>
      </c>
      <c r="BE155" s="307">
        <v>186.50339900000003</v>
      </c>
      <c r="BF155" s="307">
        <v>405.64494000000013</v>
      </c>
      <c r="BG155" s="341">
        <v>2796.5917500000041</v>
      </c>
      <c r="BH155" s="351">
        <v>269.766412</v>
      </c>
      <c r="BI155" s="307">
        <v>461.34627800000015</v>
      </c>
      <c r="BJ155" s="307">
        <v>626.78479000000016</v>
      </c>
      <c r="BK155" s="307">
        <v>805.9242449999997</v>
      </c>
      <c r="BL155" s="341">
        <v>718.32865099999981</v>
      </c>
      <c r="BM155" s="351">
        <v>88.336742999999998</v>
      </c>
      <c r="BN155" s="307">
        <v>90.462434000000002</v>
      </c>
      <c r="BO155" s="307">
        <v>134.147502</v>
      </c>
      <c r="BP155" s="307">
        <v>178.59125500000002</v>
      </c>
      <c r="BQ155" s="341">
        <v>413.31043000000005</v>
      </c>
      <c r="BR155" s="351">
        <v>135.60135000000002</v>
      </c>
      <c r="BS155" s="307">
        <v>23.552504999999993</v>
      </c>
      <c r="BT155" s="307">
        <v>344.44338899999985</v>
      </c>
      <c r="BU155" s="307">
        <v>892.93838399999993</v>
      </c>
      <c r="BV155" s="307">
        <v>1175.4130179999995</v>
      </c>
      <c r="BW155" s="307">
        <v>599.98129400000005</v>
      </c>
      <c r="BX155" s="307">
        <v>134.79389700000002</v>
      </c>
      <c r="BY155" s="308">
        <v>480.27490300000022</v>
      </c>
      <c r="BZ155" s="1547"/>
      <c r="CA155" s="1547"/>
      <c r="CB155" s="1547"/>
      <c r="CC155" s="1547"/>
      <c r="CD155" s="1547"/>
      <c r="CE155" s="1547"/>
      <c r="CF155" s="1547"/>
      <c r="CG155" s="1547"/>
      <c r="CH155" s="1547"/>
      <c r="CI155" s="1547"/>
      <c r="CJ155" s="1547"/>
      <c r="CK155" s="1547"/>
      <c r="CL155" s="1547"/>
      <c r="CM155" s="1547"/>
      <c r="CN155" s="1547"/>
      <c r="CO155" s="1547"/>
      <c r="CP155" s="1547"/>
      <c r="CQ155" s="1547"/>
      <c r="CR155" s="1547"/>
      <c r="CS155" s="1547"/>
      <c r="CT155" s="1547"/>
      <c r="CU155" s="1547"/>
      <c r="CV155" s="1547"/>
      <c r="CW155" s="1547"/>
      <c r="CX155" s="1547"/>
      <c r="CY155" s="1547"/>
      <c r="CZ155" s="1547"/>
    </row>
    <row r="156" s="398" customFormat="true" ht="15" customHeight="true" x14ac:dyDescent="0.2">
      <c r="A156" s="1744"/>
      <c r="B156" s="963" t="s">
        <v>171</v>
      </c>
      <c r="C156" s="841">
        <v>92.906309562205408</v>
      </c>
      <c r="D156" s="842">
        <v>96.610818645553536</v>
      </c>
      <c r="E156" s="842">
        <v>94.757608653665955</v>
      </c>
      <c r="F156" s="842">
        <v>87.841112752749666</v>
      </c>
      <c r="G156" s="843">
        <v>24.990438887162032</v>
      </c>
      <c r="H156" s="844">
        <v>55.209217233829897</v>
      </c>
      <c r="I156" s="842">
        <v>27.678580869710341</v>
      </c>
      <c r="J156" s="842">
        <v>8.752893996656006</v>
      </c>
      <c r="K156" s="842">
        <v>2.17763154665337</v>
      </c>
      <c r="L156" s="845">
        <v>0.23368354731349733</v>
      </c>
      <c r="M156" s="846">
        <v>97.032574929969712</v>
      </c>
      <c r="N156" s="842">
        <v>97.221884494310459</v>
      </c>
      <c r="O156" s="842">
        <v>94.835454620675335</v>
      </c>
      <c r="P156" s="842">
        <v>94.976507677549478</v>
      </c>
      <c r="Q156" s="843">
        <v>79.433248484789559</v>
      </c>
      <c r="R156" s="844">
        <v>57.318123619273599</v>
      </c>
      <c r="S156" s="842">
        <v>78.349726560978056</v>
      </c>
      <c r="T156" s="842">
        <v>86.970622518359704</v>
      </c>
      <c r="U156" s="842">
        <v>79.600849400403646</v>
      </c>
      <c r="V156" s="842">
        <v>11.251489792868071</v>
      </c>
      <c r="W156" s="842">
        <v>87.765434888793806</v>
      </c>
      <c r="X156" s="842">
        <v>92.949789024142277</v>
      </c>
      <c r="Y156" s="1498">
        <v>84.368289217875741</v>
      </c>
      <c r="Z156" s="549"/>
      <c r="AA156" s="549"/>
      <c r="AB156" s="549"/>
      <c r="AC156" s="549"/>
      <c r="AD156" s="549"/>
      <c r="AE156" s="549"/>
      <c r="AF156" s="549"/>
      <c r="AG156" s="549"/>
      <c r="AH156" s="549"/>
      <c r="AI156" s="549"/>
      <c r="AJ156" s="549"/>
      <c r="AK156" s="549"/>
      <c r="AL156" s="549"/>
      <c r="AM156" s="549"/>
      <c r="AN156" s="549"/>
      <c r="AO156" s="549"/>
      <c r="AP156" s="549"/>
      <c r="AQ156" s="549"/>
      <c r="AR156" s="549"/>
      <c r="AS156" s="549"/>
      <c r="AT156" s="549"/>
      <c r="AU156" s="549"/>
      <c r="AV156" s="549"/>
      <c r="AW156" s="549"/>
      <c r="AX156" s="549"/>
      <c r="AY156" s="549"/>
      <c r="AZ156" s="216"/>
      <c r="BA156" s="1883"/>
      <c r="BB156" s="982" t="s">
        <v>171</v>
      </c>
      <c r="BC156" s="340">
        <v>8811.8063710000042</v>
      </c>
      <c r="BD156" s="307">
        <v>8941.5453900000193</v>
      </c>
      <c r="BE156" s="307">
        <v>8987.8676830000259</v>
      </c>
      <c r="BF156" s="307">
        <v>8259.5713610000112</v>
      </c>
      <c r="BG156" s="341">
        <v>2351.6304410000002</v>
      </c>
      <c r="BH156" s="351">
        <v>933.87628299999983</v>
      </c>
      <c r="BI156" s="307">
        <v>469.25512900000018</v>
      </c>
      <c r="BJ156" s="307">
        <v>148.36732000000006</v>
      </c>
      <c r="BK156" s="307">
        <v>36.812254999999993</v>
      </c>
      <c r="BL156" s="341">
        <v>3.9555119999999997</v>
      </c>
      <c r="BM156" s="351">
        <v>8287.0422070000004</v>
      </c>
      <c r="BN156" s="307">
        <v>6906.9155870000131</v>
      </c>
      <c r="BO156" s="307">
        <v>7100.4561890000059</v>
      </c>
      <c r="BP156" s="307">
        <v>7335.6798680000138</v>
      </c>
      <c r="BQ156" s="341">
        <v>6130.0608959999981</v>
      </c>
      <c r="BR156" s="351">
        <v>685.41836000000001</v>
      </c>
      <c r="BS156" s="307">
        <v>992.27143199999966</v>
      </c>
      <c r="BT156" s="307">
        <v>5611.0248199999996</v>
      </c>
      <c r="BU156" s="307">
        <v>7602.4319190000242</v>
      </c>
      <c r="BV156" s="307">
        <v>387.58775399999996</v>
      </c>
      <c r="BW156" s="307">
        <v>7779.1056080000053</v>
      </c>
      <c r="BX156" s="307">
        <v>6196.0960790000117</v>
      </c>
      <c r="BY156" s="308">
        <v>8098.4852739999997</v>
      </c>
      <c r="BZ156" s="1547"/>
      <c r="CA156" s="1547"/>
      <c r="CB156" s="1547"/>
      <c r="CC156" s="1547"/>
      <c r="CD156" s="1547"/>
      <c r="CE156" s="1547"/>
      <c r="CF156" s="1547"/>
      <c r="CG156" s="1547"/>
      <c r="CH156" s="1547"/>
      <c r="CI156" s="1547"/>
      <c r="CJ156" s="1547"/>
      <c r="CK156" s="1547"/>
      <c r="CL156" s="1547"/>
      <c r="CM156" s="1547"/>
      <c r="CN156" s="1547"/>
      <c r="CO156" s="1547"/>
      <c r="CP156" s="1547"/>
      <c r="CQ156" s="1547"/>
      <c r="CR156" s="1547"/>
      <c r="CS156" s="1547"/>
      <c r="CT156" s="1547"/>
      <c r="CU156" s="1547"/>
      <c r="CV156" s="1547"/>
      <c r="CW156" s="1547"/>
      <c r="CX156" s="1547"/>
      <c r="CY156" s="1547"/>
      <c r="CZ156" s="1547"/>
    </row>
    <row r="157" s="239" customFormat="true" ht="15" customHeight="true" x14ac:dyDescent="0.2">
      <c r="A157" s="635"/>
      <c r="B157" s="964"/>
      <c r="C157" s="816"/>
      <c r="D157" s="778"/>
      <c r="E157" s="778"/>
      <c r="F157" s="778"/>
      <c r="G157" s="779"/>
      <c r="H157" s="817"/>
      <c r="I157" s="778"/>
      <c r="J157" s="778"/>
      <c r="K157" s="778"/>
      <c r="L157" s="818"/>
      <c r="M157" s="816"/>
      <c r="N157" s="778"/>
      <c r="O157" s="778"/>
      <c r="P157" s="778"/>
      <c r="Q157" s="779"/>
      <c r="R157" s="817"/>
      <c r="S157" s="778"/>
      <c r="T157" s="778"/>
      <c r="U157" s="778"/>
      <c r="V157" s="778"/>
      <c r="W157" s="778"/>
      <c r="X157" s="778"/>
      <c r="Y157" s="818"/>
      <c r="Z157" s="549"/>
      <c r="AA157" s="549"/>
      <c r="AB157" s="549"/>
      <c r="AC157" s="549"/>
      <c r="AD157" s="549"/>
      <c r="AE157" s="549"/>
      <c r="AF157" s="549"/>
      <c r="AG157" s="549"/>
      <c r="AH157" s="549"/>
      <c r="AI157" s="549"/>
      <c r="AJ157" s="549"/>
      <c r="AK157" s="549"/>
      <c r="AL157" s="549"/>
      <c r="AM157" s="549"/>
      <c r="AN157" s="549"/>
      <c r="AO157" s="549"/>
      <c r="AP157" s="549"/>
      <c r="AQ157" s="549"/>
      <c r="AR157" s="549"/>
      <c r="AS157" s="549"/>
      <c r="AT157" s="549"/>
      <c r="AU157" s="549"/>
      <c r="AV157" s="549"/>
      <c r="AW157" s="549"/>
      <c r="AX157" s="549"/>
      <c r="AY157" s="549"/>
      <c r="AZ157" s="216"/>
      <c r="BA157" s="1884"/>
      <c r="BB157" s="983" t="s">
        <v>172</v>
      </c>
      <c r="BC157" s="340">
        <v>9484.6156440000032</v>
      </c>
      <c r="BD157" s="307">
        <v>9255.2216360000275</v>
      </c>
      <c r="BE157" s="307">
        <v>9485.1145050000214</v>
      </c>
      <c r="BF157" s="307">
        <v>9402.8537460000061</v>
      </c>
      <c r="BG157" s="341">
        <v>9410.1206129999919</v>
      </c>
      <c r="BH157" s="351">
        <v>1691.5224120000012</v>
      </c>
      <c r="BI157" s="307">
        <v>1695.3727909999998</v>
      </c>
      <c r="BJ157" s="307">
        <v>1695.0658839999999</v>
      </c>
      <c r="BK157" s="307">
        <v>1690.4721579999998</v>
      </c>
      <c r="BL157" s="341">
        <v>1692.6788580000016</v>
      </c>
      <c r="BM157" s="351">
        <v>8540.474385000005</v>
      </c>
      <c r="BN157" s="307">
        <v>7104.2807110000158</v>
      </c>
      <c r="BO157" s="307">
        <v>7487.1325470000083</v>
      </c>
      <c r="BP157" s="307">
        <v>7723.6782520000161</v>
      </c>
      <c r="BQ157" s="341">
        <v>7717.2481460000035</v>
      </c>
      <c r="BR157" s="351">
        <v>1195.8143719999996</v>
      </c>
      <c r="BS157" s="307">
        <v>1266.4644479999993</v>
      </c>
      <c r="BT157" s="307">
        <v>6451.6323530000027</v>
      </c>
      <c r="BU157" s="307">
        <v>9550.6919540000199</v>
      </c>
      <c r="BV157" s="307">
        <v>3444.7683030000026</v>
      </c>
      <c r="BW157" s="307">
        <v>8863.5185570000158</v>
      </c>
      <c r="BX157" s="307">
        <v>6666.0679320000081</v>
      </c>
      <c r="BY157" s="308">
        <v>9598.9682250000078</v>
      </c>
      <c r="BZ157" s="1547"/>
      <c r="CA157" s="1547"/>
      <c r="CB157" s="1547"/>
      <c r="CC157" s="1547"/>
      <c r="CD157" s="1547"/>
      <c r="CE157" s="1547"/>
      <c r="CF157" s="1547"/>
      <c r="CG157" s="1547"/>
      <c r="CH157" s="1547"/>
      <c r="CI157" s="1547"/>
      <c r="CJ157" s="1547"/>
      <c r="CK157" s="1547"/>
      <c r="CL157" s="1547"/>
      <c r="CM157" s="1547"/>
      <c r="CN157" s="1547"/>
      <c r="CO157" s="1547"/>
      <c r="CP157" s="1547"/>
      <c r="CQ157" s="1547"/>
      <c r="CR157" s="1547"/>
      <c r="CS157" s="1547"/>
      <c r="CT157" s="1547"/>
      <c r="CU157" s="1547"/>
      <c r="CV157" s="1547"/>
      <c r="CW157" s="1547"/>
      <c r="CX157" s="1547"/>
      <c r="CY157" s="1547"/>
      <c r="CZ157" s="1547"/>
    </row>
    <row r="158" s="239" customFormat="true" ht="15" customHeight="true" x14ac:dyDescent="0.2">
      <c r="A158" s="639"/>
      <c r="B158" s="755"/>
      <c r="C158" s="816"/>
      <c r="D158" s="778"/>
      <c r="E158" s="778"/>
      <c r="F158" s="778"/>
      <c r="G158" s="779"/>
      <c r="H158" s="817"/>
      <c r="I158" s="778"/>
      <c r="J158" s="778"/>
      <c r="K158" s="778"/>
      <c r="L158" s="818"/>
      <c r="M158" s="816"/>
      <c r="N158" s="778"/>
      <c r="O158" s="778"/>
      <c r="P158" s="778"/>
      <c r="Q158" s="779"/>
      <c r="R158" s="817"/>
      <c r="S158" s="778"/>
      <c r="T158" s="778"/>
      <c r="U158" s="778"/>
      <c r="V158" s="778"/>
      <c r="W158" s="778"/>
      <c r="X158" s="778"/>
      <c r="Y158" s="818"/>
      <c r="Z158" s="549"/>
      <c r="AA158" s="549"/>
      <c r="AB158" s="549"/>
      <c r="AC158" s="549"/>
      <c r="AD158" s="549"/>
      <c r="AE158" s="549"/>
      <c r="AF158" s="549"/>
      <c r="AG158" s="549"/>
      <c r="AH158" s="549"/>
      <c r="AI158" s="549"/>
      <c r="AJ158" s="549"/>
      <c r="AK158" s="549"/>
      <c r="AL158" s="549"/>
      <c r="AM158" s="549"/>
      <c r="AN158" s="549"/>
      <c r="AO158" s="549"/>
      <c r="AP158" s="549"/>
      <c r="AQ158" s="549"/>
      <c r="AR158" s="549"/>
      <c r="AS158" s="549"/>
      <c r="AT158" s="549"/>
      <c r="AU158" s="549"/>
      <c r="AV158" s="549"/>
      <c r="AW158" s="549"/>
      <c r="AX158" s="549"/>
      <c r="AY158" s="549"/>
      <c r="AZ158" s="216"/>
      <c r="BA158" s="392"/>
      <c r="BB158" s="159"/>
      <c r="BC158" s="340"/>
      <c r="BD158" s="307"/>
      <c r="BE158" s="307"/>
      <c r="BF158" s="307"/>
      <c r="BG158" s="341"/>
      <c r="BH158" s="351"/>
      <c r="BI158" s="307"/>
      <c r="BJ158" s="307"/>
      <c r="BK158" s="307"/>
      <c r="BL158" s="341"/>
      <c r="BM158" s="351"/>
      <c r="BN158" s="307"/>
      <c r="BO158" s="307"/>
      <c r="BP158" s="307"/>
      <c r="BQ158" s="341"/>
      <c r="BR158" s="351"/>
      <c r="BS158" s="307"/>
      <c r="BT158" s="307"/>
      <c r="BU158" s="307"/>
      <c r="BV158" s="307"/>
      <c r="BW158" s="307"/>
      <c r="BX158" s="307"/>
      <c r="BY158" s="308"/>
      <c r="BZ158" s="1547"/>
      <c r="CA158" s="1547"/>
      <c r="CB158" s="1547"/>
      <c r="CC158" s="1547"/>
      <c r="CD158" s="1547"/>
      <c r="CE158" s="1547"/>
      <c r="CF158" s="1547"/>
      <c r="CG158" s="1547"/>
      <c r="CH158" s="1547"/>
      <c r="CI158" s="1547"/>
      <c r="CJ158" s="1547"/>
      <c r="CK158" s="1547"/>
      <c r="CL158" s="1547"/>
      <c r="CM158" s="1547"/>
      <c r="CN158" s="1547"/>
      <c r="CO158" s="1547"/>
      <c r="CP158" s="1547"/>
      <c r="CQ158" s="1547"/>
      <c r="CR158" s="1547"/>
      <c r="CS158" s="1547"/>
      <c r="CT158" s="1547"/>
      <c r="CU158" s="1547"/>
      <c r="CV158" s="1547"/>
      <c r="CW158" s="1547"/>
      <c r="CX158" s="1547"/>
      <c r="CY158" s="1547"/>
      <c r="CZ158" s="1547"/>
    </row>
    <row r="159" s="239" customFormat="true" ht="15" customHeight="true" x14ac:dyDescent="0.2">
      <c r="A159" s="216"/>
      <c r="B159" s="562"/>
      <c r="C159" s="816"/>
      <c r="D159" s="778"/>
      <c r="E159" s="778"/>
      <c r="F159" s="778"/>
      <c r="G159" s="779"/>
      <c r="H159" s="817"/>
      <c r="I159" s="778"/>
      <c r="J159" s="778"/>
      <c r="K159" s="778"/>
      <c r="L159" s="818"/>
      <c r="M159" s="816"/>
      <c r="N159" s="778"/>
      <c r="O159" s="778"/>
      <c r="P159" s="778"/>
      <c r="Q159" s="779"/>
      <c r="R159" s="817"/>
      <c r="S159" s="778"/>
      <c r="T159" s="778"/>
      <c r="U159" s="778"/>
      <c r="V159" s="778"/>
      <c r="W159" s="778"/>
      <c r="X159" s="778"/>
      <c r="Y159" s="818"/>
      <c r="Z159" s="549"/>
      <c r="AA159" s="549"/>
      <c r="AB159" s="549"/>
      <c r="AC159" s="549"/>
      <c r="AD159" s="549"/>
      <c r="AE159" s="549"/>
      <c r="AF159" s="549"/>
      <c r="AG159" s="549"/>
      <c r="AH159" s="549"/>
      <c r="AI159" s="549"/>
      <c r="AJ159" s="549"/>
      <c r="AK159" s="549"/>
      <c r="AL159" s="549"/>
      <c r="AM159" s="549"/>
      <c r="AN159" s="549"/>
      <c r="AO159" s="549"/>
      <c r="AP159" s="549"/>
      <c r="AQ159" s="549"/>
      <c r="AR159" s="549"/>
      <c r="AS159" s="549"/>
      <c r="AT159" s="549"/>
      <c r="AU159" s="549"/>
      <c r="AV159" s="549"/>
      <c r="AW159" s="549"/>
      <c r="AX159" s="549"/>
      <c r="AY159" s="549"/>
      <c r="AZ159" s="216"/>
      <c r="BA159" s="392"/>
      <c r="BB159" s="159"/>
      <c r="BC159" s="340"/>
      <c r="BD159" s="307"/>
      <c r="BE159" s="307"/>
      <c r="BF159" s="307"/>
      <c r="BG159" s="341"/>
      <c r="BH159" s="351"/>
      <c r="BI159" s="307"/>
      <c r="BJ159" s="307"/>
      <c r="BK159" s="307"/>
      <c r="BL159" s="341"/>
      <c r="BM159" s="351"/>
      <c r="BN159" s="307"/>
      <c r="BO159" s="307"/>
      <c r="BP159" s="307"/>
      <c r="BQ159" s="341"/>
      <c r="BR159" s="351"/>
      <c r="BS159" s="307"/>
      <c r="BT159" s="307"/>
      <c r="BU159" s="307"/>
      <c r="BV159" s="307"/>
      <c r="BW159" s="307"/>
      <c r="BX159" s="307"/>
      <c r="BY159" s="308"/>
      <c r="BZ159" s="1547"/>
      <c r="CA159" s="1547"/>
      <c r="CB159" s="1547"/>
      <c r="CC159" s="1547"/>
      <c r="CD159" s="1547"/>
      <c r="CE159" s="1547"/>
      <c r="CF159" s="1547"/>
      <c r="CG159" s="1547"/>
      <c r="CH159" s="1547"/>
      <c r="CI159" s="1547"/>
      <c r="CJ159" s="1547"/>
      <c r="CK159" s="1547"/>
      <c r="CL159" s="1547"/>
      <c r="CM159" s="1547"/>
      <c r="CN159" s="1547"/>
      <c r="CO159" s="1547"/>
      <c r="CP159" s="1547"/>
      <c r="CQ159" s="1547"/>
      <c r="CR159" s="1547"/>
      <c r="CS159" s="1547"/>
      <c r="CT159" s="1547"/>
      <c r="CU159" s="1547"/>
      <c r="CV159" s="1547"/>
      <c r="CW159" s="1547"/>
      <c r="CX159" s="1547"/>
      <c r="CY159" s="1547"/>
      <c r="CZ159" s="1547"/>
    </row>
    <row r="160" s="398" customFormat="true" ht="15" customHeight="true" x14ac:dyDescent="0.2">
      <c r="A160" s="560"/>
      <c r="B160" s="561"/>
      <c r="C160" s="847"/>
      <c r="D160" s="848"/>
      <c r="E160" s="848"/>
      <c r="F160" s="848"/>
      <c r="G160" s="849"/>
      <c r="H160" s="850"/>
      <c r="I160" s="848"/>
      <c r="J160" s="848"/>
      <c r="K160" s="848"/>
      <c r="L160" s="851"/>
      <c r="M160" s="852"/>
      <c r="N160" s="848"/>
      <c r="O160" s="848"/>
      <c r="P160" s="848"/>
      <c r="Q160" s="849"/>
      <c r="R160" s="850"/>
      <c r="S160" s="848"/>
      <c r="T160" s="848"/>
      <c r="U160" s="848"/>
      <c r="V160" s="848"/>
      <c r="W160" s="848"/>
      <c r="X160" s="848"/>
      <c r="Y160" s="1502"/>
      <c r="Z160" s="549"/>
      <c r="AA160" s="549"/>
      <c r="AB160" s="549"/>
      <c r="AC160" s="549"/>
      <c r="AD160" s="549"/>
      <c r="AE160" s="549"/>
      <c r="AF160" s="549"/>
      <c r="AG160" s="549"/>
      <c r="AH160" s="549"/>
      <c r="AI160" s="549"/>
      <c r="AJ160" s="549"/>
      <c r="AK160" s="549"/>
      <c r="AL160" s="549"/>
      <c r="AM160" s="549"/>
      <c r="AN160" s="549"/>
      <c r="AO160" s="549"/>
      <c r="AP160" s="549"/>
      <c r="AQ160" s="549"/>
      <c r="AR160" s="549"/>
      <c r="AS160" s="549"/>
      <c r="AT160" s="549"/>
      <c r="AU160" s="549"/>
      <c r="AV160" s="549"/>
      <c r="AW160" s="549"/>
      <c r="AX160" s="549"/>
      <c r="AY160" s="549"/>
      <c r="AZ160" s="216"/>
      <c r="BA160" s="392"/>
      <c r="BB160" s="159"/>
      <c r="BC160" s="340"/>
      <c r="BD160" s="307"/>
      <c r="BE160" s="307"/>
      <c r="BF160" s="307"/>
      <c r="BG160" s="341"/>
      <c r="BH160" s="351"/>
      <c r="BI160" s="307"/>
      <c r="BJ160" s="307"/>
      <c r="BK160" s="307"/>
      <c r="BL160" s="341"/>
      <c r="BM160" s="351"/>
      <c r="BN160" s="307"/>
      <c r="BO160" s="307"/>
      <c r="BP160" s="307"/>
      <c r="BQ160" s="341"/>
      <c r="BR160" s="351"/>
      <c r="BS160" s="307"/>
      <c r="BT160" s="307"/>
      <c r="BU160" s="307"/>
      <c r="BV160" s="307"/>
      <c r="BW160" s="307"/>
      <c r="BX160" s="307"/>
      <c r="BY160" s="308"/>
      <c r="BZ160" s="1547"/>
      <c r="CA160" s="1547"/>
      <c r="CB160" s="1547"/>
      <c r="CC160" s="1547"/>
      <c r="CD160" s="1547"/>
      <c r="CE160" s="1547"/>
      <c r="CF160" s="1547"/>
      <c r="CG160" s="1547"/>
      <c r="CH160" s="1547"/>
      <c r="CI160" s="1547"/>
      <c r="CJ160" s="1547"/>
      <c r="CK160" s="1547"/>
      <c r="CL160" s="1547"/>
      <c r="CM160" s="1547"/>
      <c r="CN160" s="1547"/>
      <c r="CO160" s="1547"/>
      <c r="CP160" s="1547"/>
      <c r="CQ160" s="1547"/>
      <c r="CR160" s="1547"/>
      <c r="CS160" s="1547"/>
      <c r="CT160" s="1547"/>
      <c r="CU160" s="1547"/>
      <c r="CV160" s="1547"/>
      <c r="CW160" s="1547"/>
      <c r="CX160" s="1547"/>
      <c r="CY160" s="1547"/>
      <c r="CZ160" s="1547"/>
    </row>
    <row r="161" s="398" customFormat="true" ht="15" customHeight="true" x14ac:dyDescent="0.2">
      <c r="A161" s="571"/>
      <c r="B161" s="965"/>
      <c r="C161" s="647"/>
      <c r="D161" s="648"/>
      <c r="E161" s="648"/>
      <c r="F161" s="648"/>
      <c r="G161" s="705"/>
      <c r="H161" s="691"/>
      <c r="I161" s="648"/>
      <c r="J161" s="648"/>
      <c r="K161" s="648"/>
      <c r="L161" s="663"/>
      <c r="M161" s="676"/>
      <c r="N161" s="648"/>
      <c r="O161" s="648"/>
      <c r="P161" s="648"/>
      <c r="Q161" s="705"/>
      <c r="R161" s="691"/>
      <c r="S161" s="648"/>
      <c r="T161" s="648"/>
      <c r="U161" s="648"/>
      <c r="V161" s="648"/>
      <c r="W161" s="648"/>
      <c r="X161" s="648"/>
      <c r="Y161" s="1503"/>
      <c r="Z161" s="549"/>
      <c r="AA161" s="549"/>
      <c r="AB161" s="549"/>
      <c r="AC161" s="549"/>
      <c r="AD161" s="549"/>
      <c r="AE161" s="549"/>
      <c r="AF161" s="549"/>
      <c r="AG161" s="549"/>
      <c r="AH161" s="549"/>
      <c r="AI161" s="549"/>
      <c r="AJ161" s="549"/>
      <c r="AK161" s="549"/>
      <c r="AL161" s="549"/>
      <c r="AM161" s="549"/>
      <c r="AN161" s="549"/>
      <c r="AO161" s="549"/>
      <c r="AP161" s="549"/>
      <c r="AQ161" s="549"/>
      <c r="AR161" s="549"/>
      <c r="AS161" s="549"/>
      <c r="AT161" s="549"/>
      <c r="AU161" s="549"/>
      <c r="AV161" s="549"/>
      <c r="AW161" s="549"/>
      <c r="AX161" s="549"/>
      <c r="AY161" s="549"/>
      <c r="AZ161" s="216"/>
      <c r="BA161" s="392"/>
      <c r="BB161" s="159"/>
      <c r="BC161" s="340"/>
      <c r="BD161" s="307"/>
      <c r="BE161" s="307"/>
      <c r="BF161" s="307"/>
      <c r="BG161" s="341"/>
      <c r="BH161" s="351"/>
      <c r="BI161" s="307"/>
      <c r="BJ161" s="307"/>
      <c r="BK161" s="307"/>
      <c r="BL161" s="341"/>
      <c r="BM161" s="351"/>
      <c r="BN161" s="307"/>
      <c r="BO161" s="307"/>
      <c r="BP161" s="307"/>
      <c r="BQ161" s="341"/>
      <c r="BR161" s="351"/>
      <c r="BS161" s="307"/>
      <c r="BT161" s="307"/>
      <c r="BU161" s="307"/>
      <c r="BV161" s="307"/>
      <c r="BW161" s="307"/>
      <c r="BX161" s="307"/>
      <c r="BY161" s="308"/>
      <c r="BZ161" s="1547"/>
      <c r="CA161" s="1547"/>
      <c r="CB161" s="1547"/>
      <c r="CC161" s="1547"/>
      <c r="CD161" s="1547"/>
      <c r="CE161" s="1547"/>
      <c r="CF161" s="1547"/>
      <c r="CG161" s="1547"/>
      <c r="CH161" s="1547"/>
      <c r="CI161" s="1547"/>
      <c r="CJ161" s="1547"/>
      <c r="CK161" s="1547"/>
      <c r="CL161" s="1547"/>
      <c r="CM161" s="1547"/>
      <c r="CN161" s="1547"/>
      <c r="CO161" s="1547"/>
      <c r="CP161" s="1547"/>
      <c r="CQ161" s="1547"/>
      <c r="CR161" s="1547"/>
      <c r="CS161" s="1547"/>
      <c r="CT161" s="1547"/>
      <c r="CU161" s="1547"/>
      <c r="CV161" s="1547"/>
      <c r="CW161" s="1547"/>
      <c r="CX161" s="1547"/>
      <c r="CY161" s="1547"/>
      <c r="CZ161" s="1547"/>
    </row>
    <row r="162" s="398" customFormat="true" ht="15" customHeight="true" x14ac:dyDescent="0.2">
      <c r="A162" s="734"/>
      <c r="B162" s="966"/>
      <c r="C162" s="649"/>
      <c r="D162" s="650"/>
      <c r="E162" s="650"/>
      <c r="F162" s="650"/>
      <c r="G162" s="706"/>
      <c r="H162" s="692"/>
      <c r="I162" s="650"/>
      <c r="J162" s="650"/>
      <c r="K162" s="650"/>
      <c r="L162" s="664"/>
      <c r="M162" s="677"/>
      <c r="N162" s="650"/>
      <c r="O162" s="650"/>
      <c r="P162" s="650"/>
      <c r="Q162" s="706"/>
      <c r="R162" s="692"/>
      <c r="S162" s="650"/>
      <c r="T162" s="650"/>
      <c r="U162" s="650"/>
      <c r="V162" s="650"/>
      <c r="W162" s="650"/>
      <c r="X162" s="650"/>
      <c r="Y162" s="1504"/>
      <c r="Z162" s="549"/>
      <c r="AA162" s="549"/>
      <c r="AB162" s="549"/>
      <c r="AC162" s="549"/>
      <c r="AD162" s="549"/>
      <c r="AE162" s="549"/>
      <c r="AF162" s="549"/>
      <c r="AG162" s="549"/>
      <c r="AH162" s="549"/>
      <c r="AI162" s="549"/>
      <c r="AJ162" s="549"/>
      <c r="AK162" s="549"/>
      <c r="AL162" s="549"/>
      <c r="AM162" s="549"/>
      <c r="AN162" s="549"/>
      <c r="AO162" s="549"/>
      <c r="AP162" s="549"/>
      <c r="AQ162" s="549"/>
      <c r="AR162" s="549"/>
      <c r="AS162" s="549"/>
      <c r="AT162" s="549"/>
      <c r="AU162" s="549"/>
      <c r="AV162" s="549"/>
      <c r="AW162" s="549"/>
      <c r="AX162" s="549"/>
      <c r="AY162" s="549"/>
      <c r="AZ162" s="216"/>
      <c r="BA162" s="392"/>
      <c r="BB162" s="159"/>
      <c r="BC162" s="340"/>
      <c r="BD162" s="307"/>
      <c r="BE162" s="307"/>
      <c r="BF162" s="307"/>
      <c r="BG162" s="341"/>
      <c r="BH162" s="351"/>
      <c r="BI162" s="307"/>
      <c r="BJ162" s="307"/>
      <c r="BK162" s="307"/>
      <c r="BL162" s="341"/>
      <c r="BM162" s="351"/>
      <c r="BN162" s="307"/>
      <c r="BO162" s="307"/>
      <c r="BP162" s="307"/>
      <c r="BQ162" s="341"/>
      <c r="BR162" s="351"/>
      <c r="BS162" s="307"/>
      <c r="BT162" s="307"/>
      <c r="BU162" s="307"/>
      <c r="BV162" s="307"/>
      <c r="BW162" s="307"/>
      <c r="BX162" s="307"/>
      <c r="BY162" s="308"/>
      <c r="BZ162" s="1547"/>
      <c r="CA162" s="1547"/>
      <c r="CB162" s="1547"/>
      <c r="CC162" s="1547"/>
      <c r="CD162" s="1547"/>
      <c r="CE162" s="1547"/>
      <c r="CF162" s="1547"/>
      <c r="CG162" s="1547"/>
      <c r="CH162" s="1547"/>
      <c r="CI162" s="1547"/>
      <c r="CJ162" s="1547"/>
      <c r="CK162" s="1547"/>
      <c r="CL162" s="1547"/>
      <c r="CM162" s="1547"/>
      <c r="CN162" s="1547"/>
      <c r="CO162" s="1547"/>
      <c r="CP162" s="1547"/>
      <c r="CQ162" s="1547"/>
      <c r="CR162" s="1547"/>
      <c r="CS162" s="1547"/>
      <c r="CT162" s="1547"/>
      <c r="CU162" s="1547"/>
      <c r="CV162" s="1547"/>
      <c r="CW162" s="1547"/>
      <c r="CX162" s="1547"/>
      <c r="CY162" s="1547"/>
      <c r="CZ162" s="1547"/>
    </row>
    <row r="163" s="398" customFormat="true" ht="15" customHeight="true" x14ac:dyDescent="0.2">
      <c r="A163" s="719"/>
      <c r="B163" s="967"/>
      <c r="C163" s="853"/>
      <c r="D163" s="854"/>
      <c r="E163" s="854"/>
      <c r="F163" s="854"/>
      <c r="G163" s="855"/>
      <c r="H163" s="856"/>
      <c r="I163" s="854"/>
      <c r="J163" s="854"/>
      <c r="K163" s="854"/>
      <c r="L163" s="857"/>
      <c r="M163" s="858"/>
      <c r="N163" s="854"/>
      <c r="O163" s="854"/>
      <c r="P163" s="854"/>
      <c r="Q163" s="855"/>
      <c r="R163" s="856"/>
      <c r="S163" s="854"/>
      <c r="T163" s="854"/>
      <c r="U163" s="854"/>
      <c r="V163" s="854"/>
      <c r="W163" s="854"/>
      <c r="X163" s="854"/>
      <c r="Y163" s="1505"/>
      <c r="Z163" s="549"/>
      <c r="AA163" s="549"/>
      <c r="AB163" s="549"/>
      <c r="AC163" s="549"/>
      <c r="AD163" s="549"/>
      <c r="AE163" s="549"/>
      <c r="AF163" s="549"/>
      <c r="AG163" s="549"/>
      <c r="AH163" s="549"/>
      <c r="AI163" s="549"/>
      <c r="AJ163" s="549"/>
      <c r="AK163" s="549"/>
      <c r="AL163" s="549"/>
      <c r="AM163" s="549"/>
      <c r="AN163" s="549"/>
      <c r="AO163" s="549"/>
      <c r="AP163" s="549"/>
      <c r="AQ163" s="549"/>
      <c r="AR163" s="549"/>
      <c r="AS163" s="549"/>
      <c r="AT163" s="549"/>
      <c r="AU163" s="549"/>
      <c r="AV163" s="549"/>
      <c r="AW163" s="549"/>
      <c r="AX163" s="549"/>
      <c r="AY163" s="549"/>
      <c r="AZ163" s="216"/>
      <c r="BA163" s="392"/>
      <c r="BB163" s="159"/>
      <c r="BC163" s="340"/>
      <c r="BD163" s="307"/>
      <c r="BE163" s="307"/>
      <c r="BF163" s="307"/>
      <c r="BG163" s="341"/>
      <c r="BH163" s="351"/>
      <c r="BI163" s="307"/>
      <c r="BJ163" s="307"/>
      <c r="BK163" s="307"/>
      <c r="BL163" s="341"/>
      <c r="BM163" s="351"/>
      <c r="BN163" s="307"/>
      <c r="BO163" s="307"/>
      <c r="BP163" s="307"/>
      <c r="BQ163" s="341"/>
      <c r="BR163" s="351"/>
      <c r="BS163" s="307"/>
      <c r="BT163" s="307"/>
      <c r="BU163" s="307"/>
      <c r="BV163" s="307"/>
      <c r="BW163" s="307"/>
      <c r="BX163" s="307"/>
      <c r="BY163" s="308"/>
      <c r="BZ163" s="1547"/>
      <c r="CA163" s="1547"/>
      <c r="CB163" s="1547"/>
      <c r="CC163" s="1547"/>
      <c r="CD163" s="1547"/>
      <c r="CE163" s="1547"/>
      <c r="CF163" s="1547"/>
      <c r="CG163" s="1547"/>
      <c r="CH163" s="1547"/>
      <c r="CI163" s="1547"/>
      <c r="CJ163" s="1547"/>
      <c r="CK163" s="1547"/>
      <c r="CL163" s="1547"/>
      <c r="CM163" s="1547"/>
      <c r="CN163" s="1547"/>
      <c r="CO163" s="1547"/>
      <c r="CP163" s="1547"/>
      <c r="CQ163" s="1547"/>
      <c r="CR163" s="1547"/>
      <c r="CS163" s="1547"/>
      <c r="CT163" s="1547"/>
      <c r="CU163" s="1547"/>
      <c r="CV163" s="1547"/>
      <c r="CW163" s="1547"/>
      <c r="CX163" s="1547"/>
      <c r="CY163" s="1547"/>
      <c r="CZ163" s="1547"/>
    </row>
    <row r="164" s="398" customFormat="true" ht="15" customHeight="true" x14ac:dyDescent="0.2">
      <c r="A164" s="720"/>
      <c r="B164" s="968"/>
      <c r="C164" s="859"/>
      <c r="D164" s="860"/>
      <c r="E164" s="860"/>
      <c r="F164" s="860"/>
      <c r="G164" s="861"/>
      <c r="H164" s="862"/>
      <c r="I164" s="860"/>
      <c r="J164" s="860"/>
      <c r="K164" s="860"/>
      <c r="L164" s="863"/>
      <c r="M164" s="864"/>
      <c r="N164" s="860"/>
      <c r="O164" s="860"/>
      <c r="P164" s="860"/>
      <c r="Q164" s="861"/>
      <c r="R164" s="862"/>
      <c r="S164" s="860"/>
      <c r="T164" s="860"/>
      <c r="U164" s="860"/>
      <c r="V164" s="860"/>
      <c r="W164" s="860"/>
      <c r="X164" s="860"/>
      <c r="Y164" s="1506"/>
      <c r="Z164" s="549"/>
      <c r="AA164" s="549"/>
      <c r="AB164" s="549"/>
      <c r="AC164" s="549"/>
      <c r="AD164" s="549"/>
      <c r="AE164" s="549"/>
      <c r="AF164" s="549"/>
      <c r="AG164" s="549"/>
      <c r="AH164" s="549"/>
      <c r="AI164" s="549"/>
      <c r="AJ164" s="549"/>
      <c r="AK164" s="549"/>
      <c r="AL164" s="549"/>
      <c r="AM164" s="549"/>
      <c r="AN164" s="549"/>
      <c r="AO164" s="549"/>
      <c r="AP164" s="549"/>
      <c r="AQ164" s="549"/>
      <c r="AR164" s="549"/>
      <c r="AS164" s="549"/>
      <c r="AT164" s="549"/>
      <c r="AU164" s="549"/>
      <c r="AV164" s="549"/>
      <c r="AW164" s="549"/>
      <c r="AX164" s="549"/>
      <c r="AY164" s="549"/>
      <c r="AZ164" s="216"/>
      <c r="BA164" s="392"/>
      <c r="BB164" s="159"/>
      <c r="BC164" s="340"/>
      <c r="BD164" s="307"/>
      <c r="BE164" s="307"/>
      <c r="BF164" s="307"/>
      <c r="BG164" s="341"/>
      <c r="BH164" s="351"/>
      <c r="BI164" s="307"/>
      <c r="BJ164" s="307"/>
      <c r="BK164" s="307"/>
      <c r="BL164" s="341"/>
      <c r="BM164" s="351"/>
      <c r="BN164" s="307"/>
      <c r="BO164" s="307"/>
      <c r="BP164" s="307"/>
      <c r="BQ164" s="341"/>
      <c r="BR164" s="351"/>
      <c r="BS164" s="307"/>
      <c r="BT164" s="307"/>
      <c r="BU164" s="307"/>
      <c r="BV164" s="307"/>
      <c r="BW164" s="307"/>
      <c r="BX164" s="307"/>
      <c r="BY164" s="308"/>
      <c r="BZ164" s="1547"/>
      <c r="CA164" s="1547"/>
      <c r="CB164" s="1547"/>
      <c r="CC164" s="1547"/>
      <c r="CD164" s="1547"/>
      <c r="CE164" s="1547"/>
      <c r="CF164" s="1547"/>
      <c r="CG164" s="1547"/>
      <c r="CH164" s="1547"/>
      <c r="CI164" s="1547"/>
      <c r="CJ164" s="1547"/>
      <c r="CK164" s="1547"/>
      <c r="CL164" s="1547"/>
      <c r="CM164" s="1547"/>
      <c r="CN164" s="1547"/>
      <c r="CO164" s="1547"/>
      <c r="CP164" s="1547"/>
      <c r="CQ164" s="1547"/>
      <c r="CR164" s="1547"/>
      <c r="CS164" s="1547"/>
      <c r="CT164" s="1547"/>
      <c r="CU164" s="1547"/>
      <c r="CV164" s="1547"/>
      <c r="CW164" s="1547"/>
      <c r="CX164" s="1547"/>
      <c r="CY164" s="1547"/>
      <c r="CZ164" s="1547"/>
    </row>
    <row r="165" s="398" customFormat="true" ht="15" customHeight="true" x14ac:dyDescent="0.2">
      <c r="A165" s="720"/>
      <c r="B165" s="968"/>
      <c r="C165" s="859"/>
      <c r="D165" s="860"/>
      <c r="E165" s="860"/>
      <c r="F165" s="860"/>
      <c r="G165" s="861"/>
      <c r="H165" s="862"/>
      <c r="I165" s="860"/>
      <c r="J165" s="860"/>
      <c r="K165" s="860"/>
      <c r="L165" s="863"/>
      <c r="M165" s="864"/>
      <c r="N165" s="860"/>
      <c r="O165" s="860"/>
      <c r="P165" s="860"/>
      <c r="Q165" s="861"/>
      <c r="R165" s="862"/>
      <c r="S165" s="860"/>
      <c r="T165" s="860"/>
      <c r="U165" s="860"/>
      <c r="V165" s="860"/>
      <c r="W165" s="860"/>
      <c r="X165" s="860"/>
      <c r="Y165" s="1506"/>
      <c r="Z165" s="549"/>
      <c r="AA165" s="549"/>
      <c r="AB165" s="549"/>
      <c r="AC165" s="549"/>
      <c r="AD165" s="549"/>
      <c r="AE165" s="549"/>
      <c r="AF165" s="549"/>
      <c r="AG165" s="549"/>
      <c r="AH165" s="549"/>
      <c r="AI165" s="549"/>
      <c r="AJ165" s="549"/>
      <c r="AK165" s="549"/>
      <c r="AL165" s="549"/>
      <c r="AM165" s="549"/>
      <c r="AN165" s="549"/>
      <c r="AO165" s="549"/>
      <c r="AP165" s="549"/>
      <c r="AQ165" s="549"/>
      <c r="AR165" s="549"/>
      <c r="AS165" s="549"/>
      <c r="AT165" s="549"/>
      <c r="AU165" s="549"/>
      <c r="AV165" s="549"/>
      <c r="AW165" s="549"/>
      <c r="AX165" s="549"/>
      <c r="AY165" s="549"/>
      <c r="AZ165" s="216"/>
      <c r="BA165" s="392"/>
      <c r="BB165" s="159"/>
      <c r="BC165" s="340"/>
      <c r="BD165" s="307"/>
      <c r="BE165" s="307"/>
      <c r="BF165" s="307"/>
      <c r="BG165" s="341"/>
      <c r="BH165" s="351"/>
      <c r="BI165" s="307"/>
      <c r="BJ165" s="307"/>
      <c r="BK165" s="307"/>
      <c r="BL165" s="341"/>
      <c r="BM165" s="351"/>
      <c r="BN165" s="307"/>
      <c r="BO165" s="307"/>
      <c r="BP165" s="307"/>
      <c r="BQ165" s="341"/>
      <c r="BR165" s="351"/>
      <c r="BS165" s="307"/>
      <c r="BT165" s="307"/>
      <c r="BU165" s="307"/>
      <c r="BV165" s="307"/>
      <c r="BW165" s="307"/>
      <c r="BX165" s="307"/>
      <c r="BY165" s="308"/>
      <c r="BZ165" s="1547"/>
      <c r="CA165" s="1547"/>
      <c r="CB165" s="1547"/>
      <c r="CC165" s="1547"/>
      <c r="CD165" s="1547"/>
      <c r="CE165" s="1547"/>
      <c r="CF165" s="1547"/>
      <c r="CG165" s="1547"/>
      <c r="CH165" s="1547"/>
      <c r="CI165" s="1547"/>
      <c r="CJ165" s="1547"/>
      <c r="CK165" s="1547"/>
      <c r="CL165" s="1547"/>
      <c r="CM165" s="1547"/>
      <c r="CN165" s="1547"/>
      <c r="CO165" s="1547"/>
      <c r="CP165" s="1547"/>
      <c r="CQ165" s="1547"/>
      <c r="CR165" s="1547"/>
      <c r="CS165" s="1547"/>
      <c r="CT165" s="1547"/>
      <c r="CU165" s="1547"/>
      <c r="CV165" s="1547"/>
      <c r="CW165" s="1547"/>
      <c r="CX165" s="1547"/>
      <c r="CY165" s="1547"/>
      <c r="CZ165" s="1547"/>
    </row>
    <row r="166" s="398" customFormat="true" ht="15" customHeight="true" x14ac:dyDescent="0.2">
      <c r="A166" s="720"/>
      <c r="B166" s="968"/>
      <c r="C166" s="859"/>
      <c r="D166" s="860"/>
      <c r="E166" s="860"/>
      <c r="F166" s="860"/>
      <c r="G166" s="861"/>
      <c r="H166" s="862"/>
      <c r="I166" s="860"/>
      <c r="J166" s="860"/>
      <c r="K166" s="860"/>
      <c r="L166" s="863"/>
      <c r="M166" s="864"/>
      <c r="N166" s="860"/>
      <c r="O166" s="860"/>
      <c r="P166" s="860"/>
      <c r="Q166" s="861"/>
      <c r="R166" s="862"/>
      <c r="S166" s="860"/>
      <c r="T166" s="860"/>
      <c r="U166" s="860"/>
      <c r="V166" s="860"/>
      <c r="W166" s="860"/>
      <c r="X166" s="860"/>
      <c r="Y166" s="1506"/>
      <c r="Z166" s="549"/>
      <c r="AA166" s="549"/>
      <c r="AB166" s="549"/>
      <c r="AC166" s="549"/>
      <c r="AD166" s="549"/>
      <c r="AE166" s="549"/>
      <c r="AF166" s="549"/>
      <c r="AG166" s="549"/>
      <c r="AH166" s="549"/>
      <c r="AI166" s="549"/>
      <c r="AJ166" s="549"/>
      <c r="AK166" s="549"/>
      <c r="AL166" s="549"/>
      <c r="AM166" s="549"/>
      <c r="AN166" s="549"/>
      <c r="AO166" s="549"/>
      <c r="AP166" s="549"/>
      <c r="AQ166" s="549"/>
      <c r="AR166" s="549"/>
      <c r="AS166" s="549"/>
      <c r="AT166" s="549"/>
      <c r="AU166" s="549"/>
      <c r="AV166" s="549"/>
      <c r="AW166" s="549"/>
      <c r="AX166" s="549"/>
      <c r="AY166" s="549"/>
      <c r="AZ166" s="216"/>
      <c r="BA166" s="392"/>
      <c r="BB166" s="159"/>
      <c r="BC166" s="340"/>
      <c r="BD166" s="307"/>
      <c r="BE166" s="307"/>
      <c r="BF166" s="307"/>
      <c r="BG166" s="341"/>
      <c r="BH166" s="351"/>
      <c r="BI166" s="307"/>
      <c r="BJ166" s="307"/>
      <c r="BK166" s="307"/>
      <c r="BL166" s="341"/>
      <c r="BM166" s="351"/>
      <c r="BN166" s="307"/>
      <c r="BO166" s="307"/>
      <c r="BP166" s="307"/>
      <c r="BQ166" s="341"/>
      <c r="BR166" s="351"/>
      <c r="BS166" s="307"/>
      <c r="BT166" s="307"/>
      <c r="BU166" s="307"/>
      <c r="BV166" s="307"/>
      <c r="BW166" s="307"/>
      <c r="BX166" s="307"/>
      <c r="BY166" s="308"/>
      <c r="BZ166" s="1547"/>
      <c r="CA166" s="1547"/>
      <c r="CB166" s="1547"/>
      <c r="CC166" s="1547"/>
      <c r="CD166" s="1547"/>
      <c r="CE166" s="1547"/>
      <c r="CF166" s="1547"/>
      <c r="CG166" s="1547"/>
      <c r="CH166" s="1547"/>
      <c r="CI166" s="1547"/>
      <c r="CJ166" s="1547"/>
      <c r="CK166" s="1547"/>
      <c r="CL166" s="1547"/>
      <c r="CM166" s="1547"/>
      <c r="CN166" s="1547"/>
      <c r="CO166" s="1547"/>
      <c r="CP166" s="1547"/>
      <c r="CQ166" s="1547"/>
      <c r="CR166" s="1547"/>
      <c r="CS166" s="1547"/>
      <c r="CT166" s="1547"/>
      <c r="CU166" s="1547"/>
      <c r="CV166" s="1547"/>
      <c r="CW166" s="1547"/>
      <c r="CX166" s="1547"/>
      <c r="CY166" s="1547"/>
      <c r="CZ166" s="1547"/>
    </row>
    <row r="167" s="398" customFormat="true" ht="15" customHeight="true" x14ac:dyDescent="0.2">
      <c r="A167" s="721"/>
      <c r="B167" s="969"/>
      <c r="C167" s="865"/>
      <c r="D167" s="866"/>
      <c r="E167" s="866"/>
      <c r="F167" s="866"/>
      <c r="G167" s="867"/>
      <c r="H167" s="868"/>
      <c r="I167" s="866"/>
      <c r="J167" s="866"/>
      <c r="K167" s="866"/>
      <c r="L167" s="869"/>
      <c r="M167" s="870"/>
      <c r="N167" s="866"/>
      <c r="O167" s="866"/>
      <c r="P167" s="866"/>
      <c r="Q167" s="867"/>
      <c r="R167" s="868"/>
      <c r="S167" s="866"/>
      <c r="T167" s="866"/>
      <c r="U167" s="866"/>
      <c r="V167" s="866"/>
      <c r="W167" s="866"/>
      <c r="X167" s="866"/>
      <c r="Y167" s="1507"/>
      <c r="Z167" s="549"/>
      <c r="AA167" s="549"/>
      <c r="AB167" s="549"/>
      <c r="AC167" s="549"/>
      <c r="AD167" s="549"/>
      <c r="AE167" s="549"/>
      <c r="AF167" s="549"/>
      <c r="AG167" s="549"/>
      <c r="AH167" s="549"/>
      <c r="AI167" s="549"/>
      <c r="AJ167" s="549"/>
      <c r="AK167" s="549"/>
      <c r="AL167" s="549"/>
      <c r="AM167" s="549"/>
      <c r="AN167" s="549"/>
      <c r="AO167" s="549"/>
      <c r="AP167" s="549"/>
      <c r="AQ167" s="549"/>
      <c r="AR167" s="549"/>
      <c r="AS167" s="549"/>
      <c r="AT167" s="549"/>
      <c r="AU167" s="549"/>
      <c r="AV167" s="549"/>
      <c r="AW167" s="549"/>
      <c r="AX167" s="549"/>
      <c r="AY167" s="549"/>
      <c r="AZ167" s="216"/>
      <c r="BA167" s="392"/>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307"/>
      <c r="BX167" s="307"/>
      <c r="BY167" s="308"/>
      <c r="BZ167" s="1547"/>
      <c r="CA167" s="1547"/>
      <c r="CB167" s="1547"/>
      <c r="CC167" s="1547"/>
      <c r="CD167" s="1547"/>
      <c r="CE167" s="1547"/>
      <c r="CF167" s="1547"/>
      <c r="CG167" s="1547"/>
      <c r="CH167" s="1547"/>
      <c r="CI167" s="1547"/>
      <c r="CJ167" s="1547"/>
      <c r="CK167" s="1547"/>
      <c r="CL167" s="1547"/>
      <c r="CM167" s="1547"/>
      <c r="CN167" s="1547"/>
      <c r="CO167" s="1547"/>
      <c r="CP167" s="1547"/>
      <c r="CQ167" s="1547"/>
      <c r="CR167" s="1547"/>
      <c r="CS167" s="1547"/>
      <c r="CT167" s="1547"/>
      <c r="CU167" s="1547"/>
      <c r="CV167" s="1547"/>
      <c r="CW167" s="1547"/>
      <c r="CX167" s="1547"/>
      <c r="CY167" s="1547"/>
      <c r="CZ167" s="1547"/>
    </row>
    <row r="168" s="398" customFormat="true" ht="15" customHeight="true" x14ac:dyDescent="0.2">
      <c r="A168" s="718"/>
      <c r="B168" s="740"/>
      <c r="C168" s="871"/>
      <c r="D168" s="872"/>
      <c r="E168" s="872"/>
      <c r="F168" s="872"/>
      <c r="G168" s="873"/>
      <c r="H168" s="874"/>
      <c r="I168" s="872"/>
      <c r="J168" s="872"/>
      <c r="K168" s="872"/>
      <c r="L168" s="875"/>
      <c r="M168" s="871"/>
      <c r="N168" s="872"/>
      <c r="O168" s="872"/>
      <c r="P168" s="872"/>
      <c r="Q168" s="873"/>
      <c r="R168" s="874"/>
      <c r="S168" s="872"/>
      <c r="T168" s="872"/>
      <c r="U168" s="872"/>
      <c r="V168" s="872"/>
      <c r="W168" s="872"/>
      <c r="X168" s="872"/>
      <c r="Y168" s="875"/>
      <c r="Z168" s="549"/>
      <c r="AA168" s="549"/>
      <c r="AB168" s="549"/>
      <c r="AC168" s="549"/>
      <c r="AD168" s="549"/>
      <c r="AE168" s="549"/>
      <c r="AF168" s="549"/>
      <c r="AG168" s="549"/>
      <c r="AH168" s="549"/>
      <c r="AI168" s="549"/>
      <c r="AJ168" s="549"/>
      <c r="AK168" s="549"/>
      <c r="AL168" s="549"/>
      <c r="AM168" s="549"/>
      <c r="AN168" s="549"/>
      <c r="AO168" s="549"/>
      <c r="AP168" s="549"/>
      <c r="AQ168" s="549"/>
      <c r="AR168" s="549"/>
      <c r="AS168" s="549"/>
      <c r="AT168" s="549"/>
      <c r="AU168" s="549"/>
      <c r="AV168" s="549"/>
      <c r="AW168" s="549"/>
      <c r="AX168" s="549"/>
      <c r="AY168" s="549"/>
      <c r="AZ168" s="216"/>
      <c r="BA168" s="392"/>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307"/>
      <c r="BX168" s="307"/>
      <c r="BY168" s="308"/>
      <c r="BZ168" s="1547"/>
      <c r="CA168" s="1547"/>
      <c r="CB168" s="1547"/>
      <c r="CC168" s="1547"/>
      <c r="CD168" s="1547"/>
      <c r="CE168" s="1547"/>
      <c r="CF168" s="1547"/>
      <c r="CG168" s="1547"/>
      <c r="CH168" s="1547"/>
      <c r="CI168" s="1547"/>
      <c r="CJ168" s="1547"/>
      <c r="CK168" s="1547"/>
      <c r="CL168" s="1547"/>
      <c r="CM168" s="1547"/>
      <c r="CN168" s="1547"/>
      <c r="CO168" s="1547"/>
      <c r="CP168" s="1547"/>
      <c r="CQ168" s="1547"/>
      <c r="CR168" s="1547"/>
      <c r="CS168" s="1547"/>
      <c r="CT168" s="1547"/>
      <c r="CU168" s="1547"/>
      <c r="CV168" s="1547"/>
      <c r="CW168" s="1547"/>
      <c r="CX168" s="1547"/>
      <c r="CY168" s="1547"/>
      <c r="CZ168" s="1547"/>
    </row>
    <row r="169" s="398" customFormat="true" ht="15" customHeight="true" x14ac:dyDescent="0.2">
      <c r="A169" s="722"/>
      <c r="B169" s="742"/>
      <c r="C169" s="651"/>
      <c r="D169" s="652"/>
      <c r="E169" s="652"/>
      <c r="F169" s="652"/>
      <c r="G169" s="707"/>
      <c r="H169" s="693"/>
      <c r="I169" s="652"/>
      <c r="J169" s="652"/>
      <c r="K169" s="652"/>
      <c r="L169" s="665"/>
      <c r="M169" s="678"/>
      <c r="N169" s="652"/>
      <c r="O169" s="652"/>
      <c r="P169" s="652"/>
      <c r="Q169" s="707"/>
      <c r="R169" s="693"/>
      <c r="S169" s="652"/>
      <c r="T169" s="652"/>
      <c r="U169" s="652"/>
      <c r="V169" s="652"/>
      <c r="W169" s="652"/>
      <c r="X169" s="652"/>
      <c r="Y169" s="1508"/>
      <c r="Z169" s="549"/>
      <c r="AA169" s="549"/>
      <c r="AB169" s="549"/>
      <c r="AC169" s="549"/>
      <c r="AD169" s="549"/>
      <c r="AE169" s="549"/>
      <c r="AF169" s="549"/>
      <c r="AG169" s="549"/>
      <c r="AH169" s="549"/>
      <c r="AI169" s="549"/>
      <c r="AJ169" s="549"/>
      <c r="AK169" s="549"/>
      <c r="AL169" s="549"/>
      <c r="AM169" s="549"/>
      <c r="AN169" s="549"/>
      <c r="AO169" s="549"/>
      <c r="AP169" s="549"/>
      <c r="AQ169" s="549"/>
      <c r="AR169" s="549"/>
      <c r="AS169" s="549"/>
      <c r="AT169" s="549"/>
      <c r="AU169" s="549"/>
      <c r="AV169" s="549"/>
      <c r="AW169" s="549"/>
      <c r="AX169" s="549"/>
      <c r="AY169" s="549"/>
      <c r="AZ169" s="216"/>
      <c r="BA169" s="392"/>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307"/>
      <c r="BX169" s="307"/>
      <c r="BY169" s="308"/>
      <c r="BZ169" s="1547"/>
      <c r="CA169" s="1547"/>
      <c r="CB169" s="1547"/>
      <c r="CC169" s="1547"/>
      <c r="CD169" s="1547"/>
      <c r="CE169" s="1547"/>
      <c r="CF169" s="1547"/>
      <c r="CG169" s="1547"/>
      <c r="CH169" s="1547"/>
      <c r="CI169" s="1547"/>
      <c r="CJ169" s="1547"/>
      <c r="CK169" s="1547"/>
      <c r="CL169" s="1547"/>
      <c r="CM169" s="1547"/>
      <c r="CN169" s="1547"/>
      <c r="CO169" s="1547"/>
      <c r="CP169" s="1547"/>
      <c r="CQ169" s="1547"/>
      <c r="CR169" s="1547"/>
      <c r="CS169" s="1547"/>
      <c r="CT169" s="1547"/>
      <c r="CU169" s="1547"/>
      <c r="CV169" s="1547"/>
      <c r="CW169" s="1547"/>
      <c r="CX169" s="1547"/>
      <c r="CY169" s="1547"/>
      <c r="CZ169" s="1547"/>
    </row>
    <row r="170" s="398" customFormat="true" ht="15" customHeight="true" x14ac:dyDescent="0.2">
      <c r="A170" s="723"/>
      <c r="B170" s="743"/>
      <c r="C170" s="653"/>
      <c r="D170" s="654"/>
      <c r="E170" s="654"/>
      <c r="F170" s="654"/>
      <c r="G170" s="708"/>
      <c r="H170" s="694"/>
      <c r="I170" s="654"/>
      <c r="J170" s="654"/>
      <c r="K170" s="654"/>
      <c r="L170" s="666"/>
      <c r="M170" s="679"/>
      <c r="N170" s="654"/>
      <c r="O170" s="654"/>
      <c r="P170" s="654"/>
      <c r="Q170" s="708"/>
      <c r="R170" s="694"/>
      <c r="S170" s="654"/>
      <c r="T170" s="654"/>
      <c r="U170" s="654"/>
      <c r="V170" s="654"/>
      <c r="W170" s="654"/>
      <c r="X170" s="654"/>
      <c r="Y170" s="1509"/>
      <c r="Z170" s="549"/>
      <c r="AA170" s="549"/>
      <c r="AB170" s="549"/>
      <c r="AC170" s="549"/>
      <c r="AD170" s="549"/>
      <c r="AE170" s="549"/>
      <c r="AF170" s="549"/>
      <c r="AG170" s="549"/>
      <c r="AH170" s="549"/>
      <c r="AI170" s="549"/>
      <c r="AJ170" s="549"/>
      <c r="AK170" s="549"/>
      <c r="AL170" s="549"/>
      <c r="AM170" s="549"/>
      <c r="AN170" s="549"/>
      <c r="AO170" s="549"/>
      <c r="AP170" s="549"/>
      <c r="AQ170" s="549"/>
      <c r="AR170" s="549"/>
      <c r="AS170" s="549"/>
      <c r="AT170" s="549"/>
      <c r="AU170" s="549"/>
      <c r="AV170" s="549"/>
      <c r="AW170" s="549"/>
      <c r="AX170" s="549"/>
      <c r="AY170" s="549"/>
      <c r="AZ170" s="216"/>
      <c r="BA170" s="392"/>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307"/>
      <c r="BX170" s="307"/>
      <c r="BY170" s="308"/>
      <c r="BZ170" s="1547"/>
      <c r="CA170" s="1547"/>
      <c r="CB170" s="1547"/>
      <c r="CC170" s="1547"/>
      <c r="CD170" s="1547"/>
      <c r="CE170" s="1547"/>
      <c r="CF170" s="1547"/>
      <c r="CG170" s="1547"/>
      <c r="CH170" s="1547"/>
      <c r="CI170" s="1547"/>
      <c r="CJ170" s="1547"/>
      <c r="CK170" s="1547"/>
      <c r="CL170" s="1547"/>
      <c r="CM170" s="1547"/>
      <c r="CN170" s="1547"/>
      <c r="CO170" s="1547"/>
      <c r="CP170" s="1547"/>
      <c r="CQ170" s="1547"/>
      <c r="CR170" s="1547"/>
      <c r="CS170" s="1547"/>
      <c r="CT170" s="1547"/>
      <c r="CU170" s="1547"/>
      <c r="CV170" s="1547"/>
      <c r="CW170" s="1547"/>
      <c r="CX170" s="1547"/>
      <c r="CY170" s="1547"/>
      <c r="CZ170" s="1547"/>
    </row>
    <row r="171" s="398" customFormat="true" ht="15" customHeight="true" x14ac:dyDescent="0.2">
      <c r="A171" s="724"/>
      <c r="B171" s="744"/>
      <c r="C171" s="876"/>
      <c r="D171" s="877"/>
      <c r="E171" s="877"/>
      <c r="F171" s="877"/>
      <c r="G171" s="878"/>
      <c r="H171" s="879"/>
      <c r="I171" s="877"/>
      <c r="J171" s="877"/>
      <c r="K171" s="877"/>
      <c r="L171" s="880"/>
      <c r="M171" s="881"/>
      <c r="N171" s="877"/>
      <c r="O171" s="877"/>
      <c r="P171" s="877"/>
      <c r="Q171" s="878"/>
      <c r="R171" s="879"/>
      <c r="S171" s="877"/>
      <c r="T171" s="877"/>
      <c r="U171" s="877"/>
      <c r="V171" s="877"/>
      <c r="W171" s="877"/>
      <c r="X171" s="877"/>
      <c r="Y171" s="1510"/>
      <c r="Z171" s="549"/>
      <c r="AA171" s="549"/>
      <c r="AB171" s="549"/>
      <c r="AC171" s="549"/>
      <c r="AD171" s="549"/>
      <c r="AE171" s="549"/>
      <c r="AF171" s="549"/>
      <c r="AG171" s="549"/>
      <c r="AH171" s="549"/>
      <c r="AI171" s="549"/>
      <c r="AJ171" s="549"/>
      <c r="AK171" s="549"/>
      <c r="AL171" s="549"/>
      <c r="AM171" s="549"/>
      <c r="AN171" s="549"/>
      <c r="AO171" s="549"/>
      <c r="AP171" s="549"/>
      <c r="AQ171" s="549"/>
      <c r="AR171" s="549"/>
      <c r="AS171" s="549"/>
      <c r="AT171" s="549"/>
      <c r="AU171" s="549"/>
      <c r="AV171" s="549"/>
      <c r="AW171" s="549"/>
      <c r="AX171" s="549"/>
      <c r="AY171" s="549"/>
      <c r="AZ171" s="216"/>
      <c r="BA171" s="392"/>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307"/>
      <c r="BX171" s="307"/>
      <c r="BY171" s="308"/>
      <c r="BZ171" s="1547"/>
      <c r="CA171" s="1547"/>
      <c r="CB171" s="1547"/>
      <c r="CC171" s="1547"/>
      <c r="CD171" s="1547"/>
      <c r="CE171" s="1547"/>
      <c r="CF171" s="1547"/>
      <c r="CG171" s="1547"/>
      <c r="CH171" s="1547"/>
      <c r="CI171" s="1547"/>
      <c r="CJ171" s="1547"/>
      <c r="CK171" s="1547"/>
      <c r="CL171" s="1547"/>
      <c r="CM171" s="1547"/>
      <c r="CN171" s="1547"/>
      <c r="CO171" s="1547"/>
      <c r="CP171" s="1547"/>
      <c r="CQ171" s="1547"/>
      <c r="CR171" s="1547"/>
      <c r="CS171" s="1547"/>
      <c r="CT171" s="1547"/>
      <c r="CU171" s="1547"/>
      <c r="CV171" s="1547"/>
      <c r="CW171" s="1547"/>
      <c r="CX171" s="1547"/>
      <c r="CY171" s="1547"/>
      <c r="CZ171" s="1547"/>
    </row>
    <row r="172" s="398" customFormat="true" ht="15" customHeight="true" x14ac:dyDescent="0.2">
      <c r="A172" s="725"/>
      <c r="B172" s="745"/>
      <c r="C172" s="882"/>
      <c r="D172" s="883"/>
      <c r="E172" s="883"/>
      <c r="F172" s="883"/>
      <c r="G172" s="884"/>
      <c r="H172" s="885"/>
      <c r="I172" s="883"/>
      <c r="J172" s="883"/>
      <c r="K172" s="883"/>
      <c r="L172" s="886"/>
      <c r="M172" s="887"/>
      <c r="N172" s="883"/>
      <c r="O172" s="883"/>
      <c r="P172" s="883"/>
      <c r="Q172" s="884"/>
      <c r="R172" s="885"/>
      <c r="S172" s="883"/>
      <c r="T172" s="883"/>
      <c r="U172" s="883"/>
      <c r="V172" s="883"/>
      <c r="W172" s="883"/>
      <c r="X172" s="883"/>
      <c r="Y172" s="1511"/>
      <c r="Z172" s="549"/>
      <c r="AA172" s="549"/>
      <c r="AB172" s="549"/>
      <c r="AC172" s="549"/>
      <c r="AD172" s="549"/>
      <c r="AE172" s="549"/>
      <c r="AF172" s="549"/>
      <c r="AG172" s="549"/>
      <c r="AH172" s="549"/>
      <c r="AI172" s="549"/>
      <c r="AJ172" s="549"/>
      <c r="AK172" s="549"/>
      <c r="AL172" s="549"/>
      <c r="AM172" s="549"/>
      <c r="AN172" s="549"/>
      <c r="AO172" s="549"/>
      <c r="AP172" s="549"/>
      <c r="AQ172" s="549"/>
      <c r="AR172" s="549"/>
      <c r="AS172" s="549"/>
      <c r="AT172" s="549"/>
      <c r="AU172" s="549"/>
      <c r="AV172" s="549"/>
      <c r="AW172" s="549"/>
      <c r="AX172" s="549"/>
      <c r="AY172" s="549"/>
      <c r="AZ172" s="216"/>
      <c r="BA172" s="392"/>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307"/>
      <c r="BX172" s="307"/>
      <c r="BY172" s="308"/>
      <c r="BZ172" s="1547"/>
      <c r="CA172" s="1547"/>
      <c r="CB172" s="1547"/>
      <c r="CC172" s="1547"/>
      <c r="CD172" s="1547"/>
      <c r="CE172" s="1547"/>
      <c r="CF172" s="1547"/>
      <c r="CG172" s="1547"/>
      <c r="CH172" s="1547"/>
      <c r="CI172" s="1547"/>
      <c r="CJ172" s="1547"/>
      <c r="CK172" s="1547"/>
      <c r="CL172" s="1547"/>
      <c r="CM172" s="1547"/>
      <c r="CN172" s="1547"/>
      <c r="CO172" s="1547"/>
      <c r="CP172" s="1547"/>
      <c r="CQ172" s="1547"/>
      <c r="CR172" s="1547"/>
      <c r="CS172" s="1547"/>
      <c r="CT172" s="1547"/>
      <c r="CU172" s="1547"/>
      <c r="CV172" s="1547"/>
      <c r="CW172" s="1547"/>
      <c r="CX172" s="1547"/>
      <c r="CY172" s="1547"/>
      <c r="CZ172" s="1547"/>
    </row>
    <row r="173" s="398" customFormat="true" ht="15" customHeight="true" x14ac:dyDescent="0.2">
      <c r="A173" s="725"/>
      <c r="B173" s="745"/>
      <c r="C173" s="882"/>
      <c r="D173" s="883"/>
      <c r="E173" s="883"/>
      <c r="F173" s="883"/>
      <c r="G173" s="884"/>
      <c r="H173" s="885"/>
      <c r="I173" s="883"/>
      <c r="J173" s="883"/>
      <c r="K173" s="883"/>
      <c r="L173" s="886"/>
      <c r="M173" s="887"/>
      <c r="N173" s="883"/>
      <c r="O173" s="883"/>
      <c r="P173" s="883"/>
      <c r="Q173" s="884"/>
      <c r="R173" s="885"/>
      <c r="S173" s="883"/>
      <c r="T173" s="883"/>
      <c r="U173" s="883"/>
      <c r="V173" s="883"/>
      <c r="W173" s="883"/>
      <c r="X173" s="883"/>
      <c r="Y173" s="1511"/>
      <c r="Z173" s="549"/>
      <c r="AA173" s="549"/>
      <c r="AB173" s="549"/>
      <c r="AC173" s="549"/>
      <c r="AD173" s="549"/>
      <c r="AE173" s="549"/>
      <c r="AF173" s="549"/>
      <c r="AG173" s="549"/>
      <c r="AH173" s="549"/>
      <c r="AI173" s="549"/>
      <c r="AJ173" s="549"/>
      <c r="AK173" s="549"/>
      <c r="AL173" s="549"/>
      <c r="AM173" s="549"/>
      <c r="AN173" s="549"/>
      <c r="AO173" s="549"/>
      <c r="AP173" s="549"/>
      <c r="AQ173" s="549"/>
      <c r="AR173" s="549"/>
      <c r="AS173" s="549"/>
      <c r="AT173" s="549"/>
      <c r="AU173" s="549"/>
      <c r="AV173" s="549"/>
      <c r="AW173" s="549"/>
      <c r="AX173" s="549"/>
      <c r="AY173" s="549"/>
      <c r="AZ173" s="216"/>
      <c r="BA173" s="392"/>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307"/>
      <c r="BX173" s="307"/>
      <c r="BY173" s="308"/>
      <c r="BZ173" s="1547"/>
      <c r="CA173" s="1547"/>
      <c r="CB173" s="1547"/>
      <c r="CC173" s="1547"/>
      <c r="CD173" s="1547"/>
      <c r="CE173" s="1547"/>
      <c r="CF173" s="1547"/>
      <c r="CG173" s="1547"/>
      <c r="CH173" s="1547"/>
      <c r="CI173" s="1547"/>
      <c r="CJ173" s="1547"/>
      <c r="CK173" s="1547"/>
      <c r="CL173" s="1547"/>
      <c r="CM173" s="1547"/>
      <c r="CN173" s="1547"/>
      <c r="CO173" s="1547"/>
      <c r="CP173" s="1547"/>
      <c r="CQ173" s="1547"/>
      <c r="CR173" s="1547"/>
      <c r="CS173" s="1547"/>
      <c r="CT173" s="1547"/>
      <c r="CU173" s="1547"/>
      <c r="CV173" s="1547"/>
      <c r="CW173" s="1547"/>
      <c r="CX173" s="1547"/>
      <c r="CY173" s="1547"/>
      <c r="CZ173" s="1547"/>
    </row>
    <row r="174" s="398" customFormat="true" ht="15" customHeight="true" x14ac:dyDescent="0.2">
      <c r="A174" s="725"/>
      <c r="B174" s="745"/>
      <c r="C174" s="882"/>
      <c r="D174" s="883"/>
      <c r="E174" s="883"/>
      <c r="F174" s="883"/>
      <c r="G174" s="884"/>
      <c r="H174" s="885"/>
      <c r="I174" s="883"/>
      <c r="J174" s="883"/>
      <c r="K174" s="883"/>
      <c r="L174" s="886"/>
      <c r="M174" s="887"/>
      <c r="N174" s="883"/>
      <c r="O174" s="883"/>
      <c r="P174" s="883"/>
      <c r="Q174" s="884"/>
      <c r="R174" s="885"/>
      <c r="S174" s="883"/>
      <c r="T174" s="883"/>
      <c r="U174" s="883"/>
      <c r="V174" s="883"/>
      <c r="W174" s="883"/>
      <c r="X174" s="883"/>
      <c r="Y174" s="1511"/>
      <c r="Z174" s="549"/>
      <c r="AA174" s="549"/>
      <c r="AB174" s="549"/>
      <c r="AC174" s="549"/>
      <c r="AD174" s="549"/>
      <c r="AE174" s="549"/>
      <c r="AF174" s="549"/>
      <c r="AG174" s="549"/>
      <c r="AH174" s="549"/>
      <c r="AI174" s="549"/>
      <c r="AJ174" s="549"/>
      <c r="AK174" s="549"/>
      <c r="AL174" s="549"/>
      <c r="AM174" s="549"/>
      <c r="AN174" s="549"/>
      <c r="AO174" s="549"/>
      <c r="AP174" s="549"/>
      <c r="AQ174" s="549"/>
      <c r="AR174" s="549"/>
      <c r="AS174" s="549"/>
      <c r="AT174" s="549"/>
      <c r="AU174" s="549"/>
      <c r="AV174" s="549"/>
      <c r="AW174" s="549"/>
      <c r="AX174" s="549"/>
      <c r="AY174" s="549"/>
      <c r="AZ174" s="216"/>
      <c r="BA174" s="392"/>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307"/>
      <c r="BX174" s="307"/>
      <c r="BY174" s="308"/>
      <c r="BZ174" s="1547"/>
      <c r="CA174" s="1547"/>
      <c r="CB174" s="1547"/>
      <c r="CC174" s="1547"/>
      <c r="CD174" s="1547"/>
      <c r="CE174" s="1547"/>
      <c r="CF174" s="1547"/>
      <c r="CG174" s="1547"/>
      <c r="CH174" s="1547"/>
      <c r="CI174" s="1547"/>
      <c r="CJ174" s="1547"/>
      <c r="CK174" s="1547"/>
      <c r="CL174" s="1547"/>
      <c r="CM174" s="1547"/>
      <c r="CN174" s="1547"/>
      <c r="CO174" s="1547"/>
      <c r="CP174" s="1547"/>
      <c r="CQ174" s="1547"/>
      <c r="CR174" s="1547"/>
      <c r="CS174" s="1547"/>
      <c r="CT174" s="1547"/>
      <c r="CU174" s="1547"/>
      <c r="CV174" s="1547"/>
      <c r="CW174" s="1547"/>
      <c r="CX174" s="1547"/>
      <c r="CY174" s="1547"/>
      <c r="CZ174" s="1547"/>
    </row>
    <row r="175" s="398" customFormat="true" ht="15" customHeight="true" x14ac:dyDescent="0.2">
      <c r="A175" s="725"/>
      <c r="B175" s="745"/>
      <c r="C175" s="882"/>
      <c r="D175" s="883"/>
      <c r="E175" s="883"/>
      <c r="F175" s="883"/>
      <c r="G175" s="884"/>
      <c r="H175" s="885"/>
      <c r="I175" s="883"/>
      <c r="J175" s="883"/>
      <c r="K175" s="883"/>
      <c r="L175" s="886"/>
      <c r="M175" s="887"/>
      <c r="N175" s="883"/>
      <c r="O175" s="883"/>
      <c r="P175" s="883"/>
      <c r="Q175" s="884"/>
      <c r="R175" s="885"/>
      <c r="S175" s="883"/>
      <c r="T175" s="883"/>
      <c r="U175" s="883"/>
      <c r="V175" s="883"/>
      <c r="W175" s="883"/>
      <c r="X175" s="883"/>
      <c r="Y175" s="1511"/>
      <c r="Z175" s="549"/>
      <c r="AA175" s="549"/>
      <c r="AB175" s="549"/>
      <c r="AC175" s="549"/>
      <c r="AD175" s="549"/>
      <c r="AE175" s="549"/>
      <c r="AF175" s="549"/>
      <c r="AG175" s="549"/>
      <c r="AH175" s="549"/>
      <c r="AI175" s="549"/>
      <c r="AJ175" s="549"/>
      <c r="AK175" s="549"/>
      <c r="AL175" s="549"/>
      <c r="AM175" s="549"/>
      <c r="AN175" s="549"/>
      <c r="AO175" s="549"/>
      <c r="AP175" s="549"/>
      <c r="AQ175" s="549"/>
      <c r="AR175" s="549"/>
      <c r="AS175" s="549"/>
      <c r="AT175" s="549"/>
      <c r="AU175" s="549"/>
      <c r="AV175" s="549"/>
      <c r="AW175" s="549"/>
      <c r="AX175" s="549"/>
      <c r="AY175" s="549"/>
      <c r="AZ175" s="216"/>
      <c r="BA175" s="392"/>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307"/>
      <c r="BX175" s="307"/>
      <c r="BY175" s="308"/>
      <c r="BZ175" s="1547"/>
      <c r="CA175" s="1547"/>
      <c r="CB175" s="1547"/>
      <c r="CC175" s="1547"/>
      <c r="CD175" s="1547"/>
      <c r="CE175" s="1547"/>
      <c r="CF175" s="1547"/>
      <c r="CG175" s="1547"/>
      <c r="CH175" s="1547"/>
      <c r="CI175" s="1547"/>
      <c r="CJ175" s="1547"/>
      <c r="CK175" s="1547"/>
      <c r="CL175" s="1547"/>
      <c r="CM175" s="1547"/>
      <c r="CN175" s="1547"/>
      <c r="CO175" s="1547"/>
      <c r="CP175" s="1547"/>
      <c r="CQ175" s="1547"/>
      <c r="CR175" s="1547"/>
      <c r="CS175" s="1547"/>
      <c r="CT175" s="1547"/>
      <c r="CU175" s="1547"/>
      <c r="CV175" s="1547"/>
      <c r="CW175" s="1547"/>
      <c r="CX175" s="1547"/>
      <c r="CY175" s="1547"/>
      <c r="CZ175" s="1547"/>
    </row>
    <row r="176" s="398" customFormat="true" ht="15" customHeight="true" x14ac:dyDescent="0.2">
      <c r="A176" s="725"/>
      <c r="B176" s="745"/>
      <c r="C176" s="882"/>
      <c r="D176" s="883"/>
      <c r="E176" s="883"/>
      <c r="F176" s="883"/>
      <c r="G176" s="884"/>
      <c r="H176" s="885"/>
      <c r="I176" s="883"/>
      <c r="J176" s="883"/>
      <c r="K176" s="883"/>
      <c r="L176" s="886"/>
      <c r="M176" s="887"/>
      <c r="N176" s="883"/>
      <c r="O176" s="883"/>
      <c r="P176" s="883"/>
      <c r="Q176" s="884"/>
      <c r="R176" s="885"/>
      <c r="S176" s="883"/>
      <c r="T176" s="883"/>
      <c r="U176" s="883"/>
      <c r="V176" s="883"/>
      <c r="W176" s="883"/>
      <c r="X176" s="883"/>
      <c r="Y176" s="1511"/>
      <c r="Z176" s="549"/>
      <c r="AA176" s="549"/>
      <c r="AB176" s="549"/>
      <c r="AC176" s="549"/>
      <c r="AD176" s="549"/>
      <c r="AE176" s="549"/>
      <c r="AF176" s="549"/>
      <c r="AG176" s="549"/>
      <c r="AH176" s="549"/>
      <c r="AI176" s="549"/>
      <c r="AJ176" s="549"/>
      <c r="AK176" s="549"/>
      <c r="AL176" s="549"/>
      <c r="AM176" s="549"/>
      <c r="AN176" s="549"/>
      <c r="AO176" s="549"/>
      <c r="AP176" s="549"/>
      <c r="AQ176" s="549"/>
      <c r="AR176" s="549"/>
      <c r="AS176" s="549"/>
      <c r="AT176" s="549"/>
      <c r="AU176" s="549"/>
      <c r="AV176" s="549"/>
      <c r="AW176" s="549"/>
      <c r="AX176" s="549"/>
      <c r="AY176" s="549"/>
      <c r="AZ176" s="216"/>
      <c r="BA176" s="392"/>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307"/>
      <c r="BX176" s="307"/>
      <c r="BY176" s="308"/>
      <c r="BZ176" s="1547"/>
      <c r="CA176" s="1547"/>
      <c r="CB176" s="1547"/>
      <c r="CC176" s="1547"/>
      <c r="CD176" s="1547"/>
      <c r="CE176" s="1547"/>
      <c r="CF176" s="1547"/>
      <c r="CG176" s="1547"/>
      <c r="CH176" s="1547"/>
      <c r="CI176" s="1547"/>
      <c r="CJ176" s="1547"/>
      <c r="CK176" s="1547"/>
      <c r="CL176" s="1547"/>
      <c r="CM176" s="1547"/>
      <c r="CN176" s="1547"/>
      <c r="CO176" s="1547"/>
      <c r="CP176" s="1547"/>
      <c r="CQ176" s="1547"/>
      <c r="CR176" s="1547"/>
      <c r="CS176" s="1547"/>
      <c r="CT176" s="1547"/>
      <c r="CU176" s="1547"/>
      <c r="CV176" s="1547"/>
      <c r="CW176" s="1547"/>
      <c r="CX176" s="1547"/>
      <c r="CY176" s="1547"/>
      <c r="CZ176" s="1547"/>
    </row>
    <row r="177" s="398" customFormat="true" ht="15" customHeight="true" x14ac:dyDescent="0.2">
      <c r="A177" s="725"/>
      <c r="B177" s="745"/>
      <c r="C177" s="882"/>
      <c r="D177" s="883"/>
      <c r="E177" s="883"/>
      <c r="F177" s="883"/>
      <c r="G177" s="884"/>
      <c r="H177" s="885"/>
      <c r="I177" s="883"/>
      <c r="J177" s="883"/>
      <c r="K177" s="883"/>
      <c r="L177" s="886"/>
      <c r="M177" s="887"/>
      <c r="N177" s="883"/>
      <c r="O177" s="883"/>
      <c r="P177" s="883"/>
      <c r="Q177" s="884"/>
      <c r="R177" s="885"/>
      <c r="S177" s="883"/>
      <c r="T177" s="883"/>
      <c r="U177" s="883"/>
      <c r="V177" s="883"/>
      <c r="W177" s="883"/>
      <c r="X177" s="883"/>
      <c r="Y177" s="1511"/>
      <c r="Z177" s="549"/>
      <c r="AA177" s="549"/>
      <c r="AB177" s="549"/>
      <c r="AC177" s="549"/>
      <c r="AD177" s="549"/>
      <c r="AE177" s="549"/>
      <c r="AF177" s="549"/>
      <c r="AG177" s="549"/>
      <c r="AH177" s="549"/>
      <c r="AI177" s="549"/>
      <c r="AJ177" s="549"/>
      <c r="AK177" s="549"/>
      <c r="AL177" s="549"/>
      <c r="AM177" s="549"/>
      <c r="AN177" s="549"/>
      <c r="AO177" s="549"/>
      <c r="AP177" s="549"/>
      <c r="AQ177" s="549"/>
      <c r="AR177" s="549"/>
      <c r="AS177" s="549"/>
      <c r="AT177" s="549"/>
      <c r="AU177" s="549"/>
      <c r="AV177" s="549"/>
      <c r="AW177" s="549"/>
      <c r="AX177" s="549"/>
      <c r="AY177" s="549"/>
      <c r="AZ177" s="216"/>
      <c r="BA177" s="392"/>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307"/>
      <c r="BX177" s="307"/>
      <c r="BY177" s="308"/>
      <c r="BZ177" s="1547"/>
      <c r="CA177" s="1547"/>
      <c r="CB177" s="1547"/>
      <c r="CC177" s="1547"/>
      <c r="CD177" s="1547"/>
      <c r="CE177" s="1547"/>
      <c r="CF177" s="1547"/>
      <c r="CG177" s="1547"/>
      <c r="CH177" s="1547"/>
      <c r="CI177" s="1547"/>
      <c r="CJ177" s="1547"/>
      <c r="CK177" s="1547"/>
      <c r="CL177" s="1547"/>
      <c r="CM177" s="1547"/>
      <c r="CN177" s="1547"/>
      <c r="CO177" s="1547"/>
      <c r="CP177" s="1547"/>
      <c r="CQ177" s="1547"/>
      <c r="CR177" s="1547"/>
      <c r="CS177" s="1547"/>
      <c r="CT177" s="1547"/>
      <c r="CU177" s="1547"/>
      <c r="CV177" s="1547"/>
      <c r="CW177" s="1547"/>
      <c r="CX177" s="1547"/>
      <c r="CY177" s="1547"/>
      <c r="CZ177" s="1547"/>
    </row>
    <row r="178" s="398" customFormat="true" ht="15" customHeight="true" x14ac:dyDescent="0.2">
      <c r="A178" s="725"/>
      <c r="B178" s="745"/>
      <c r="C178" s="882"/>
      <c r="D178" s="883"/>
      <c r="E178" s="883"/>
      <c r="F178" s="883"/>
      <c r="G178" s="884"/>
      <c r="H178" s="885"/>
      <c r="I178" s="883"/>
      <c r="J178" s="883"/>
      <c r="K178" s="883"/>
      <c r="L178" s="886"/>
      <c r="M178" s="887"/>
      <c r="N178" s="883"/>
      <c r="O178" s="883"/>
      <c r="P178" s="883"/>
      <c r="Q178" s="884"/>
      <c r="R178" s="885"/>
      <c r="S178" s="883"/>
      <c r="T178" s="883"/>
      <c r="U178" s="883"/>
      <c r="V178" s="883"/>
      <c r="W178" s="883"/>
      <c r="X178" s="883"/>
      <c r="Y178" s="1511"/>
      <c r="Z178" s="549"/>
      <c r="AA178" s="549"/>
      <c r="AB178" s="549"/>
      <c r="AC178" s="549"/>
      <c r="AD178" s="549"/>
      <c r="AE178" s="549"/>
      <c r="AF178" s="549"/>
      <c r="AG178" s="549"/>
      <c r="AH178" s="549"/>
      <c r="AI178" s="549"/>
      <c r="AJ178" s="549"/>
      <c r="AK178" s="549"/>
      <c r="AL178" s="549"/>
      <c r="AM178" s="549"/>
      <c r="AN178" s="549"/>
      <c r="AO178" s="549"/>
      <c r="AP178" s="549"/>
      <c r="AQ178" s="549"/>
      <c r="AR178" s="549"/>
      <c r="AS178" s="549"/>
      <c r="AT178" s="549"/>
      <c r="AU178" s="549"/>
      <c r="AV178" s="549"/>
      <c r="AW178" s="549"/>
      <c r="AX178" s="549"/>
      <c r="AY178" s="549"/>
      <c r="AZ178" s="216"/>
      <c r="BA178" s="392"/>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307"/>
      <c r="BX178" s="307"/>
      <c r="BY178" s="308"/>
      <c r="BZ178" s="1547"/>
      <c r="CA178" s="1547"/>
      <c r="CB178" s="1547"/>
      <c r="CC178" s="1547"/>
      <c r="CD178" s="1547"/>
      <c r="CE178" s="1547"/>
      <c r="CF178" s="1547"/>
      <c r="CG178" s="1547"/>
      <c r="CH178" s="1547"/>
      <c r="CI178" s="1547"/>
      <c r="CJ178" s="1547"/>
      <c r="CK178" s="1547"/>
      <c r="CL178" s="1547"/>
      <c r="CM178" s="1547"/>
      <c r="CN178" s="1547"/>
      <c r="CO178" s="1547"/>
      <c r="CP178" s="1547"/>
      <c r="CQ178" s="1547"/>
      <c r="CR178" s="1547"/>
      <c r="CS178" s="1547"/>
      <c r="CT178" s="1547"/>
      <c r="CU178" s="1547"/>
      <c r="CV178" s="1547"/>
      <c r="CW178" s="1547"/>
      <c r="CX178" s="1547"/>
      <c r="CY178" s="1547"/>
      <c r="CZ178" s="1547"/>
    </row>
    <row r="179" s="398" customFormat="true" ht="15" customHeight="true" x14ac:dyDescent="0.2">
      <c r="A179" s="725"/>
      <c r="B179" s="745"/>
      <c r="C179" s="882"/>
      <c r="D179" s="883"/>
      <c r="E179" s="883"/>
      <c r="F179" s="883"/>
      <c r="G179" s="884"/>
      <c r="H179" s="885"/>
      <c r="I179" s="883"/>
      <c r="J179" s="883"/>
      <c r="K179" s="883"/>
      <c r="L179" s="886"/>
      <c r="M179" s="887"/>
      <c r="N179" s="883"/>
      <c r="O179" s="883"/>
      <c r="P179" s="883"/>
      <c r="Q179" s="884"/>
      <c r="R179" s="885"/>
      <c r="S179" s="883"/>
      <c r="T179" s="883"/>
      <c r="U179" s="883"/>
      <c r="V179" s="883"/>
      <c r="W179" s="883"/>
      <c r="X179" s="883"/>
      <c r="Y179" s="1511"/>
      <c r="Z179" s="549"/>
      <c r="AA179" s="549"/>
      <c r="AB179" s="549"/>
      <c r="AC179" s="549"/>
      <c r="AD179" s="549"/>
      <c r="AE179" s="549"/>
      <c r="AF179" s="549"/>
      <c r="AG179" s="549"/>
      <c r="AH179" s="549"/>
      <c r="AI179" s="549"/>
      <c r="AJ179" s="549"/>
      <c r="AK179" s="549"/>
      <c r="AL179" s="549"/>
      <c r="AM179" s="549"/>
      <c r="AN179" s="549"/>
      <c r="AO179" s="549"/>
      <c r="AP179" s="549"/>
      <c r="AQ179" s="549"/>
      <c r="AR179" s="549"/>
      <c r="AS179" s="549"/>
      <c r="AT179" s="549"/>
      <c r="AU179" s="549"/>
      <c r="AV179" s="549"/>
      <c r="AW179" s="549"/>
      <c r="AX179" s="549"/>
      <c r="AY179" s="549"/>
      <c r="AZ179" s="216"/>
      <c r="BA179" s="392"/>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307"/>
      <c r="BX179" s="307"/>
      <c r="BY179" s="308"/>
      <c r="BZ179" s="1547"/>
      <c r="CA179" s="1547"/>
      <c r="CB179" s="1547"/>
      <c r="CC179" s="1547"/>
      <c r="CD179" s="1547"/>
      <c r="CE179" s="1547"/>
      <c r="CF179" s="1547"/>
      <c r="CG179" s="1547"/>
      <c r="CH179" s="1547"/>
      <c r="CI179" s="1547"/>
      <c r="CJ179" s="1547"/>
      <c r="CK179" s="1547"/>
      <c r="CL179" s="1547"/>
      <c r="CM179" s="1547"/>
      <c r="CN179" s="1547"/>
      <c r="CO179" s="1547"/>
      <c r="CP179" s="1547"/>
      <c r="CQ179" s="1547"/>
      <c r="CR179" s="1547"/>
      <c r="CS179" s="1547"/>
      <c r="CT179" s="1547"/>
      <c r="CU179" s="1547"/>
      <c r="CV179" s="1547"/>
      <c r="CW179" s="1547"/>
      <c r="CX179" s="1547"/>
      <c r="CY179" s="1547"/>
      <c r="CZ179" s="1547"/>
    </row>
    <row r="180" s="398" customFormat="true" ht="15" customHeight="true" x14ac:dyDescent="0.2">
      <c r="A180" s="725"/>
      <c r="B180" s="745"/>
      <c r="C180" s="882"/>
      <c r="D180" s="883"/>
      <c r="E180" s="883"/>
      <c r="F180" s="883"/>
      <c r="G180" s="884"/>
      <c r="H180" s="885"/>
      <c r="I180" s="883"/>
      <c r="J180" s="883"/>
      <c r="K180" s="883"/>
      <c r="L180" s="886"/>
      <c r="M180" s="887"/>
      <c r="N180" s="883"/>
      <c r="O180" s="883"/>
      <c r="P180" s="883"/>
      <c r="Q180" s="884"/>
      <c r="R180" s="885"/>
      <c r="S180" s="883"/>
      <c r="T180" s="883"/>
      <c r="U180" s="883"/>
      <c r="V180" s="883"/>
      <c r="W180" s="883"/>
      <c r="X180" s="883"/>
      <c r="Y180" s="1511"/>
      <c r="Z180" s="549"/>
      <c r="AA180" s="549"/>
      <c r="AB180" s="549"/>
      <c r="AC180" s="549"/>
      <c r="AD180" s="549"/>
      <c r="AE180" s="549"/>
      <c r="AF180" s="549"/>
      <c r="AG180" s="549"/>
      <c r="AH180" s="549"/>
      <c r="AI180" s="549"/>
      <c r="AJ180" s="549"/>
      <c r="AK180" s="549"/>
      <c r="AL180" s="549"/>
      <c r="AM180" s="549"/>
      <c r="AN180" s="549"/>
      <c r="AO180" s="549"/>
      <c r="AP180" s="549"/>
      <c r="AQ180" s="549"/>
      <c r="AR180" s="549"/>
      <c r="AS180" s="549"/>
      <c r="AT180" s="549"/>
      <c r="AU180" s="549"/>
      <c r="AV180" s="549"/>
      <c r="AW180" s="549"/>
      <c r="AX180" s="549"/>
      <c r="AY180" s="549"/>
      <c r="AZ180" s="216"/>
      <c r="BA180" s="392"/>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307"/>
      <c r="BX180" s="307"/>
      <c r="BY180" s="308"/>
      <c r="BZ180" s="1547"/>
      <c r="CA180" s="1547"/>
      <c r="CB180" s="1547"/>
      <c r="CC180" s="1547"/>
      <c r="CD180" s="1547"/>
      <c r="CE180" s="1547"/>
      <c r="CF180" s="1547"/>
      <c r="CG180" s="1547"/>
      <c r="CH180" s="1547"/>
      <c r="CI180" s="1547"/>
      <c r="CJ180" s="1547"/>
      <c r="CK180" s="1547"/>
      <c r="CL180" s="1547"/>
      <c r="CM180" s="1547"/>
      <c r="CN180" s="1547"/>
      <c r="CO180" s="1547"/>
      <c r="CP180" s="1547"/>
      <c r="CQ180" s="1547"/>
      <c r="CR180" s="1547"/>
      <c r="CS180" s="1547"/>
      <c r="CT180" s="1547"/>
      <c r="CU180" s="1547"/>
      <c r="CV180" s="1547"/>
      <c r="CW180" s="1547"/>
      <c r="CX180" s="1547"/>
      <c r="CY180" s="1547"/>
      <c r="CZ180" s="1547"/>
    </row>
    <row r="181" s="398" customFormat="true" ht="15" customHeight="true" x14ac:dyDescent="0.2">
      <c r="A181" s="725"/>
      <c r="B181" s="745"/>
      <c r="C181" s="882"/>
      <c r="D181" s="883"/>
      <c r="E181" s="883"/>
      <c r="F181" s="883"/>
      <c r="G181" s="884"/>
      <c r="H181" s="885"/>
      <c r="I181" s="883"/>
      <c r="J181" s="883"/>
      <c r="K181" s="883"/>
      <c r="L181" s="886"/>
      <c r="M181" s="887"/>
      <c r="N181" s="883"/>
      <c r="O181" s="883"/>
      <c r="P181" s="883"/>
      <c r="Q181" s="884"/>
      <c r="R181" s="885"/>
      <c r="S181" s="883"/>
      <c r="T181" s="883"/>
      <c r="U181" s="883"/>
      <c r="V181" s="883"/>
      <c r="W181" s="883"/>
      <c r="X181" s="883"/>
      <c r="Y181" s="1511"/>
      <c r="Z181" s="549"/>
      <c r="AA181" s="549"/>
      <c r="AB181" s="549"/>
      <c r="AC181" s="549"/>
      <c r="AD181" s="549"/>
      <c r="AE181" s="549"/>
      <c r="AF181" s="549"/>
      <c r="AG181" s="549"/>
      <c r="AH181" s="549"/>
      <c r="AI181" s="549"/>
      <c r="AJ181" s="549"/>
      <c r="AK181" s="549"/>
      <c r="AL181" s="549"/>
      <c r="AM181" s="549"/>
      <c r="AN181" s="549"/>
      <c r="AO181" s="549"/>
      <c r="AP181" s="549"/>
      <c r="AQ181" s="549"/>
      <c r="AR181" s="549"/>
      <c r="AS181" s="549"/>
      <c r="AT181" s="549"/>
      <c r="AU181" s="549"/>
      <c r="AV181" s="549"/>
      <c r="AW181" s="549"/>
      <c r="AX181" s="549"/>
      <c r="AY181" s="549"/>
      <c r="AZ181" s="216"/>
      <c r="BA181" s="392"/>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307"/>
      <c r="BX181" s="307"/>
      <c r="BY181" s="308"/>
      <c r="BZ181" s="1547"/>
      <c r="CA181" s="1547"/>
      <c r="CB181" s="1547"/>
      <c r="CC181" s="1547"/>
      <c r="CD181" s="1547"/>
      <c r="CE181" s="1547"/>
      <c r="CF181" s="1547"/>
      <c r="CG181" s="1547"/>
      <c r="CH181" s="1547"/>
      <c r="CI181" s="1547"/>
      <c r="CJ181" s="1547"/>
      <c r="CK181" s="1547"/>
      <c r="CL181" s="1547"/>
      <c r="CM181" s="1547"/>
      <c r="CN181" s="1547"/>
      <c r="CO181" s="1547"/>
      <c r="CP181" s="1547"/>
      <c r="CQ181" s="1547"/>
      <c r="CR181" s="1547"/>
      <c r="CS181" s="1547"/>
      <c r="CT181" s="1547"/>
      <c r="CU181" s="1547"/>
      <c r="CV181" s="1547"/>
      <c r="CW181" s="1547"/>
      <c r="CX181" s="1547"/>
      <c r="CY181" s="1547"/>
      <c r="CZ181" s="1547"/>
    </row>
    <row r="182" s="398" customFormat="true" ht="15" customHeight="true" x14ac:dyDescent="0.2">
      <c r="A182" s="725"/>
      <c r="B182" s="745"/>
      <c r="C182" s="882"/>
      <c r="D182" s="883"/>
      <c r="E182" s="883"/>
      <c r="F182" s="883"/>
      <c r="G182" s="884"/>
      <c r="H182" s="885"/>
      <c r="I182" s="883"/>
      <c r="J182" s="883"/>
      <c r="K182" s="883"/>
      <c r="L182" s="886"/>
      <c r="M182" s="887"/>
      <c r="N182" s="883"/>
      <c r="O182" s="883"/>
      <c r="P182" s="883"/>
      <c r="Q182" s="884"/>
      <c r="R182" s="885"/>
      <c r="S182" s="883"/>
      <c r="T182" s="883"/>
      <c r="U182" s="883"/>
      <c r="V182" s="883"/>
      <c r="W182" s="883"/>
      <c r="X182" s="883"/>
      <c r="Y182" s="1511"/>
      <c r="Z182" s="549"/>
      <c r="AA182" s="549"/>
      <c r="AB182" s="549"/>
      <c r="AC182" s="549"/>
      <c r="AD182" s="549"/>
      <c r="AE182" s="549"/>
      <c r="AF182" s="549"/>
      <c r="AG182" s="549"/>
      <c r="AH182" s="549"/>
      <c r="AI182" s="549"/>
      <c r="AJ182" s="549"/>
      <c r="AK182" s="549"/>
      <c r="AL182" s="549"/>
      <c r="AM182" s="549"/>
      <c r="AN182" s="549"/>
      <c r="AO182" s="549"/>
      <c r="AP182" s="549"/>
      <c r="AQ182" s="549"/>
      <c r="AR182" s="549"/>
      <c r="AS182" s="549"/>
      <c r="AT182" s="549"/>
      <c r="AU182" s="549"/>
      <c r="AV182" s="549"/>
      <c r="AW182" s="549"/>
      <c r="AX182" s="549"/>
      <c r="AY182" s="549"/>
      <c r="AZ182" s="216"/>
      <c r="BA182" s="392"/>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307"/>
      <c r="BX182" s="307"/>
      <c r="BY182" s="308"/>
      <c r="BZ182" s="1547"/>
      <c r="CA182" s="1547"/>
      <c r="CB182" s="1547"/>
      <c r="CC182" s="1547"/>
      <c r="CD182" s="1547"/>
      <c r="CE182" s="1547"/>
      <c r="CF182" s="1547"/>
      <c r="CG182" s="1547"/>
      <c r="CH182" s="1547"/>
      <c r="CI182" s="1547"/>
      <c r="CJ182" s="1547"/>
      <c r="CK182" s="1547"/>
      <c r="CL182" s="1547"/>
      <c r="CM182" s="1547"/>
      <c r="CN182" s="1547"/>
      <c r="CO182" s="1547"/>
      <c r="CP182" s="1547"/>
      <c r="CQ182" s="1547"/>
      <c r="CR182" s="1547"/>
      <c r="CS182" s="1547"/>
      <c r="CT182" s="1547"/>
      <c r="CU182" s="1547"/>
      <c r="CV182" s="1547"/>
      <c r="CW182" s="1547"/>
      <c r="CX182" s="1547"/>
      <c r="CY182" s="1547"/>
      <c r="CZ182" s="1547"/>
    </row>
    <row r="183" s="398" customFormat="true" ht="15" customHeight="true" x14ac:dyDescent="0.2">
      <c r="A183" s="725"/>
      <c r="B183" s="745"/>
      <c r="C183" s="882"/>
      <c r="D183" s="883"/>
      <c r="E183" s="883"/>
      <c r="F183" s="883"/>
      <c r="G183" s="884"/>
      <c r="H183" s="885"/>
      <c r="I183" s="883"/>
      <c r="J183" s="883"/>
      <c r="K183" s="883"/>
      <c r="L183" s="886"/>
      <c r="M183" s="887"/>
      <c r="N183" s="883"/>
      <c r="O183" s="883"/>
      <c r="P183" s="883"/>
      <c r="Q183" s="884"/>
      <c r="R183" s="885"/>
      <c r="S183" s="883"/>
      <c r="T183" s="883"/>
      <c r="U183" s="883"/>
      <c r="V183" s="883"/>
      <c r="W183" s="883"/>
      <c r="X183" s="883"/>
      <c r="Y183" s="1511"/>
      <c r="Z183" s="549"/>
      <c r="AA183" s="549"/>
      <c r="AB183" s="549"/>
      <c r="AC183" s="549"/>
      <c r="AD183" s="549"/>
      <c r="AE183" s="549"/>
      <c r="AF183" s="549"/>
      <c r="AG183" s="549"/>
      <c r="AH183" s="549"/>
      <c r="AI183" s="549"/>
      <c r="AJ183" s="549"/>
      <c r="AK183" s="549"/>
      <c r="AL183" s="549"/>
      <c r="AM183" s="549"/>
      <c r="AN183" s="549"/>
      <c r="AO183" s="549"/>
      <c r="AP183" s="549"/>
      <c r="AQ183" s="549"/>
      <c r="AR183" s="549"/>
      <c r="AS183" s="549"/>
      <c r="AT183" s="549"/>
      <c r="AU183" s="549"/>
      <c r="AV183" s="549"/>
      <c r="AW183" s="549"/>
      <c r="AX183" s="549"/>
      <c r="AY183" s="549"/>
      <c r="AZ183" s="216"/>
      <c r="BA183" s="392"/>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307"/>
      <c r="BX183" s="307"/>
      <c r="BY183" s="308"/>
      <c r="BZ183" s="1547"/>
      <c r="CA183" s="1547"/>
      <c r="CB183" s="1547"/>
      <c r="CC183" s="1547"/>
      <c r="CD183" s="1547"/>
      <c r="CE183" s="1547"/>
      <c r="CF183" s="1547"/>
      <c r="CG183" s="1547"/>
      <c r="CH183" s="1547"/>
      <c r="CI183" s="1547"/>
      <c r="CJ183" s="1547"/>
      <c r="CK183" s="1547"/>
      <c r="CL183" s="1547"/>
      <c r="CM183" s="1547"/>
      <c r="CN183" s="1547"/>
      <c r="CO183" s="1547"/>
      <c r="CP183" s="1547"/>
      <c r="CQ183" s="1547"/>
      <c r="CR183" s="1547"/>
      <c r="CS183" s="1547"/>
      <c r="CT183" s="1547"/>
      <c r="CU183" s="1547"/>
      <c r="CV183" s="1547"/>
      <c r="CW183" s="1547"/>
      <c r="CX183" s="1547"/>
      <c r="CY183" s="1547"/>
      <c r="CZ183" s="1547"/>
    </row>
    <row r="184" s="398" customFormat="true" ht="15" customHeight="true" x14ac:dyDescent="0.2">
      <c r="A184" s="725"/>
      <c r="B184" s="745"/>
      <c r="C184" s="882"/>
      <c r="D184" s="883"/>
      <c r="E184" s="883"/>
      <c r="F184" s="883"/>
      <c r="G184" s="884"/>
      <c r="H184" s="885"/>
      <c r="I184" s="883"/>
      <c r="J184" s="883"/>
      <c r="K184" s="883"/>
      <c r="L184" s="886"/>
      <c r="M184" s="887"/>
      <c r="N184" s="883"/>
      <c r="O184" s="883"/>
      <c r="P184" s="883"/>
      <c r="Q184" s="884"/>
      <c r="R184" s="885"/>
      <c r="S184" s="883"/>
      <c r="T184" s="883"/>
      <c r="U184" s="883"/>
      <c r="V184" s="883"/>
      <c r="W184" s="883"/>
      <c r="X184" s="883"/>
      <c r="Y184" s="1511"/>
      <c r="Z184" s="549"/>
      <c r="AA184" s="549"/>
      <c r="AB184" s="549"/>
      <c r="AC184" s="549"/>
      <c r="AD184" s="549"/>
      <c r="AE184" s="549"/>
      <c r="AF184" s="549"/>
      <c r="AG184" s="549"/>
      <c r="AH184" s="549"/>
      <c r="AI184" s="549"/>
      <c r="AJ184" s="549"/>
      <c r="AK184" s="549"/>
      <c r="AL184" s="549"/>
      <c r="AM184" s="549"/>
      <c r="AN184" s="549"/>
      <c r="AO184" s="549"/>
      <c r="AP184" s="549"/>
      <c r="AQ184" s="549"/>
      <c r="AR184" s="549"/>
      <c r="AS184" s="549"/>
      <c r="AT184" s="549"/>
      <c r="AU184" s="549"/>
      <c r="AV184" s="549"/>
      <c r="AW184" s="549"/>
      <c r="AX184" s="549"/>
      <c r="AY184" s="549"/>
      <c r="AZ184" s="216"/>
      <c r="BA184" s="392"/>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307"/>
      <c r="BX184" s="307"/>
      <c r="BY184" s="308"/>
      <c r="BZ184" s="1547"/>
      <c r="CA184" s="1547"/>
      <c r="CB184" s="1547"/>
      <c r="CC184" s="1547"/>
      <c r="CD184" s="1547"/>
      <c r="CE184" s="1547"/>
      <c r="CF184" s="1547"/>
      <c r="CG184" s="1547"/>
      <c r="CH184" s="1547"/>
      <c r="CI184" s="1547"/>
      <c r="CJ184" s="1547"/>
      <c r="CK184" s="1547"/>
      <c r="CL184" s="1547"/>
      <c r="CM184" s="1547"/>
      <c r="CN184" s="1547"/>
      <c r="CO184" s="1547"/>
      <c r="CP184" s="1547"/>
      <c r="CQ184" s="1547"/>
      <c r="CR184" s="1547"/>
      <c r="CS184" s="1547"/>
      <c r="CT184" s="1547"/>
      <c r="CU184" s="1547"/>
      <c r="CV184" s="1547"/>
      <c r="CW184" s="1547"/>
      <c r="CX184" s="1547"/>
      <c r="CY184" s="1547"/>
      <c r="CZ184" s="1547"/>
    </row>
    <row r="185" s="398" customFormat="true" ht="15" customHeight="true" x14ac:dyDescent="0.2">
      <c r="A185" s="725"/>
      <c r="B185" s="745"/>
      <c r="C185" s="882"/>
      <c r="D185" s="883"/>
      <c r="E185" s="883"/>
      <c r="F185" s="883"/>
      <c r="G185" s="884"/>
      <c r="H185" s="885"/>
      <c r="I185" s="883"/>
      <c r="J185" s="883"/>
      <c r="K185" s="883"/>
      <c r="L185" s="886"/>
      <c r="M185" s="887"/>
      <c r="N185" s="883"/>
      <c r="O185" s="883"/>
      <c r="P185" s="883"/>
      <c r="Q185" s="884"/>
      <c r="R185" s="885"/>
      <c r="S185" s="883"/>
      <c r="T185" s="883"/>
      <c r="U185" s="883"/>
      <c r="V185" s="883"/>
      <c r="W185" s="883"/>
      <c r="X185" s="883"/>
      <c r="Y185" s="1511"/>
      <c r="Z185" s="549"/>
      <c r="AA185" s="549"/>
      <c r="AB185" s="549"/>
      <c r="AC185" s="549"/>
      <c r="AD185" s="549"/>
      <c r="AE185" s="549"/>
      <c r="AF185" s="549"/>
      <c r="AG185" s="549"/>
      <c r="AH185" s="549"/>
      <c r="AI185" s="549"/>
      <c r="AJ185" s="549"/>
      <c r="AK185" s="549"/>
      <c r="AL185" s="549"/>
      <c r="AM185" s="549"/>
      <c r="AN185" s="549"/>
      <c r="AO185" s="549"/>
      <c r="AP185" s="549"/>
      <c r="AQ185" s="549"/>
      <c r="AR185" s="549"/>
      <c r="AS185" s="549"/>
      <c r="AT185" s="549"/>
      <c r="AU185" s="549"/>
      <c r="AV185" s="549"/>
      <c r="AW185" s="549"/>
      <c r="AX185" s="549"/>
      <c r="AY185" s="549"/>
      <c r="AZ185" s="216"/>
      <c r="BA185" s="392"/>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307"/>
      <c r="BX185" s="307"/>
      <c r="BY185" s="308"/>
      <c r="BZ185" s="1547"/>
      <c r="CA185" s="1547"/>
      <c r="CB185" s="1547"/>
      <c r="CC185" s="1547"/>
      <c r="CD185" s="1547"/>
      <c r="CE185" s="1547"/>
      <c r="CF185" s="1547"/>
      <c r="CG185" s="1547"/>
      <c r="CH185" s="1547"/>
      <c r="CI185" s="1547"/>
      <c r="CJ185" s="1547"/>
      <c r="CK185" s="1547"/>
      <c r="CL185" s="1547"/>
      <c r="CM185" s="1547"/>
      <c r="CN185" s="1547"/>
      <c r="CO185" s="1547"/>
      <c r="CP185" s="1547"/>
      <c r="CQ185" s="1547"/>
      <c r="CR185" s="1547"/>
      <c r="CS185" s="1547"/>
      <c r="CT185" s="1547"/>
      <c r="CU185" s="1547"/>
      <c r="CV185" s="1547"/>
      <c r="CW185" s="1547"/>
      <c r="CX185" s="1547"/>
      <c r="CY185" s="1547"/>
      <c r="CZ185" s="1547"/>
    </row>
    <row r="186" s="398" customFormat="true" ht="15" customHeight="true" x14ac:dyDescent="0.2">
      <c r="A186" s="725"/>
      <c r="B186" s="745"/>
      <c r="C186" s="882"/>
      <c r="D186" s="883"/>
      <c r="E186" s="883"/>
      <c r="F186" s="883"/>
      <c r="G186" s="884"/>
      <c r="H186" s="885"/>
      <c r="I186" s="883"/>
      <c r="J186" s="883"/>
      <c r="K186" s="883"/>
      <c r="L186" s="886"/>
      <c r="M186" s="887"/>
      <c r="N186" s="883"/>
      <c r="O186" s="883"/>
      <c r="P186" s="883"/>
      <c r="Q186" s="884"/>
      <c r="R186" s="885"/>
      <c r="S186" s="883"/>
      <c r="T186" s="883"/>
      <c r="U186" s="883"/>
      <c r="V186" s="883"/>
      <c r="W186" s="883"/>
      <c r="X186" s="883"/>
      <c r="Y186" s="1511"/>
      <c r="Z186" s="549"/>
      <c r="AA186" s="549"/>
      <c r="AB186" s="549"/>
      <c r="AC186" s="549"/>
      <c r="AD186" s="549"/>
      <c r="AE186" s="549"/>
      <c r="AF186" s="549"/>
      <c r="AG186" s="549"/>
      <c r="AH186" s="549"/>
      <c r="AI186" s="549"/>
      <c r="AJ186" s="549"/>
      <c r="AK186" s="549"/>
      <c r="AL186" s="549"/>
      <c r="AM186" s="549"/>
      <c r="AN186" s="549"/>
      <c r="AO186" s="549"/>
      <c r="AP186" s="549"/>
      <c r="AQ186" s="549"/>
      <c r="AR186" s="549"/>
      <c r="AS186" s="549"/>
      <c r="AT186" s="549"/>
      <c r="AU186" s="549"/>
      <c r="AV186" s="549"/>
      <c r="AW186" s="549"/>
      <c r="AX186" s="549"/>
      <c r="AY186" s="549"/>
      <c r="AZ186" s="216"/>
      <c r="BA186" s="392"/>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307"/>
      <c r="BX186" s="307"/>
      <c r="BY186" s="308"/>
      <c r="BZ186" s="1547"/>
      <c r="CA186" s="1547"/>
      <c r="CB186" s="1547"/>
      <c r="CC186" s="1547"/>
      <c r="CD186" s="1547"/>
      <c r="CE186" s="1547"/>
      <c r="CF186" s="1547"/>
      <c r="CG186" s="1547"/>
      <c r="CH186" s="1547"/>
      <c r="CI186" s="1547"/>
      <c r="CJ186" s="1547"/>
      <c r="CK186" s="1547"/>
      <c r="CL186" s="1547"/>
      <c r="CM186" s="1547"/>
      <c r="CN186" s="1547"/>
      <c r="CO186" s="1547"/>
      <c r="CP186" s="1547"/>
      <c r="CQ186" s="1547"/>
      <c r="CR186" s="1547"/>
      <c r="CS186" s="1547"/>
      <c r="CT186" s="1547"/>
      <c r="CU186" s="1547"/>
      <c r="CV186" s="1547"/>
      <c r="CW186" s="1547"/>
      <c r="CX186" s="1547"/>
      <c r="CY186" s="1547"/>
      <c r="CZ186" s="1547"/>
    </row>
    <row r="187" s="398" customFormat="true" ht="15" customHeight="true" x14ac:dyDescent="0.2">
      <c r="A187" s="725"/>
      <c r="B187" s="745"/>
      <c r="C187" s="882"/>
      <c r="D187" s="883"/>
      <c r="E187" s="883"/>
      <c r="F187" s="883"/>
      <c r="G187" s="884"/>
      <c r="H187" s="885"/>
      <c r="I187" s="883"/>
      <c r="J187" s="883"/>
      <c r="K187" s="883"/>
      <c r="L187" s="886"/>
      <c r="M187" s="887"/>
      <c r="N187" s="883"/>
      <c r="O187" s="883"/>
      <c r="P187" s="883"/>
      <c r="Q187" s="884"/>
      <c r="R187" s="885"/>
      <c r="S187" s="883"/>
      <c r="T187" s="883"/>
      <c r="U187" s="883"/>
      <c r="V187" s="883"/>
      <c r="W187" s="883"/>
      <c r="X187" s="883"/>
      <c r="Y187" s="1511"/>
      <c r="Z187" s="549"/>
      <c r="AA187" s="549"/>
      <c r="AB187" s="549"/>
      <c r="AC187" s="549"/>
      <c r="AD187" s="549"/>
      <c r="AE187" s="549"/>
      <c r="AF187" s="549"/>
      <c r="AG187" s="549"/>
      <c r="AH187" s="549"/>
      <c r="AI187" s="549"/>
      <c r="AJ187" s="549"/>
      <c r="AK187" s="549"/>
      <c r="AL187" s="549"/>
      <c r="AM187" s="549"/>
      <c r="AN187" s="549"/>
      <c r="AO187" s="549"/>
      <c r="AP187" s="549"/>
      <c r="AQ187" s="549"/>
      <c r="AR187" s="549"/>
      <c r="AS187" s="549"/>
      <c r="AT187" s="549"/>
      <c r="AU187" s="549"/>
      <c r="AV187" s="549"/>
      <c r="AW187" s="549"/>
      <c r="AX187" s="549"/>
      <c r="AY187" s="549"/>
      <c r="AZ187" s="216"/>
      <c r="BA187" s="392"/>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307"/>
      <c r="BX187" s="307"/>
      <c r="BY187" s="308"/>
      <c r="BZ187" s="1547"/>
      <c r="CA187" s="1547"/>
      <c r="CB187" s="1547"/>
      <c r="CC187" s="1547"/>
      <c r="CD187" s="1547"/>
      <c r="CE187" s="1547"/>
      <c r="CF187" s="1547"/>
      <c r="CG187" s="1547"/>
      <c r="CH187" s="1547"/>
      <c r="CI187" s="1547"/>
      <c r="CJ187" s="1547"/>
      <c r="CK187" s="1547"/>
      <c r="CL187" s="1547"/>
      <c r="CM187" s="1547"/>
      <c r="CN187" s="1547"/>
      <c r="CO187" s="1547"/>
      <c r="CP187" s="1547"/>
      <c r="CQ187" s="1547"/>
      <c r="CR187" s="1547"/>
      <c r="CS187" s="1547"/>
      <c r="CT187" s="1547"/>
      <c r="CU187" s="1547"/>
      <c r="CV187" s="1547"/>
      <c r="CW187" s="1547"/>
      <c r="CX187" s="1547"/>
      <c r="CY187" s="1547"/>
      <c r="CZ187" s="1547"/>
    </row>
    <row r="188" s="398" customFormat="true" ht="15" customHeight="true" x14ac:dyDescent="0.2">
      <c r="A188" s="725"/>
      <c r="B188" s="745"/>
      <c r="C188" s="882"/>
      <c r="D188" s="883"/>
      <c r="E188" s="883"/>
      <c r="F188" s="883"/>
      <c r="G188" s="884"/>
      <c r="H188" s="885"/>
      <c r="I188" s="883"/>
      <c r="J188" s="883"/>
      <c r="K188" s="883"/>
      <c r="L188" s="886"/>
      <c r="M188" s="887"/>
      <c r="N188" s="883"/>
      <c r="O188" s="883"/>
      <c r="P188" s="883"/>
      <c r="Q188" s="884"/>
      <c r="R188" s="885"/>
      <c r="S188" s="883"/>
      <c r="T188" s="883"/>
      <c r="U188" s="883"/>
      <c r="V188" s="883"/>
      <c r="W188" s="883"/>
      <c r="X188" s="883"/>
      <c r="Y188" s="1511"/>
      <c r="Z188" s="549"/>
      <c r="AA188" s="549"/>
      <c r="AB188" s="549"/>
      <c r="AC188" s="549"/>
      <c r="AD188" s="549"/>
      <c r="AE188" s="549"/>
      <c r="AF188" s="549"/>
      <c r="AG188" s="549"/>
      <c r="AH188" s="549"/>
      <c r="AI188" s="549"/>
      <c r="AJ188" s="549"/>
      <c r="AK188" s="549"/>
      <c r="AL188" s="549"/>
      <c r="AM188" s="549"/>
      <c r="AN188" s="549"/>
      <c r="AO188" s="549"/>
      <c r="AP188" s="549"/>
      <c r="AQ188" s="549"/>
      <c r="AR188" s="549"/>
      <c r="AS188" s="549"/>
      <c r="AT188" s="549"/>
      <c r="AU188" s="549"/>
      <c r="AV188" s="549"/>
      <c r="AW188" s="549"/>
      <c r="AX188" s="549"/>
      <c r="AY188" s="549"/>
      <c r="AZ188" s="216"/>
      <c r="BA188" s="392"/>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307"/>
      <c r="BX188" s="307"/>
      <c r="BY188" s="308"/>
      <c r="BZ188" s="1547"/>
      <c r="CA188" s="1547"/>
      <c r="CB188" s="1547"/>
      <c r="CC188" s="1547"/>
      <c r="CD188" s="1547"/>
      <c r="CE188" s="1547"/>
      <c r="CF188" s="1547"/>
      <c r="CG188" s="1547"/>
      <c r="CH188" s="1547"/>
      <c r="CI188" s="1547"/>
      <c r="CJ188" s="1547"/>
      <c r="CK188" s="1547"/>
      <c r="CL188" s="1547"/>
      <c r="CM188" s="1547"/>
      <c r="CN188" s="1547"/>
      <c r="CO188" s="1547"/>
      <c r="CP188" s="1547"/>
      <c r="CQ188" s="1547"/>
      <c r="CR188" s="1547"/>
      <c r="CS188" s="1547"/>
      <c r="CT188" s="1547"/>
      <c r="CU188" s="1547"/>
      <c r="CV188" s="1547"/>
      <c r="CW188" s="1547"/>
      <c r="CX188" s="1547"/>
      <c r="CY188" s="1547"/>
      <c r="CZ188" s="1547"/>
    </row>
    <row r="189" s="398" customFormat="true" ht="15" customHeight="true" x14ac:dyDescent="0.2">
      <c r="A189" s="725"/>
      <c r="B189" s="745"/>
      <c r="C189" s="882"/>
      <c r="D189" s="883"/>
      <c r="E189" s="883"/>
      <c r="F189" s="883"/>
      <c r="G189" s="884"/>
      <c r="H189" s="885"/>
      <c r="I189" s="883"/>
      <c r="J189" s="883"/>
      <c r="K189" s="883"/>
      <c r="L189" s="886"/>
      <c r="M189" s="887"/>
      <c r="N189" s="883"/>
      <c r="O189" s="883"/>
      <c r="P189" s="883"/>
      <c r="Q189" s="884"/>
      <c r="R189" s="885"/>
      <c r="S189" s="883"/>
      <c r="T189" s="883"/>
      <c r="U189" s="883"/>
      <c r="V189" s="883"/>
      <c r="W189" s="883"/>
      <c r="X189" s="883"/>
      <c r="Y189" s="1511"/>
      <c r="Z189" s="549"/>
      <c r="AA189" s="549"/>
      <c r="AB189" s="549"/>
      <c r="AC189" s="549"/>
      <c r="AD189" s="549"/>
      <c r="AE189" s="549"/>
      <c r="AF189" s="549"/>
      <c r="AG189" s="549"/>
      <c r="AH189" s="549"/>
      <c r="AI189" s="549"/>
      <c r="AJ189" s="549"/>
      <c r="AK189" s="549"/>
      <c r="AL189" s="549"/>
      <c r="AM189" s="549"/>
      <c r="AN189" s="549"/>
      <c r="AO189" s="549"/>
      <c r="AP189" s="549"/>
      <c r="AQ189" s="549"/>
      <c r="AR189" s="549"/>
      <c r="AS189" s="549"/>
      <c r="AT189" s="549"/>
      <c r="AU189" s="549"/>
      <c r="AV189" s="549"/>
      <c r="AW189" s="549"/>
      <c r="AX189" s="549"/>
      <c r="AY189" s="549"/>
      <c r="AZ189" s="216"/>
      <c r="BA189" s="392"/>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307"/>
      <c r="BX189" s="307"/>
      <c r="BY189" s="308"/>
      <c r="BZ189" s="1547"/>
      <c r="CA189" s="1547"/>
      <c r="CB189" s="1547"/>
      <c r="CC189" s="1547"/>
      <c r="CD189" s="1547"/>
      <c r="CE189" s="1547"/>
      <c r="CF189" s="1547"/>
      <c r="CG189" s="1547"/>
      <c r="CH189" s="1547"/>
      <c r="CI189" s="1547"/>
      <c r="CJ189" s="1547"/>
      <c r="CK189" s="1547"/>
      <c r="CL189" s="1547"/>
      <c r="CM189" s="1547"/>
      <c r="CN189" s="1547"/>
      <c r="CO189" s="1547"/>
      <c r="CP189" s="1547"/>
      <c r="CQ189" s="1547"/>
      <c r="CR189" s="1547"/>
      <c r="CS189" s="1547"/>
      <c r="CT189" s="1547"/>
      <c r="CU189" s="1547"/>
      <c r="CV189" s="1547"/>
      <c r="CW189" s="1547"/>
      <c r="CX189" s="1547"/>
      <c r="CY189" s="1547"/>
      <c r="CZ189" s="1547"/>
    </row>
    <row r="190" s="398" customFormat="true" ht="15" customHeight="true" x14ac:dyDescent="0.2">
      <c r="A190" s="725"/>
      <c r="B190" s="745"/>
      <c r="C190" s="882"/>
      <c r="D190" s="883"/>
      <c r="E190" s="883"/>
      <c r="F190" s="883"/>
      <c r="G190" s="884"/>
      <c r="H190" s="885"/>
      <c r="I190" s="883"/>
      <c r="J190" s="883"/>
      <c r="K190" s="883"/>
      <c r="L190" s="886"/>
      <c r="M190" s="887"/>
      <c r="N190" s="883"/>
      <c r="O190" s="883"/>
      <c r="P190" s="883"/>
      <c r="Q190" s="884"/>
      <c r="R190" s="885"/>
      <c r="S190" s="883"/>
      <c r="T190" s="883"/>
      <c r="U190" s="883"/>
      <c r="V190" s="883"/>
      <c r="W190" s="883"/>
      <c r="X190" s="883"/>
      <c r="Y190" s="1511"/>
      <c r="Z190" s="549"/>
      <c r="AA190" s="549"/>
      <c r="AB190" s="549"/>
      <c r="AC190" s="549"/>
      <c r="AD190" s="549"/>
      <c r="AE190" s="549"/>
      <c r="AF190" s="549"/>
      <c r="AG190" s="549"/>
      <c r="AH190" s="549"/>
      <c r="AI190" s="549"/>
      <c r="AJ190" s="549"/>
      <c r="AK190" s="549"/>
      <c r="AL190" s="549"/>
      <c r="AM190" s="549"/>
      <c r="AN190" s="549"/>
      <c r="AO190" s="549"/>
      <c r="AP190" s="549"/>
      <c r="AQ190" s="549"/>
      <c r="AR190" s="549"/>
      <c r="AS190" s="549"/>
      <c r="AT190" s="549"/>
      <c r="AU190" s="549"/>
      <c r="AV190" s="549"/>
      <c r="AW190" s="549"/>
      <c r="AX190" s="549"/>
      <c r="AY190" s="549"/>
      <c r="AZ190" s="216"/>
      <c r="BA190" s="392"/>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307"/>
      <c r="BX190" s="307"/>
      <c r="BY190" s="308"/>
      <c r="BZ190" s="1547"/>
      <c r="CA190" s="1547"/>
      <c r="CB190" s="1547"/>
      <c r="CC190" s="1547"/>
      <c r="CD190" s="1547"/>
      <c r="CE190" s="1547"/>
      <c r="CF190" s="1547"/>
      <c r="CG190" s="1547"/>
      <c r="CH190" s="1547"/>
      <c r="CI190" s="1547"/>
      <c r="CJ190" s="1547"/>
      <c r="CK190" s="1547"/>
      <c r="CL190" s="1547"/>
      <c r="CM190" s="1547"/>
      <c r="CN190" s="1547"/>
      <c r="CO190" s="1547"/>
      <c r="CP190" s="1547"/>
      <c r="CQ190" s="1547"/>
      <c r="CR190" s="1547"/>
      <c r="CS190" s="1547"/>
      <c r="CT190" s="1547"/>
      <c r="CU190" s="1547"/>
      <c r="CV190" s="1547"/>
      <c r="CW190" s="1547"/>
      <c r="CX190" s="1547"/>
      <c r="CY190" s="1547"/>
      <c r="CZ190" s="1547"/>
    </row>
    <row r="191" s="398" customFormat="true" ht="15" customHeight="true" x14ac:dyDescent="0.2">
      <c r="A191" s="725"/>
      <c r="B191" s="745"/>
      <c r="C191" s="882"/>
      <c r="D191" s="883"/>
      <c r="E191" s="883"/>
      <c r="F191" s="883"/>
      <c r="G191" s="884"/>
      <c r="H191" s="885"/>
      <c r="I191" s="883"/>
      <c r="J191" s="883"/>
      <c r="K191" s="883"/>
      <c r="L191" s="886"/>
      <c r="M191" s="887"/>
      <c r="N191" s="883"/>
      <c r="O191" s="883"/>
      <c r="P191" s="883"/>
      <c r="Q191" s="884"/>
      <c r="R191" s="885"/>
      <c r="S191" s="883"/>
      <c r="T191" s="883"/>
      <c r="U191" s="883"/>
      <c r="V191" s="883"/>
      <c r="W191" s="883"/>
      <c r="X191" s="883"/>
      <c r="Y191" s="1511"/>
      <c r="Z191" s="549"/>
      <c r="AA191" s="549"/>
      <c r="AB191" s="549"/>
      <c r="AC191" s="549"/>
      <c r="AD191" s="549"/>
      <c r="AE191" s="549"/>
      <c r="AF191" s="549"/>
      <c r="AG191" s="549"/>
      <c r="AH191" s="549"/>
      <c r="AI191" s="549"/>
      <c r="AJ191" s="549"/>
      <c r="AK191" s="549"/>
      <c r="AL191" s="549"/>
      <c r="AM191" s="549"/>
      <c r="AN191" s="549"/>
      <c r="AO191" s="549"/>
      <c r="AP191" s="549"/>
      <c r="AQ191" s="549"/>
      <c r="AR191" s="549"/>
      <c r="AS191" s="549"/>
      <c r="AT191" s="549"/>
      <c r="AU191" s="549"/>
      <c r="AV191" s="549"/>
      <c r="AW191" s="549"/>
      <c r="AX191" s="549"/>
      <c r="AY191" s="549"/>
      <c r="AZ191" s="216"/>
      <c r="BA191" s="392"/>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307"/>
      <c r="BX191" s="307"/>
      <c r="BY191" s="308"/>
      <c r="BZ191" s="1547"/>
      <c r="CA191" s="1547"/>
      <c r="CB191" s="1547"/>
      <c r="CC191" s="1547"/>
      <c r="CD191" s="1547"/>
      <c r="CE191" s="1547"/>
      <c r="CF191" s="1547"/>
      <c r="CG191" s="1547"/>
      <c r="CH191" s="1547"/>
      <c r="CI191" s="1547"/>
      <c r="CJ191" s="1547"/>
      <c r="CK191" s="1547"/>
      <c r="CL191" s="1547"/>
      <c r="CM191" s="1547"/>
      <c r="CN191" s="1547"/>
      <c r="CO191" s="1547"/>
      <c r="CP191" s="1547"/>
      <c r="CQ191" s="1547"/>
      <c r="CR191" s="1547"/>
      <c r="CS191" s="1547"/>
      <c r="CT191" s="1547"/>
      <c r="CU191" s="1547"/>
      <c r="CV191" s="1547"/>
      <c r="CW191" s="1547"/>
      <c r="CX191" s="1547"/>
      <c r="CY191" s="1547"/>
      <c r="CZ191" s="1547"/>
    </row>
    <row r="192" s="398" customFormat="true" ht="15" customHeight="true" x14ac:dyDescent="0.2">
      <c r="A192" s="726"/>
      <c r="B192" s="746"/>
      <c r="C192" s="888"/>
      <c r="D192" s="889"/>
      <c r="E192" s="889"/>
      <c r="F192" s="889"/>
      <c r="G192" s="890"/>
      <c r="H192" s="891"/>
      <c r="I192" s="889"/>
      <c r="J192" s="889"/>
      <c r="K192" s="889"/>
      <c r="L192" s="892"/>
      <c r="M192" s="893"/>
      <c r="N192" s="889"/>
      <c r="O192" s="889"/>
      <c r="P192" s="889"/>
      <c r="Q192" s="890"/>
      <c r="R192" s="891"/>
      <c r="S192" s="889"/>
      <c r="T192" s="889"/>
      <c r="U192" s="889"/>
      <c r="V192" s="889"/>
      <c r="W192" s="889"/>
      <c r="X192" s="889"/>
      <c r="Y192" s="1512"/>
      <c r="Z192" s="549"/>
      <c r="AA192" s="549"/>
      <c r="AB192" s="549"/>
      <c r="AC192" s="549"/>
      <c r="AD192" s="549"/>
      <c r="AE192" s="549"/>
      <c r="AF192" s="549"/>
      <c r="AG192" s="549"/>
      <c r="AH192" s="549"/>
      <c r="AI192" s="549"/>
      <c r="AJ192" s="549"/>
      <c r="AK192" s="549"/>
      <c r="AL192" s="549"/>
      <c r="AM192" s="549"/>
      <c r="AN192" s="549"/>
      <c r="AO192" s="549"/>
      <c r="AP192" s="549"/>
      <c r="AQ192" s="549"/>
      <c r="AR192" s="549"/>
      <c r="AS192" s="549"/>
      <c r="AT192" s="549"/>
      <c r="AU192" s="549"/>
      <c r="AV192" s="549"/>
      <c r="AW192" s="549"/>
      <c r="AX192" s="549"/>
      <c r="AY192" s="549"/>
      <c r="AZ192" s="216"/>
      <c r="BA192" s="392"/>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307"/>
      <c r="BX192" s="307"/>
      <c r="BY192" s="308"/>
      <c r="BZ192" s="1547"/>
      <c r="CA192" s="1547"/>
      <c r="CB192" s="1547"/>
      <c r="CC192" s="1547"/>
      <c r="CD192" s="1547"/>
      <c r="CE192" s="1547"/>
      <c r="CF192" s="1547"/>
      <c r="CG192" s="1547"/>
      <c r="CH192" s="1547"/>
      <c r="CI192" s="1547"/>
      <c r="CJ192" s="1547"/>
      <c r="CK192" s="1547"/>
      <c r="CL192" s="1547"/>
      <c r="CM192" s="1547"/>
      <c r="CN192" s="1547"/>
      <c r="CO192" s="1547"/>
      <c r="CP192" s="1547"/>
      <c r="CQ192" s="1547"/>
      <c r="CR192" s="1547"/>
      <c r="CS192" s="1547"/>
      <c r="CT192" s="1547"/>
      <c r="CU192" s="1547"/>
      <c r="CV192" s="1547"/>
      <c r="CW192" s="1547"/>
      <c r="CX192" s="1547"/>
      <c r="CY192" s="1547"/>
      <c r="CZ192" s="1547"/>
    </row>
    <row r="193" s="398" customFormat="true" ht="15" customHeight="true" x14ac:dyDescent="0.2">
      <c r="A193" s="636"/>
      <c r="B193" s="747"/>
      <c r="C193" s="816"/>
      <c r="D193" s="778"/>
      <c r="E193" s="778"/>
      <c r="F193" s="778"/>
      <c r="G193" s="779"/>
      <c r="H193" s="817"/>
      <c r="I193" s="778"/>
      <c r="J193" s="778"/>
      <c r="K193" s="778"/>
      <c r="L193" s="818"/>
      <c r="M193" s="816"/>
      <c r="N193" s="778"/>
      <c r="O193" s="778"/>
      <c r="P193" s="778"/>
      <c r="Q193" s="779"/>
      <c r="R193" s="817"/>
      <c r="S193" s="778"/>
      <c r="T193" s="778"/>
      <c r="U193" s="778"/>
      <c r="V193" s="778"/>
      <c r="W193" s="778"/>
      <c r="X193" s="778"/>
      <c r="Y193" s="818"/>
      <c r="Z193" s="549"/>
      <c r="AA193" s="549"/>
      <c r="AB193" s="549"/>
      <c r="AC193" s="549"/>
      <c r="AD193" s="549"/>
      <c r="AE193" s="549"/>
      <c r="AF193" s="549"/>
      <c r="AG193" s="549"/>
      <c r="AH193" s="549"/>
      <c r="AI193" s="549"/>
      <c r="AJ193" s="549"/>
      <c r="AK193" s="549"/>
      <c r="AL193" s="549"/>
      <c r="AM193" s="549"/>
      <c r="AN193" s="549"/>
      <c r="AO193" s="549"/>
      <c r="AP193" s="549"/>
      <c r="AQ193" s="549"/>
      <c r="AR193" s="549"/>
      <c r="AS193" s="549"/>
      <c r="AT193" s="549"/>
      <c r="AU193" s="549"/>
      <c r="AV193" s="549"/>
      <c r="AW193" s="549"/>
      <c r="AX193" s="549"/>
      <c r="AY193" s="549"/>
      <c r="AZ193" s="216"/>
      <c r="BA193" s="392"/>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307"/>
      <c r="BX193" s="307"/>
      <c r="BY193" s="308"/>
      <c r="BZ193" s="1547"/>
      <c r="CA193" s="1547"/>
      <c r="CB193" s="1547"/>
      <c r="CC193" s="1547"/>
      <c r="CD193" s="1547"/>
      <c r="CE193" s="1547"/>
      <c r="CF193" s="1547"/>
      <c r="CG193" s="1547"/>
      <c r="CH193" s="1547"/>
      <c r="CI193" s="1547"/>
      <c r="CJ193" s="1547"/>
      <c r="CK193" s="1547"/>
      <c r="CL193" s="1547"/>
      <c r="CM193" s="1547"/>
      <c r="CN193" s="1547"/>
      <c r="CO193" s="1547"/>
      <c r="CP193" s="1547"/>
      <c r="CQ193" s="1547"/>
      <c r="CR193" s="1547"/>
      <c r="CS193" s="1547"/>
      <c r="CT193" s="1547"/>
      <c r="CU193" s="1547"/>
      <c r="CV193" s="1547"/>
      <c r="CW193" s="1547"/>
      <c r="CX193" s="1547"/>
      <c r="CY193" s="1547"/>
      <c r="CZ193" s="1547"/>
    </row>
    <row r="194" s="131" customFormat="true" ht="15" customHeight="true" x14ac:dyDescent="0.2">
      <c r="A194" s="637"/>
      <c r="B194" s="748"/>
      <c r="C194" s="816"/>
      <c r="D194" s="778"/>
      <c r="E194" s="778"/>
      <c r="F194" s="778"/>
      <c r="G194" s="779"/>
      <c r="H194" s="817"/>
      <c r="I194" s="778"/>
      <c r="J194" s="778"/>
      <c r="K194" s="778"/>
      <c r="L194" s="818"/>
      <c r="M194" s="816"/>
      <c r="N194" s="778"/>
      <c r="O194" s="778"/>
      <c r="P194" s="778"/>
      <c r="Q194" s="779"/>
      <c r="R194" s="817"/>
      <c r="S194" s="778"/>
      <c r="T194" s="778"/>
      <c r="U194" s="778"/>
      <c r="V194" s="778"/>
      <c r="W194" s="778"/>
      <c r="X194" s="778"/>
      <c r="Y194" s="818"/>
      <c r="Z194" s="549"/>
      <c r="AA194" s="549"/>
      <c r="AB194" s="549"/>
      <c r="AC194" s="549"/>
      <c r="AD194" s="549"/>
      <c r="AE194" s="549"/>
      <c r="AF194" s="549"/>
      <c r="AG194" s="549"/>
      <c r="AH194" s="549"/>
      <c r="AI194" s="549"/>
      <c r="AJ194" s="549"/>
      <c r="AK194" s="549"/>
      <c r="AL194" s="549"/>
      <c r="AM194" s="549"/>
      <c r="AN194" s="549"/>
      <c r="AO194" s="549"/>
      <c r="AP194" s="549"/>
      <c r="AQ194" s="549"/>
      <c r="AR194" s="549"/>
      <c r="AS194" s="549"/>
      <c r="AT194" s="549"/>
      <c r="AU194" s="549"/>
      <c r="AV194" s="549"/>
      <c r="AW194" s="549"/>
      <c r="AX194" s="549"/>
      <c r="AY194" s="549"/>
      <c r="AZ194" s="216"/>
      <c r="BA194" s="392"/>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307"/>
      <c r="BX194" s="307"/>
      <c r="BY194" s="308"/>
      <c r="BZ194" s="1547"/>
      <c r="CA194" s="1547"/>
      <c r="CB194" s="1547"/>
      <c r="CC194" s="1547"/>
      <c r="CD194" s="1547"/>
      <c r="CE194" s="1547"/>
      <c r="CF194" s="1547"/>
      <c r="CG194" s="1547"/>
      <c r="CH194" s="1547"/>
      <c r="CI194" s="1547"/>
      <c r="CJ194" s="1547"/>
      <c r="CK194" s="1547"/>
      <c r="CL194" s="1547"/>
      <c r="CM194" s="1547"/>
      <c r="CN194" s="1547"/>
      <c r="CO194" s="1547"/>
      <c r="CP194" s="1547"/>
      <c r="CQ194" s="1547"/>
      <c r="CR194" s="1547"/>
      <c r="CS194" s="1547"/>
      <c r="CT194" s="1547"/>
      <c r="CU194" s="1547"/>
      <c r="CV194" s="1547"/>
      <c r="CW194" s="1547"/>
      <c r="CX194" s="1547"/>
      <c r="CY194" s="1547"/>
      <c r="CZ194" s="1547"/>
    </row>
    <row r="195" s="131" customFormat="true" ht="15" customHeight="true" x14ac:dyDescent="0.2">
      <c r="A195" s="637"/>
      <c r="B195" s="748"/>
      <c r="C195" s="816"/>
      <c r="D195" s="778"/>
      <c r="E195" s="778"/>
      <c r="F195" s="778"/>
      <c r="G195" s="779"/>
      <c r="H195" s="817"/>
      <c r="I195" s="778"/>
      <c r="J195" s="778"/>
      <c r="K195" s="778"/>
      <c r="L195" s="818"/>
      <c r="M195" s="816"/>
      <c r="N195" s="778"/>
      <c r="O195" s="778"/>
      <c r="P195" s="778"/>
      <c r="Q195" s="779"/>
      <c r="R195" s="817"/>
      <c r="S195" s="778"/>
      <c r="T195" s="778"/>
      <c r="U195" s="778"/>
      <c r="V195" s="778"/>
      <c r="W195" s="778"/>
      <c r="X195" s="778"/>
      <c r="Y195" s="818"/>
      <c r="Z195" s="549"/>
      <c r="AA195" s="549"/>
      <c r="AB195" s="549"/>
      <c r="AC195" s="549"/>
      <c r="AD195" s="549"/>
      <c r="AE195" s="549"/>
      <c r="AF195" s="549"/>
      <c r="AG195" s="549"/>
      <c r="AH195" s="549"/>
      <c r="AI195" s="549"/>
      <c r="AJ195" s="549"/>
      <c r="AK195" s="549"/>
      <c r="AL195" s="549"/>
      <c r="AM195" s="549"/>
      <c r="AN195" s="549"/>
      <c r="AO195" s="549"/>
      <c r="AP195" s="549"/>
      <c r="AQ195" s="549"/>
      <c r="AR195" s="549"/>
      <c r="AS195" s="549"/>
      <c r="AT195" s="549"/>
      <c r="AU195" s="549"/>
      <c r="AV195" s="549"/>
      <c r="AW195" s="549"/>
      <c r="AX195" s="549"/>
      <c r="AY195" s="549"/>
      <c r="AZ195" s="216"/>
      <c r="BA195" s="392"/>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307"/>
      <c r="BX195" s="307"/>
      <c r="BY195" s="308"/>
      <c r="BZ195" s="1547"/>
      <c r="CA195" s="1547"/>
      <c r="CB195" s="1547"/>
      <c r="CC195" s="1547"/>
      <c r="CD195" s="1547"/>
      <c r="CE195" s="1547"/>
      <c r="CF195" s="1547"/>
      <c r="CG195" s="1547"/>
      <c r="CH195" s="1547"/>
      <c r="CI195" s="1547"/>
      <c r="CJ195" s="1547"/>
      <c r="CK195" s="1547"/>
      <c r="CL195" s="1547"/>
      <c r="CM195" s="1547"/>
      <c r="CN195" s="1547"/>
      <c r="CO195" s="1547"/>
      <c r="CP195" s="1547"/>
      <c r="CQ195" s="1547"/>
      <c r="CR195" s="1547"/>
      <c r="CS195" s="1547"/>
      <c r="CT195" s="1547"/>
      <c r="CU195" s="1547"/>
      <c r="CV195" s="1547"/>
      <c r="CW195" s="1547"/>
      <c r="CX195" s="1547"/>
      <c r="CY195" s="1547"/>
      <c r="CZ195" s="1547"/>
    </row>
    <row r="196" s="131" customFormat="true" ht="15" customHeight="true" x14ac:dyDescent="0.2">
      <c r="A196" s="637"/>
      <c r="B196" s="748"/>
      <c r="C196" s="816"/>
      <c r="D196" s="778"/>
      <c r="E196" s="778"/>
      <c r="F196" s="778"/>
      <c r="G196" s="779"/>
      <c r="H196" s="817"/>
      <c r="I196" s="778"/>
      <c r="J196" s="778"/>
      <c r="K196" s="778"/>
      <c r="L196" s="818"/>
      <c r="M196" s="816"/>
      <c r="N196" s="778"/>
      <c r="O196" s="778"/>
      <c r="P196" s="778"/>
      <c r="Q196" s="779"/>
      <c r="R196" s="817"/>
      <c r="S196" s="778"/>
      <c r="T196" s="778"/>
      <c r="U196" s="778"/>
      <c r="V196" s="778"/>
      <c r="W196" s="778"/>
      <c r="X196" s="778"/>
      <c r="Y196" s="818"/>
      <c r="Z196" s="549"/>
      <c r="AA196" s="549"/>
      <c r="AB196" s="549"/>
      <c r="AC196" s="549"/>
      <c r="AD196" s="549"/>
      <c r="AE196" s="549"/>
      <c r="AF196" s="549"/>
      <c r="AG196" s="549"/>
      <c r="AH196" s="549"/>
      <c r="AI196" s="549"/>
      <c r="AJ196" s="549"/>
      <c r="AK196" s="549"/>
      <c r="AL196" s="549"/>
      <c r="AM196" s="549"/>
      <c r="AN196" s="549"/>
      <c r="AO196" s="549"/>
      <c r="AP196" s="549"/>
      <c r="AQ196" s="549"/>
      <c r="AR196" s="549"/>
      <c r="AS196" s="549"/>
      <c r="AT196" s="549"/>
      <c r="AU196" s="549"/>
      <c r="AV196" s="549"/>
      <c r="AW196" s="549"/>
      <c r="AX196" s="549"/>
      <c r="AY196" s="549"/>
      <c r="AZ196" s="216"/>
      <c r="BA196" s="392"/>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307"/>
      <c r="BX196" s="307"/>
      <c r="BY196" s="308"/>
      <c r="BZ196" s="1547"/>
      <c r="CA196" s="1547"/>
      <c r="CB196" s="1547"/>
      <c r="CC196" s="1547"/>
      <c r="CD196" s="1547"/>
      <c r="CE196" s="1547"/>
      <c r="CF196" s="1547"/>
      <c r="CG196" s="1547"/>
      <c r="CH196" s="1547"/>
      <c r="CI196" s="1547"/>
      <c r="CJ196" s="1547"/>
      <c r="CK196" s="1547"/>
      <c r="CL196" s="1547"/>
      <c r="CM196" s="1547"/>
      <c r="CN196" s="1547"/>
      <c r="CO196" s="1547"/>
      <c r="CP196" s="1547"/>
      <c r="CQ196" s="1547"/>
      <c r="CR196" s="1547"/>
      <c r="CS196" s="1547"/>
      <c r="CT196" s="1547"/>
      <c r="CU196" s="1547"/>
      <c r="CV196" s="1547"/>
      <c r="CW196" s="1547"/>
      <c r="CX196" s="1547"/>
      <c r="CY196" s="1547"/>
      <c r="CZ196" s="1547"/>
    </row>
    <row r="197" s="131" customFormat="true" ht="15" customHeight="true" x14ac:dyDescent="0.2">
      <c r="A197" s="637"/>
      <c r="B197" s="748"/>
      <c r="C197" s="816"/>
      <c r="D197" s="778"/>
      <c r="E197" s="778"/>
      <c r="F197" s="778"/>
      <c r="G197" s="779"/>
      <c r="H197" s="817"/>
      <c r="I197" s="778"/>
      <c r="J197" s="778"/>
      <c r="K197" s="778"/>
      <c r="L197" s="818"/>
      <c r="M197" s="816"/>
      <c r="N197" s="778"/>
      <c r="O197" s="778"/>
      <c r="P197" s="778"/>
      <c r="Q197" s="779"/>
      <c r="R197" s="817"/>
      <c r="S197" s="778"/>
      <c r="T197" s="778"/>
      <c r="U197" s="778"/>
      <c r="V197" s="778"/>
      <c r="W197" s="778"/>
      <c r="X197" s="778"/>
      <c r="Y197" s="818"/>
      <c r="Z197" s="549"/>
      <c r="AA197" s="549"/>
      <c r="AB197" s="549"/>
      <c r="AC197" s="549"/>
      <c r="AD197" s="549"/>
      <c r="AE197" s="549"/>
      <c r="AF197" s="549"/>
      <c r="AG197" s="549"/>
      <c r="AH197" s="549"/>
      <c r="AI197" s="549"/>
      <c r="AJ197" s="549"/>
      <c r="AK197" s="549"/>
      <c r="AL197" s="549"/>
      <c r="AM197" s="549"/>
      <c r="AN197" s="549"/>
      <c r="AO197" s="549"/>
      <c r="AP197" s="549"/>
      <c r="AQ197" s="549"/>
      <c r="AR197" s="549"/>
      <c r="AS197" s="549"/>
      <c r="AT197" s="549"/>
      <c r="AU197" s="549"/>
      <c r="AV197" s="549"/>
      <c r="AW197" s="549"/>
      <c r="AX197" s="549"/>
      <c r="AY197" s="549"/>
      <c r="AZ197" s="216"/>
      <c r="BA197" s="392"/>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307"/>
      <c r="BX197" s="307"/>
      <c r="BY197" s="308"/>
      <c r="BZ197" s="1547"/>
      <c r="CA197" s="1547"/>
      <c r="CB197" s="1547"/>
      <c r="CC197" s="1547"/>
      <c r="CD197" s="1547"/>
      <c r="CE197" s="1547"/>
      <c r="CF197" s="1547"/>
      <c r="CG197" s="1547"/>
      <c r="CH197" s="1547"/>
      <c r="CI197" s="1547"/>
      <c r="CJ197" s="1547"/>
      <c r="CK197" s="1547"/>
      <c r="CL197" s="1547"/>
      <c r="CM197" s="1547"/>
      <c r="CN197" s="1547"/>
      <c r="CO197" s="1547"/>
      <c r="CP197" s="1547"/>
      <c r="CQ197" s="1547"/>
      <c r="CR197" s="1547"/>
      <c r="CS197" s="1547"/>
      <c r="CT197" s="1547"/>
      <c r="CU197" s="1547"/>
      <c r="CV197" s="1547"/>
      <c r="CW197" s="1547"/>
      <c r="CX197" s="1547"/>
      <c r="CY197" s="1547"/>
      <c r="CZ197" s="1547"/>
    </row>
    <row r="198" s="131" customFormat="true" ht="15" customHeight="true" x14ac:dyDescent="0.2">
      <c r="A198" s="637"/>
      <c r="B198" s="748"/>
      <c r="C198" s="816"/>
      <c r="D198" s="778"/>
      <c r="E198" s="778"/>
      <c r="F198" s="778"/>
      <c r="G198" s="779"/>
      <c r="H198" s="817"/>
      <c r="I198" s="778"/>
      <c r="J198" s="778"/>
      <c r="K198" s="778"/>
      <c r="L198" s="818"/>
      <c r="M198" s="816"/>
      <c r="N198" s="778"/>
      <c r="O198" s="778"/>
      <c r="P198" s="778"/>
      <c r="Q198" s="779"/>
      <c r="R198" s="817"/>
      <c r="S198" s="778"/>
      <c r="T198" s="778"/>
      <c r="U198" s="778"/>
      <c r="V198" s="778"/>
      <c r="W198" s="778"/>
      <c r="X198" s="778"/>
      <c r="Y198" s="818"/>
      <c r="Z198" s="549"/>
      <c r="AA198" s="549"/>
      <c r="AB198" s="549"/>
      <c r="AC198" s="549"/>
      <c r="AD198" s="549"/>
      <c r="AE198" s="549"/>
      <c r="AF198" s="549"/>
      <c r="AG198" s="549"/>
      <c r="AH198" s="549"/>
      <c r="AI198" s="549"/>
      <c r="AJ198" s="549"/>
      <c r="AK198" s="549"/>
      <c r="AL198" s="549"/>
      <c r="AM198" s="549"/>
      <c r="AN198" s="549"/>
      <c r="AO198" s="549"/>
      <c r="AP198" s="549"/>
      <c r="AQ198" s="549"/>
      <c r="AR198" s="549"/>
      <c r="AS198" s="549"/>
      <c r="AT198" s="549"/>
      <c r="AU198" s="549"/>
      <c r="AV198" s="549"/>
      <c r="AW198" s="549"/>
      <c r="AX198" s="549"/>
      <c r="AY198" s="549"/>
      <c r="AZ198" s="216"/>
      <c r="BA198" s="392"/>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307"/>
      <c r="BX198" s="307"/>
      <c r="BY198" s="308"/>
      <c r="BZ198" s="1547"/>
      <c r="CA198" s="1547"/>
      <c r="CB198" s="1547"/>
      <c r="CC198" s="1547"/>
      <c r="CD198" s="1547"/>
      <c r="CE198" s="1547"/>
      <c r="CF198" s="1547"/>
      <c r="CG198" s="1547"/>
      <c r="CH198" s="1547"/>
      <c r="CI198" s="1547"/>
      <c r="CJ198" s="1547"/>
      <c r="CK198" s="1547"/>
      <c r="CL198" s="1547"/>
      <c r="CM198" s="1547"/>
      <c r="CN198" s="1547"/>
      <c r="CO198" s="1547"/>
      <c r="CP198" s="1547"/>
      <c r="CQ198" s="1547"/>
      <c r="CR198" s="1547"/>
      <c r="CS198" s="1547"/>
      <c r="CT198" s="1547"/>
      <c r="CU198" s="1547"/>
      <c r="CV198" s="1547"/>
      <c r="CW198" s="1547"/>
      <c r="CX198" s="1547"/>
      <c r="CY198" s="1547"/>
      <c r="CZ198" s="1547"/>
    </row>
    <row r="199" s="131" customFormat="true" ht="15" customHeight="true" x14ac:dyDescent="0.2">
      <c r="A199" s="637"/>
      <c r="B199" s="748"/>
      <c r="C199" s="816"/>
      <c r="D199" s="778"/>
      <c r="E199" s="778"/>
      <c r="F199" s="778"/>
      <c r="G199" s="779"/>
      <c r="H199" s="817"/>
      <c r="I199" s="778"/>
      <c r="J199" s="778"/>
      <c r="K199" s="778"/>
      <c r="L199" s="818"/>
      <c r="M199" s="816"/>
      <c r="N199" s="778"/>
      <c r="O199" s="778"/>
      <c r="P199" s="778"/>
      <c r="Q199" s="779"/>
      <c r="R199" s="817"/>
      <c r="S199" s="778"/>
      <c r="T199" s="778"/>
      <c r="U199" s="778"/>
      <c r="V199" s="778"/>
      <c r="W199" s="778"/>
      <c r="X199" s="778"/>
      <c r="Y199" s="818"/>
      <c r="Z199" s="549"/>
      <c r="AA199" s="549"/>
      <c r="AB199" s="549"/>
      <c r="AC199" s="549"/>
      <c r="AD199" s="549"/>
      <c r="AE199" s="549"/>
      <c r="AF199" s="549"/>
      <c r="AG199" s="549"/>
      <c r="AH199" s="549"/>
      <c r="AI199" s="549"/>
      <c r="AJ199" s="549"/>
      <c r="AK199" s="549"/>
      <c r="AL199" s="549"/>
      <c r="AM199" s="549"/>
      <c r="AN199" s="549"/>
      <c r="AO199" s="549"/>
      <c r="AP199" s="549"/>
      <c r="AQ199" s="549"/>
      <c r="AR199" s="549"/>
      <c r="AS199" s="549"/>
      <c r="AT199" s="549"/>
      <c r="AU199" s="549"/>
      <c r="AV199" s="549"/>
      <c r="AW199" s="549"/>
      <c r="AX199" s="549"/>
      <c r="AY199" s="549"/>
      <c r="AZ199" s="216"/>
      <c r="BA199" s="392"/>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307"/>
      <c r="BX199" s="307"/>
      <c r="BY199" s="308"/>
      <c r="BZ199" s="1547"/>
      <c r="CA199" s="1547"/>
      <c r="CB199" s="1547"/>
      <c r="CC199" s="1547"/>
      <c r="CD199" s="1547"/>
      <c r="CE199" s="1547"/>
      <c r="CF199" s="1547"/>
      <c r="CG199" s="1547"/>
      <c r="CH199" s="1547"/>
      <c r="CI199" s="1547"/>
      <c r="CJ199" s="1547"/>
      <c r="CK199" s="1547"/>
      <c r="CL199" s="1547"/>
      <c r="CM199" s="1547"/>
      <c r="CN199" s="1547"/>
      <c r="CO199" s="1547"/>
      <c r="CP199" s="1547"/>
      <c r="CQ199" s="1547"/>
      <c r="CR199" s="1547"/>
      <c r="CS199" s="1547"/>
      <c r="CT199" s="1547"/>
      <c r="CU199" s="1547"/>
      <c r="CV199" s="1547"/>
      <c r="CW199" s="1547"/>
      <c r="CX199" s="1547"/>
      <c r="CY199" s="1547"/>
      <c r="CZ199" s="1547"/>
    </row>
    <row r="200" s="131" customFormat="true" ht="15" customHeight="true" x14ac:dyDescent="0.2">
      <c r="A200" s="637"/>
      <c r="B200" s="748"/>
      <c r="C200" s="816"/>
      <c r="D200" s="778"/>
      <c r="E200" s="778"/>
      <c r="F200" s="778"/>
      <c r="G200" s="779"/>
      <c r="H200" s="817"/>
      <c r="I200" s="778"/>
      <c r="J200" s="778"/>
      <c r="K200" s="778"/>
      <c r="L200" s="818"/>
      <c r="M200" s="816"/>
      <c r="N200" s="778"/>
      <c r="O200" s="778"/>
      <c r="P200" s="778"/>
      <c r="Q200" s="779"/>
      <c r="R200" s="817"/>
      <c r="S200" s="778"/>
      <c r="T200" s="778"/>
      <c r="U200" s="778"/>
      <c r="V200" s="778"/>
      <c r="W200" s="778"/>
      <c r="X200" s="778"/>
      <c r="Y200" s="818"/>
      <c r="Z200" s="549"/>
      <c r="AA200" s="549"/>
      <c r="AB200" s="549"/>
      <c r="AC200" s="549"/>
      <c r="AD200" s="549"/>
      <c r="AE200" s="549"/>
      <c r="AF200" s="549"/>
      <c r="AG200" s="549"/>
      <c r="AH200" s="549"/>
      <c r="AI200" s="549"/>
      <c r="AJ200" s="549"/>
      <c r="AK200" s="549"/>
      <c r="AL200" s="549"/>
      <c r="AM200" s="549"/>
      <c r="AN200" s="549"/>
      <c r="AO200" s="549"/>
      <c r="AP200" s="549"/>
      <c r="AQ200" s="549"/>
      <c r="AR200" s="549"/>
      <c r="AS200" s="549"/>
      <c r="AT200" s="549"/>
      <c r="AU200" s="549"/>
      <c r="AV200" s="549"/>
      <c r="AW200" s="549"/>
      <c r="AX200" s="549"/>
      <c r="AY200" s="549"/>
      <c r="AZ200" s="216"/>
      <c r="BA200" s="392"/>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307"/>
      <c r="BX200" s="307"/>
      <c r="BY200" s="308"/>
      <c r="BZ200" s="1547"/>
      <c r="CA200" s="1547"/>
      <c r="CB200" s="1547"/>
      <c r="CC200" s="1547"/>
      <c r="CD200" s="1547"/>
      <c r="CE200" s="1547"/>
      <c r="CF200" s="1547"/>
      <c r="CG200" s="1547"/>
      <c r="CH200" s="1547"/>
      <c r="CI200" s="1547"/>
      <c r="CJ200" s="1547"/>
      <c r="CK200" s="1547"/>
      <c r="CL200" s="1547"/>
      <c r="CM200" s="1547"/>
      <c r="CN200" s="1547"/>
      <c r="CO200" s="1547"/>
      <c r="CP200" s="1547"/>
      <c r="CQ200" s="1547"/>
      <c r="CR200" s="1547"/>
      <c r="CS200" s="1547"/>
      <c r="CT200" s="1547"/>
      <c r="CU200" s="1547"/>
      <c r="CV200" s="1547"/>
      <c r="CW200" s="1547"/>
      <c r="CX200" s="1547"/>
      <c r="CY200" s="1547"/>
      <c r="CZ200" s="1547"/>
    </row>
    <row r="201" s="131" customFormat="true" ht="15" customHeight="true" x14ac:dyDescent="0.2">
      <c r="A201" s="637"/>
      <c r="B201" s="748"/>
      <c r="C201" s="816"/>
      <c r="D201" s="778"/>
      <c r="E201" s="778"/>
      <c r="F201" s="778"/>
      <c r="G201" s="779"/>
      <c r="H201" s="817"/>
      <c r="I201" s="778"/>
      <c r="J201" s="778"/>
      <c r="K201" s="778"/>
      <c r="L201" s="818"/>
      <c r="M201" s="816"/>
      <c r="N201" s="778"/>
      <c r="O201" s="778"/>
      <c r="P201" s="778"/>
      <c r="Q201" s="779"/>
      <c r="R201" s="817"/>
      <c r="S201" s="778"/>
      <c r="T201" s="778"/>
      <c r="U201" s="778"/>
      <c r="V201" s="778"/>
      <c r="W201" s="778"/>
      <c r="X201" s="778"/>
      <c r="Y201" s="818"/>
      <c r="Z201" s="549"/>
      <c r="AA201" s="549"/>
      <c r="AB201" s="549"/>
      <c r="AC201" s="549"/>
      <c r="AD201" s="549"/>
      <c r="AE201" s="549"/>
      <c r="AF201" s="549"/>
      <c r="AG201" s="549"/>
      <c r="AH201" s="549"/>
      <c r="AI201" s="549"/>
      <c r="AJ201" s="549"/>
      <c r="AK201" s="549"/>
      <c r="AL201" s="549"/>
      <c r="AM201" s="549"/>
      <c r="AN201" s="549"/>
      <c r="AO201" s="549"/>
      <c r="AP201" s="549"/>
      <c r="AQ201" s="549"/>
      <c r="AR201" s="549"/>
      <c r="AS201" s="549"/>
      <c r="AT201" s="549"/>
      <c r="AU201" s="549"/>
      <c r="AV201" s="549"/>
      <c r="AW201" s="549"/>
      <c r="AX201" s="549"/>
      <c r="AY201" s="549"/>
      <c r="AZ201" s="216"/>
      <c r="BA201" s="392"/>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307"/>
      <c r="BX201" s="307"/>
      <c r="BY201" s="308"/>
      <c r="BZ201" s="1547"/>
      <c r="CA201" s="1547"/>
      <c r="CB201" s="1547"/>
      <c r="CC201" s="1547"/>
      <c r="CD201" s="1547"/>
      <c r="CE201" s="1547"/>
      <c r="CF201" s="1547"/>
      <c r="CG201" s="1547"/>
      <c r="CH201" s="1547"/>
      <c r="CI201" s="1547"/>
      <c r="CJ201" s="1547"/>
      <c r="CK201" s="1547"/>
      <c r="CL201" s="1547"/>
      <c r="CM201" s="1547"/>
      <c r="CN201" s="1547"/>
      <c r="CO201" s="1547"/>
      <c r="CP201" s="1547"/>
      <c r="CQ201" s="1547"/>
      <c r="CR201" s="1547"/>
      <c r="CS201" s="1547"/>
      <c r="CT201" s="1547"/>
      <c r="CU201" s="1547"/>
      <c r="CV201" s="1547"/>
      <c r="CW201" s="1547"/>
      <c r="CX201" s="1547"/>
      <c r="CY201" s="1547"/>
      <c r="CZ201" s="1547"/>
    </row>
    <row r="202" s="559" customFormat="true" ht="15" customHeight="true" x14ac:dyDescent="0.2">
      <c r="A202" s="1745"/>
      <c r="B202" s="970"/>
      <c r="C202" s="841"/>
      <c r="D202" s="842"/>
      <c r="E202" s="842"/>
      <c r="F202" s="842"/>
      <c r="G202" s="843"/>
      <c r="H202" s="844"/>
      <c r="I202" s="842"/>
      <c r="J202" s="842"/>
      <c r="K202" s="842"/>
      <c r="L202" s="845"/>
      <c r="M202" s="846"/>
      <c r="N202" s="842"/>
      <c r="O202" s="842"/>
      <c r="P202" s="842"/>
      <c r="Q202" s="843"/>
      <c r="R202" s="844"/>
      <c r="S202" s="842"/>
      <c r="T202" s="842"/>
      <c r="U202" s="842"/>
      <c r="V202" s="842"/>
      <c r="W202" s="842"/>
      <c r="X202" s="842"/>
      <c r="Y202" s="1498"/>
      <c r="Z202" s="549"/>
      <c r="AA202" s="549"/>
      <c r="AB202" s="549"/>
      <c r="AC202" s="549"/>
      <c r="AD202" s="549"/>
      <c r="AE202" s="549"/>
      <c r="AF202" s="549"/>
      <c r="AG202" s="549"/>
      <c r="AH202" s="549"/>
      <c r="AI202" s="549"/>
      <c r="AJ202" s="549"/>
      <c r="AK202" s="549"/>
      <c r="AL202" s="549"/>
      <c r="AM202" s="549"/>
      <c r="AN202" s="549"/>
      <c r="AO202" s="549"/>
      <c r="AP202" s="549"/>
      <c r="AQ202" s="549"/>
      <c r="AR202" s="549"/>
      <c r="AS202" s="549"/>
      <c r="AT202" s="549"/>
      <c r="AU202" s="549"/>
      <c r="AV202" s="549"/>
      <c r="AW202" s="549"/>
      <c r="AX202" s="549"/>
      <c r="AY202" s="549"/>
      <c r="AZ202" s="216"/>
      <c r="BA202" s="392"/>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307"/>
      <c r="BX202" s="307"/>
      <c r="BY202" s="308"/>
      <c r="BZ202" s="1547"/>
      <c r="CA202" s="1547"/>
      <c r="CB202" s="1547"/>
      <c r="CC202" s="1547"/>
      <c r="CD202" s="1547"/>
      <c r="CE202" s="1547"/>
      <c r="CF202" s="1547"/>
      <c r="CG202" s="1547"/>
      <c r="CH202" s="1547"/>
      <c r="CI202" s="1547"/>
      <c r="CJ202" s="1547"/>
      <c r="CK202" s="1547"/>
      <c r="CL202" s="1547"/>
      <c r="CM202" s="1547"/>
      <c r="CN202" s="1547"/>
      <c r="CO202" s="1547"/>
      <c r="CP202" s="1547"/>
      <c r="CQ202" s="1547"/>
      <c r="CR202" s="1547"/>
      <c r="CS202" s="1547"/>
      <c r="CT202" s="1547"/>
      <c r="CU202" s="1547"/>
      <c r="CV202" s="1547"/>
      <c r="CW202" s="1547"/>
      <c r="CX202" s="1547"/>
      <c r="CY202" s="1547"/>
      <c r="CZ202" s="1547"/>
    </row>
    <row r="203" s="559" customFormat="true" ht="15" customHeight="true" x14ac:dyDescent="0.2">
      <c r="A203" s="1745"/>
      <c r="B203" s="970"/>
      <c r="C203" s="841"/>
      <c r="D203" s="842"/>
      <c r="E203" s="842"/>
      <c r="F203" s="842"/>
      <c r="G203" s="843"/>
      <c r="H203" s="844"/>
      <c r="I203" s="842"/>
      <c r="J203" s="842"/>
      <c r="K203" s="842"/>
      <c r="L203" s="845"/>
      <c r="M203" s="846"/>
      <c r="N203" s="842"/>
      <c r="O203" s="842"/>
      <c r="P203" s="842"/>
      <c r="Q203" s="843"/>
      <c r="R203" s="844"/>
      <c r="S203" s="842"/>
      <c r="T203" s="842"/>
      <c r="U203" s="842"/>
      <c r="V203" s="842"/>
      <c r="W203" s="842"/>
      <c r="X203" s="842"/>
      <c r="Y203" s="1498"/>
      <c r="Z203" s="549"/>
      <c r="AA203" s="549"/>
      <c r="AB203" s="549"/>
      <c r="AC203" s="549"/>
      <c r="AD203" s="549"/>
      <c r="AE203" s="549"/>
      <c r="AF203" s="549"/>
      <c r="AG203" s="549"/>
      <c r="AH203" s="549"/>
      <c r="AI203" s="549"/>
      <c r="AJ203" s="549"/>
      <c r="AK203" s="549"/>
      <c r="AL203" s="549"/>
      <c r="AM203" s="549"/>
      <c r="AN203" s="549"/>
      <c r="AO203" s="549"/>
      <c r="AP203" s="549"/>
      <c r="AQ203" s="549"/>
      <c r="AR203" s="549"/>
      <c r="AS203" s="549"/>
      <c r="AT203" s="549"/>
      <c r="AU203" s="549"/>
      <c r="AV203" s="549"/>
      <c r="AW203" s="549"/>
      <c r="AX203" s="549"/>
      <c r="AY203" s="549"/>
      <c r="AZ203" s="216"/>
      <c r="BA203" s="392"/>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307"/>
      <c r="BX203" s="307"/>
      <c r="BY203" s="308"/>
      <c r="BZ203" s="1547"/>
      <c r="CA203" s="1547"/>
      <c r="CB203" s="1547"/>
      <c r="CC203" s="1547"/>
      <c r="CD203" s="1547"/>
      <c r="CE203" s="1547"/>
      <c r="CF203" s="1547"/>
      <c r="CG203" s="1547"/>
      <c r="CH203" s="1547"/>
      <c r="CI203" s="1547"/>
      <c r="CJ203" s="1547"/>
      <c r="CK203" s="1547"/>
      <c r="CL203" s="1547"/>
      <c r="CM203" s="1547"/>
      <c r="CN203" s="1547"/>
      <c r="CO203" s="1547"/>
      <c r="CP203" s="1547"/>
      <c r="CQ203" s="1547"/>
      <c r="CR203" s="1547"/>
      <c r="CS203" s="1547"/>
      <c r="CT203" s="1547"/>
      <c r="CU203" s="1547"/>
      <c r="CV203" s="1547"/>
      <c r="CW203" s="1547"/>
      <c r="CX203" s="1547"/>
      <c r="CY203" s="1547"/>
      <c r="CZ203" s="1547"/>
    </row>
    <row r="204" s="559" customFormat="true" ht="15" customHeight="true" x14ac:dyDescent="0.2">
      <c r="A204" s="1746"/>
      <c r="B204" s="971"/>
      <c r="C204" s="894"/>
      <c r="D204" s="895"/>
      <c r="E204" s="895"/>
      <c r="F204" s="895"/>
      <c r="G204" s="896"/>
      <c r="H204" s="897"/>
      <c r="I204" s="895"/>
      <c r="J204" s="895"/>
      <c r="K204" s="895"/>
      <c r="L204" s="898"/>
      <c r="M204" s="899"/>
      <c r="N204" s="895"/>
      <c r="O204" s="895"/>
      <c r="P204" s="895"/>
      <c r="Q204" s="896"/>
      <c r="R204" s="897"/>
      <c r="S204" s="895"/>
      <c r="T204" s="895"/>
      <c r="U204" s="895"/>
      <c r="V204" s="895"/>
      <c r="W204" s="895"/>
      <c r="X204" s="895"/>
      <c r="Y204" s="1513"/>
      <c r="Z204" s="549"/>
      <c r="AA204" s="549"/>
      <c r="AB204" s="549"/>
      <c r="AC204" s="549"/>
      <c r="AD204" s="549"/>
      <c r="AE204" s="549"/>
      <c r="AF204" s="549"/>
      <c r="AG204" s="549"/>
      <c r="AH204" s="549"/>
      <c r="AI204" s="549"/>
      <c r="AJ204" s="549"/>
      <c r="AK204" s="549"/>
      <c r="AL204" s="549"/>
      <c r="AM204" s="549"/>
      <c r="AN204" s="549"/>
      <c r="AO204" s="549"/>
      <c r="AP204" s="549"/>
      <c r="AQ204" s="549"/>
      <c r="AR204" s="549"/>
      <c r="AS204" s="549"/>
      <c r="AT204" s="549"/>
      <c r="AU204" s="549"/>
      <c r="AV204" s="549"/>
      <c r="AW204" s="549"/>
      <c r="AX204" s="549"/>
      <c r="AY204" s="549"/>
      <c r="AZ204" s="216"/>
      <c r="BA204" s="392"/>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307"/>
      <c r="BX204" s="307"/>
      <c r="BY204" s="308"/>
      <c r="BZ204" s="1547"/>
      <c r="CA204" s="1547"/>
      <c r="CB204" s="1547"/>
      <c r="CC204" s="1547"/>
      <c r="CD204" s="1547"/>
      <c r="CE204" s="1547"/>
      <c r="CF204" s="1547"/>
      <c r="CG204" s="1547"/>
      <c r="CH204" s="1547"/>
      <c r="CI204" s="1547"/>
      <c r="CJ204" s="1547"/>
      <c r="CK204" s="1547"/>
      <c r="CL204" s="1547"/>
      <c r="CM204" s="1547"/>
      <c r="CN204" s="1547"/>
      <c r="CO204" s="1547"/>
      <c r="CP204" s="1547"/>
      <c r="CQ204" s="1547"/>
      <c r="CR204" s="1547"/>
      <c r="CS204" s="1547"/>
      <c r="CT204" s="1547"/>
      <c r="CU204" s="1547"/>
      <c r="CV204" s="1547"/>
      <c r="CW204" s="1547"/>
      <c r="CX204" s="1547"/>
      <c r="CY204" s="1547"/>
      <c r="CZ204" s="1547"/>
    </row>
    <row r="205" s="131" customFormat="true" ht="15" customHeight="true" x14ac:dyDescent="0.2">
      <c r="A205" s="638"/>
      <c r="B205" s="749"/>
      <c r="C205" s="900"/>
      <c r="D205" s="829"/>
      <c r="E205" s="829"/>
      <c r="F205" s="829"/>
      <c r="G205" s="830"/>
      <c r="H205" s="901"/>
      <c r="I205" s="829"/>
      <c r="J205" s="829"/>
      <c r="K205" s="829"/>
      <c r="L205" s="902"/>
      <c r="M205" s="900"/>
      <c r="N205" s="829"/>
      <c r="O205" s="829"/>
      <c r="P205" s="829"/>
      <c r="Q205" s="830"/>
      <c r="R205" s="901"/>
      <c r="S205" s="829"/>
      <c r="T205" s="829"/>
      <c r="U205" s="829"/>
      <c r="V205" s="829"/>
      <c r="W205" s="829"/>
      <c r="X205" s="829"/>
      <c r="Y205" s="902"/>
      <c r="Z205" s="549"/>
      <c r="AA205" s="549"/>
      <c r="AB205" s="549"/>
      <c r="AC205" s="549"/>
      <c r="AD205" s="549"/>
      <c r="AE205" s="549"/>
      <c r="AF205" s="549"/>
      <c r="AG205" s="549"/>
      <c r="AH205" s="549"/>
      <c r="AI205" s="549"/>
      <c r="AJ205" s="549"/>
      <c r="AK205" s="549"/>
      <c r="AL205" s="549"/>
      <c r="AM205" s="549"/>
      <c r="AN205" s="549"/>
      <c r="AO205" s="549"/>
      <c r="AP205" s="549"/>
      <c r="AQ205" s="549"/>
      <c r="AR205" s="549"/>
      <c r="AS205" s="549"/>
      <c r="AT205" s="549"/>
      <c r="AU205" s="549"/>
      <c r="AV205" s="549"/>
      <c r="AW205" s="549"/>
      <c r="AX205" s="549"/>
      <c r="AY205" s="549"/>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1547"/>
      <c r="CA205" s="1547"/>
      <c r="CB205" s="1547"/>
      <c r="CC205" s="1547"/>
      <c r="CD205" s="1547"/>
      <c r="CE205" s="1547"/>
      <c r="CF205" s="1547"/>
      <c r="CG205" s="1547"/>
      <c r="CH205" s="1547"/>
      <c r="CI205" s="1547"/>
      <c r="CJ205" s="1547"/>
      <c r="CK205" s="1547"/>
      <c r="CL205" s="1547"/>
      <c r="CM205" s="1547"/>
      <c r="CN205" s="1547"/>
      <c r="CO205" s="1547"/>
      <c r="CP205" s="1547"/>
      <c r="CQ205" s="1547"/>
      <c r="CR205" s="1547"/>
      <c r="CS205" s="1547"/>
      <c r="CT205" s="1547"/>
      <c r="CU205" s="1547"/>
      <c r="CV205" s="1547"/>
      <c r="CW205" s="1547"/>
      <c r="CX205" s="1547"/>
      <c r="CY205" s="1547"/>
      <c r="CZ205" s="1547"/>
    </row>
    <row r="206" s="131" customFormat="true" ht="250.15" customHeight="true" x14ac:dyDescent="0.2">
      <c r="B206" s="133"/>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47" t="str">
        <f>A1026</f>
        <v>Niger</v>
      </c>
      <c r="B208" s="1748"/>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2006</v>
      </c>
      <c r="B209" s="139"/>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DHS06</v>
      </c>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66"/>
      <c r="B216" s="564"/>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66"/>
      <c r="B217" s="565"/>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66"/>
      <c r="B218" s="564"/>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67"/>
      <c r="B219" s="568"/>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8" customFormat="true" ht="15" customHeight="true" x14ac:dyDescent="0.2">
      <c r="A220" s="114" t="s">
        <v>86</v>
      </c>
      <c r="B220" s="206"/>
      <c r="C220" s="1749" t="s">
        <v>114</v>
      </c>
      <c r="D220" s="1750"/>
      <c r="E220" s="1750"/>
      <c r="F220" s="1750"/>
      <c r="G220" s="1751"/>
      <c r="H220" s="1752" t="s">
        <v>38</v>
      </c>
      <c r="I220" s="1753"/>
      <c r="J220" s="1753"/>
      <c r="K220" s="1753"/>
      <c r="L220" s="1754"/>
      <c r="M220" s="1728" t="s">
        <v>37</v>
      </c>
      <c r="N220" s="1729"/>
      <c r="O220" s="1729"/>
      <c r="P220" s="1729"/>
      <c r="Q220" s="1730"/>
      <c r="R220" s="1443" t="s">
        <v>137</v>
      </c>
      <c r="S220" s="1482"/>
      <c r="T220" s="1482"/>
      <c r="U220" s="1482"/>
      <c r="V220" s="1482"/>
      <c r="W220" s="1482"/>
      <c r="X220" s="1482"/>
      <c r="Y220" s="1483"/>
      <c r="Z220" s="549"/>
      <c r="AA220" s="549"/>
      <c r="AB220" s="549"/>
      <c r="AC220" s="549"/>
      <c r="AD220" s="549"/>
      <c r="AE220" s="549"/>
      <c r="AF220" s="549"/>
      <c r="AG220" s="549"/>
      <c r="AH220" s="549"/>
      <c r="AI220" s="549"/>
      <c r="AJ220" s="549"/>
      <c r="AK220" s="549"/>
      <c r="AL220" s="549"/>
      <c r="AM220" s="549"/>
      <c r="AN220" s="549"/>
      <c r="AO220" s="549"/>
      <c r="AP220" s="549"/>
      <c r="AQ220" s="549"/>
      <c r="AR220" s="549"/>
      <c r="AS220" s="549"/>
      <c r="AT220" s="549"/>
      <c r="AU220" s="549"/>
      <c r="AV220" s="549"/>
      <c r="AW220" s="549"/>
      <c r="AX220" s="549"/>
      <c r="AY220" s="549"/>
      <c r="AZ220" s="216"/>
      <c r="BA220" s="217" t="s">
        <v>128</v>
      </c>
      <c r="BB220" s="114" t="s">
        <v>86</v>
      </c>
      <c r="BC220" s="1859" t="s">
        <v>114</v>
      </c>
      <c r="BD220" s="1860"/>
      <c r="BE220" s="1860"/>
      <c r="BF220" s="1860"/>
      <c r="BG220" s="1861"/>
      <c r="BH220" s="1862" t="s">
        <v>38</v>
      </c>
      <c r="BI220" s="1860"/>
      <c r="BJ220" s="1860"/>
      <c r="BK220" s="1860"/>
      <c r="BL220" s="1861"/>
      <c r="BM220" s="1862" t="s">
        <v>37</v>
      </c>
      <c r="BN220" s="1860"/>
      <c r="BO220" s="1860"/>
      <c r="BP220" s="1860"/>
      <c r="BQ220" s="1863"/>
      <c r="BR220" s="1463" t="s">
        <v>137</v>
      </c>
      <c r="BS220" s="1464"/>
      <c r="BT220" s="1464"/>
      <c r="BU220" s="1464"/>
      <c r="BV220" s="1464"/>
      <c r="BW220" s="1464"/>
      <c r="BX220" s="1464"/>
      <c r="BY220" s="1465"/>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8" customFormat="true" ht="12.75" x14ac:dyDescent="0.2">
      <c r="A221" s="190" t="s">
        <v>87</v>
      </c>
      <c r="B221" s="247"/>
      <c r="C221" s="285" t="s">
        <v>0</v>
      </c>
      <c r="D221" s="286" t="s">
        <v>1</v>
      </c>
      <c r="E221" s="286" t="s">
        <v>2</v>
      </c>
      <c r="F221" s="286" t="s">
        <v>3</v>
      </c>
      <c r="G221" s="287" t="s">
        <v>4</v>
      </c>
      <c r="H221" s="695" t="s">
        <v>0</v>
      </c>
      <c r="I221" s="631" t="s">
        <v>1</v>
      </c>
      <c r="J221" s="631" t="s">
        <v>2</v>
      </c>
      <c r="K221" s="631" t="s">
        <v>3</v>
      </c>
      <c r="L221" s="632" t="s">
        <v>4</v>
      </c>
      <c r="M221" s="680" t="s">
        <v>0</v>
      </c>
      <c r="N221" s="631" t="s">
        <v>1</v>
      </c>
      <c r="O221" s="631" t="s">
        <v>2</v>
      </c>
      <c r="P221" s="631" t="s">
        <v>3</v>
      </c>
      <c r="Q221" s="713" t="s">
        <v>4</v>
      </c>
      <c r="R221" s="695" t="s">
        <v>149</v>
      </c>
      <c r="S221" s="631" t="s">
        <v>150</v>
      </c>
      <c r="T221" s="631" t="s">
        <v>151</v>
      </c>
      <c r="U221" s="631" t="s">
        <v>152</v>
      </c>
      <c r="V221" s="631" t="s">
        <v>153</v>
      </c>
      <c r="W221" s="631" t="s">
        <v>154</v>
      </c>
      <c r="X221" s="631" t="s">
        <v>155</v>
      </c>
      <c r="Y221" s="633" t="s">
        <v>156</v>
      </c>
      <c r="Z221" s="549"/>
      <c r="AA221" s="549"/>
      <c r="AB221" s="549"/>
      <c r="AC221" s="549"/>
      <c r="AD221" s="549"/>
      <c r="AE221" s="549"/>
      <c r="AF221" s="549"/>
      <c r="AG221" s="549"/>
      <c r="AH221" s="549"/>
      <c r="AI221" s="549"/>
      <c r="AJ221" s="549"/>
      <c r="AK221" s="549"/>
      <c r="AL221" s="549"/>
      <c r="AM221" s="549"/>
      <c r="AN221" s="549"/>
      <c r="AO221" s="549"/>
      <c r="AP221" s="549"/>
      <c r="AQ221" s="549"/>
      <c r="AR221" s="549"/>
      <c r="AS221" s="549"/>
      <c r="AT221" s="549"/>
      <c r="AU221" s="549"/>
      <c r="AV221" s="549"/>
      <c r="AW221" s="549"/>
      <c r="AX221" s="549"/>
      <c r="AY221" s="549"/>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149</v>
      </c>
      <c r="BS221" s="176" t="s">
        <v>150</v>
      </c>
      <c r="BT221" s="176" t="s">
        <v>151</v>
      </c>
      <c r="BU221" s="176" t="s">
        <v>152</v>
      </c>
      <c r="BV221" s="176" t="s">
        <v>153</v>
      </c>
      <c r="BW221" s="176" t="s">
        <v>154</v>
      </c>
      <c r="BX221" s="176" t="s">
        <v>155</v>
      </c>
      <c r="BY221" s="177" t="s">
        <v>156</v>
      </c>
      <c r="BZ221" s="1548"/>
      <c r="CA221" s="1548"/>
      <c r="CB221" s="1548"/>
      <c r="CC221" s="1548"/>
      <c r="CD221" s="1548"/>
      <c r="CE221" s="1548"/>
      <c r="CF221" s="1548"/>
      <c r="CG221" s="1548"/>
      <c r="CH221" s="1548"/>
      <c r="CI221" s="1548"/>
      <c r="CJ221" s="1548"/>
      <c r="CK221" s="1548"/>
      <c r="CL221" s="1548"/>
      <c r="CM221" s="1548"/>
      <c r="CN221" s="1548"/>
      <c r="CO221" s="1548"/>
      <c r="CP221" s="1548"/>
      <c r="CQ221" s="1548"/>
      <c r="CR221" s="1548"/>
      <c r="CS221" s="1548"/>
      <c r="CT221" s="1548"/>
      <c r="CU221" s="1548"/>
      <c r="CV221" s="1548"/>
      <c r="CW221" s="1548"/>
      <c r="CX221" s="1548"/>
      <c r="CY221" s="1548"/>
      <c r="CZ221" s="1548"/>
    </row>
    <row r="222" s="398" customFormat="true" ht="15" customHeight="true" x14ac:dyDescent="0.2">
      <c r="A222" s="1731" t="s">
        <v>36</v>
      </c>
      <c r="B222" s="972" t="s">
        <v>15</v>
      </c>
      <c r="C222" s="903">
        <v>3.8261092318604808</v>
      </c>
      <c r="D222" s="904">
        <v>4.4292656944100441</v>
      </c>
      <c r="E222" s="904">
        <v>4.6850956823181491</v>
      </c>
      <c r="F222" s="904">
        <v>7.7266901022384316</v>
      </c>
      <c r="G222" s="905">
        <v>26.606881897480083</v>
      </c>
      <c r="H222" s="906">
        <v>13.403120435186377</v>
      </c>
      <c r="I222" s="904">
        <v>21.375363247086867</v>
      </c>
      <c r="J222" s="904">
        <v>26.292691995445765</v>
      </c>
      <c r="K222" s="904">
        <v>32.408205842475112</v>
      </c>
      <c r="L222" s="907">
        <v>54.72264096003633</v>
      </c>
      <c r="M222" s="903">
        <v>2.6815455610678351</v>
      </c>
      <c r="N222" s="904">
        <v>4.1988057224158286</v>
      </c>
      <c r="O222" s="904">
        <v>4.4033475640324058</v>
      </c>
      <c r="P222" s="904">
        <v>5.4323267805131454</v>
      </c>
      <c r="Q222" s="905">
        <v>8.6119662401225021</v>
      </c>
      <c r="R222" s="906">
        <v>19.380105677472169</v>
      </c>
      <c r="S222" s="904">
        <v>8.8014289841320572</v>
      </c>
      <c r="T222" s="904">
        <v>7.5152843032124688</v>
      </c>
      <c r="U222" s="904">
        <v>10.00687005488078</v>
      </c>
      <c r="V222" s="904">
        <v>30.941693116265188</v>
      </c>
      <c r="W222" s="904">
        <v>4.8990254797141297</v>
      </c>
      <c r="X222" s="904">
        <v>3.830450124187045</v>
      </c>
      <c r="Y222" s="907">
        <v>9.4307107366218972</v>
      </c>
      <c r="Z222" s="1527"/>
      <c r="AA222" s="549"/>
      <c r="AB222" s="549"/>
      <c r="AC222" s="549"/>
      <c r="AD222" s="549"/>
      <c r="AE222" s="549"/>
      <c r="AF222" s="549"/>
      <c r="AG222" s="549"/>
      <c r="AH222" s="549"/>
      <c r="AI222" s="549"/>
      <c r="AJ222" s="549"/>
      <c r="AK222" s="549"/>
      <c r="AL222" s="549"/>
      <c r="AM222" s="549"/>
      <c r="AN222" s="549"/>
      <c r="AO222" s="549"/>
      <c r="AP222" s="549"/>
      <c r="AQ222" s="549"/>
      <c r="AR222" s="549"/>
      <c r="AS222" s="549"/>
      <c r="AT222" s="549"/>
      <c r="AU222" s="549"/>
      <c r="AV222" s="549"/>
      <c r="AW222" s="549"/>
      <c r="AX222" s="549"/>
      <c r="AY222" s="549"/>
      <c r="AZ222" s="216"/>
      <c r="BA222" s="1872" t="s">
        <v>36</v>
      </c>
      <c r="BB222" s="160" t="s">
        <v>15</v>
      </c>
      <c r="BC222" s="369">
        <v>363</v>
      </c>
      <c r="BD222" s="373">
        <v>409</v>
      </c>
      <c r="BE222" s="373">
        <v>444</v>
      </c>
      <c r="BF222" s="373">
        <v>725</v>
      </c>
      <c r="BG222" s="377">
        <v>2500</v>
      </c>
      <c r="BH222" s="381">
        <v>225</v>
      </c>
      <c r="BI222" s="373">
        <v>363</v>
      </c>
      <c r="BJ222" s="373">
        <v>446</v>
      </c>
      <c r="BK222" s="373">
        <v>543</v>
      </c>
      <c r="BL222" s="377">
        <v>925</v>
      </c>
      <c r="BM222" s="381">
        <v>229</v>
      </c>
      <c r="BN222" s="373">
        <v>298</v>
      </c>
      <c r="BO222" s="373">
        <v>330</v>
      </c>
      <c r="BP222" s="373">
        <v>419</v>
      </c>
      <c r="BQ222" s="377">
        <v>665</v>
      </c>
      <c r="BR222" s="381">
        <v>232</v>
      </c>
      <c r="BS222" s="373">
        <v>111</v>
      </c>
      <c r="BT222" s="373">
        <v>485</v>
      </c>
      <c r="BU222" s="373">
        <v>954</v>
      </c>
      <c r="BV222" s="373">
        <v>1065</v>
      </c>
      <c r="BW222" s="373">
        <v>433</v>
      </c>
      <c r="BX222" s="373">
        <v>255</v>
      </c>
      <c r="BY222" s="385">
        <v>905</v>
      </c>
      <c r="BZ222" s="1549"/>
      <c r="CA222" s="1549"/>
      <c r="CB222" s="1549"/>
      <c r="CC222" s="1549"/>
      <c r="CD222" s="1549"/>
      <c r="CE222" s="1549"/>
      <c r="CF222" s="1549"/>
      <c r="CG222" s="1549"/>
      <c r="CH222" s="1549"/>
      <c r="CI222" s="1549"/>
      <c r="CJ222" s="1549"/>
      <c r="CK222" s="1549"/>
      <c r="CL222" s="1549"/>
      <c r="CM222" s="1549"/>
      <c r="CN222" s="1549"/>
      <c r="CO222" s="1549"/>
      <c r="CP222" s="1549"/>
      <c r="CQ222" s="1549"/>
      <c r="CR222" s="1549"/>
      <c r="CS222" s="1549"/>
      <c r="CT222" s="1549"/>
      <c r="CU222" s="1549"/>
      <c r="CV222" s="1549"/>
      <c r="CW222" s="1549"/>
      <c r="CX222" s="1549"/>
      <c r="CY222" s="1549"/>
      <c r="CZ222" s="1550"/>
    </row>
    <row r="223" s="398" customFormat="true" ht="15" customHeight="true" x14ac:dyDescent="0.2">
      <c r="A223" s="1732"/>
      <c r="B223" s="973" t="s">
        <v>16</v>
      </c>
      <c r="C223" s="908">
        <v>72.665355137908136</v>
      </c>
      <c r="D223" s="909">
        <v>81.519916003823894</v>
      </c>
      <c r="E223" s="909">
        <v>81.527801351465769</v>
      </c>
      <c r="F223" s="909">
        <v>76.232987782971279</v>
      </c>
      <c r="G223" s="910">
        <v>60.626735452560276</v>
      </c>
      <c r="H223" s="911">
        <v>67.014591978917736</v>
      </c>
      <c r="I223" s="909">
        <v>64.673784508619008</v>
      </c>
      <c r="J223" s="909">
        <v>61.887165266078803</v>
      </c>
      <c r="K223" s="909">
        <v>55.173380538688541</v>
      </c>
      <c r="L223" s="912">
        <v>36.595753651030236</v>
      </c>
      <c r="M223" s="908">
        <v>73.483452751913148</v>
      </c>
      <c r="N223" s="909">
        <v>81.908382025092791</v>
      </c>
      <c r="O223" s="909">
        <v>82.476736945748769</v>
      </c>
      <c r="P223" s="909">
        <v>79.750761298005742</v>
      </c>
      <c r="Q223" s="910">
        <v>74.889729287707112</v>
      </c>
      <c r="R223" s="911">
        <v>68.271934935399841</v>
      </c>
      <c r="S223" s="909">
        <v>66.222844180462985</v>
      </c>
      <c r="T223" s="909">
        <v>82.520380870866887</v>
      </c>
      <c r="U223" s="909">
        <v>76.394357503457272</v>
      </c>
      <c r="V223" s="909">
        <v>53.977346027572949</v>
      </c>
      <c r="W223" s="909">
        <v>67.618806472666222</v>
      </c>
      <c r="X223" s="909">
        <v>73.96253718922965</v>
      </c>
      <c r="Y223" s="912">
        <v>83.162929930419622</v>
      </c>
      <c r="Z223" s="1527"/>
      <c r="AA223" s="549"/>
      <c r="AB223" s="549"/>
      <c r="AC223" s="549"/>
      <c r="AD223" s="549"/>
      <c r="AE223" s="549"/>
      <c r="AF223" s="549"/>
      <c r="AG223" s="549"/>
      <c r="AH223" s="549"/>
      <c r="AI223" s="549"/>
      <c r="AJ223" s="549"/>
      <c r="AK223" s="549"/>
      <c r="AL223" s="549"/>
      <c r="AM223" s="549"/>
      <c r="AN223" s="549"/>
      <c r="AO223" s="549"/>
      <c r="AP223" s="549"/>
      <c r="AQ223" s="549"/>
      <c r="AR223" s="549"/>
      <c r="AS223" s="549"/>
      <c r="AT223" s="549"/>
      <c r="AU223" s="549"/>
      <c r="AV223" s="549"/>
      <c r="AW223" s="549"/>
      <c r="AX223" s="549"/>
      <c r="AY223" s="549"/>
      <c r="AZ223" s="216"/>
      <c r="BA223" s="1873"/>
      <c r="BB223" s="161" t="s">
        <v>16</v>
      </c>
      <c r="BC223" s="370">
        <v>6904</v>
      </c>
      <c r="BD223" s="374">
        <v>7534</v>
      </c>
      <c r="BE223" s="374">
        <v>7731</v>
      </c>
      <c r="BF223" s="374">
        <v>7154</v>
      </c>
      <c r="BG223" s="378">
        <v>5696</v>
      </c>
      <c r="BH223" s="382">
        <v>1125</v>
      </c>
      <c r="BI223" s="374">
        <v>1098</v>
      </c>
      <c r="BJ223" s="374">
        <v>1049</v>
      </c>
      <c r="BK223" s="374">
        <v>925</v>
      </c>
      <c r="BL223" s="378">
        <v>618</v>
      </c>
      <c r="BM223" s="382">
        <v>6288</v>
      </c>
      <c r="BN223" s="374">
        <v>5808</v>
      </c>
      <c r="BO223" s="374">
        <v>6173</v>
      </c>
      <c r="BP223" s="374">
        <v>6156</v>
      </c>
      <c r="BQ223" s="378">
        <v>5779</v>
      </c>
      <c r="BR223" s="382">
        <v>816</v>
      </c>
      <c r="BS223" s="374">
        <v>839</v>
      </c>
      <c r="BT223" s="374">
        <v>5330</v>
      </c>
      <c r="BU223" s="374">
        <v>7286</v>
      </c>
      <c r="BV223" s="374">
        <v>1858</v>
      </c>
      <c r="BW223" s="374">
        <v>5978</v>
      </c>
      <c r="BX223" s="374">
        <v>4928</v>
      </c>
      <c r="BY223" s="386">
        <v>7983</v>
      </c>
      <c r="BZ223" s="1551"/>
      <c r="CA223" s="1551"/>
      <c r="CB223" s="1551"/>
      <c r="CC223" s="1551"/>
      <c r="CD223" s="1551"/>
      <c r="CE223" s="1551"/>
      <c r="CF223" s="1551"/>
      <c r="CG223" s="1551"/>
      <c r="CH223" s="1551"/>
      <c r="CI223" s="1551"/>
      <c r="CJ223" s="1551"/>
      <c r="CK223" s="1551"/>
      <c r="CL223" s="1551"/>
      <c r="CM223" s="1551"/>
      <c r="CN223" s="1551"/>
      <c r="CO223" s="1551"/>
      <c r="CP223" s="1551"/>
      <c r="CQ223" s="1551"/>
      <c r="CR223" s="1551"/>
      <c r="CS223" s="1551"/>
      <c r="CT223" s="1551"/>
      <c r="CU223" s="1551"/>
      <c r="CV223" s="1551"/>
      <c r="CW223" s="1551"/>
      <c r="CX223" s="1551"/>
      <c r="CY223" s="1551"/>
      <c r="CZ223" s="1552"/>
    </row>
    <row r="224" s="398" customFormat="true" ht="15" customHeight="true" x14ac:dyDescent="0.2">
      <c r="A224" s="1733"/>
      <c r="B224" s="974" t="s">
        <v>20</v>
      </c>
      <c r="C224" s="908">
        <v>23.508535630231439</v>
      </c>
      <c r="D224" s="909">
        <v>14.050818301765936</v>
      </c>
      <c r="E224" s="909">
        <v>13.787102966216015</v>
      </c>
      <c r="F224" s="909">
        <v>16.040322114790285</v>
      </c>
      <c r="G224" s="910">
        <v>12.766382649959764</v>
      </c>
      <c r="H224" s="911">
        <v>19.582287585895848</v>
      </c>
      <c r="I224" s="909">
        <v>13.950852244294119</v>
      </c>
      <c r="J224" s="909">
        <v>11.820142738475411</v>
      </c>
      <c r="K224" s="909">
        <v>12.418413618836329</v>
      </c>
      <c r="L224" s="912">
        <v>8.6816053889333595</v>
      </c>
      <c r="M224" s="908">
        <v>23.83500168701908</v>
      </c>
      <c r="N224" s="909">
        <v>13.892812252491241</v>
      </c>
      <c r="O224" s="909">
        <v>13.119915490218883</v>
      </c>
      <c r="P224" s="909">
        <v>14.816911921481013</v>
      </c>
      <c r="Q224" s="910">
        <v>16.498304472170322</v>
      </c>
      <c r="R224" s="911">
        <v>12.347959387128029</v>
      </c>
      <c r="S224" s="909">
        <v>24.975726835405045</v>
      </c>
      <c r="T224" s="909">
        <v>9.9643348259205347</v>
      </c>
      <c r="U224" s="909">
        <v>13.598772441661897</v>
      </c>
      <c r="V224" s="909">
        <v>15.080960856161768</v>
      </c>
      <c r="W224" s="909">
        <v>27.482168047619492</v>
      </c>
      <c r="X224" s="909">
        <v>22.207012686583312</v>
      </c>
      <c r="Y224" s="912">
        <v>7.4063593329584068</v>
      </c>
      <c r="Z224" s="1527"/>
      <c r="AA224" s="549"/>
      <c r="AB224" s="549"/>
      <c r="AC224" s="549"/>
      <c r="AD224" s="549"/>
      <c r="AE224" s="549"/>
      <c r="AF224" s="549"/>
      <c r="AG224" s="549"/>
      <c r="AH224" s="549"/>
      <c r="AI224" s="549"/>
      <c r="AJ224" s="549"/>
      <c r="AK224" s="549"/>
      <c r="AL224" s="549"/>
      <c r="AM224" s="549"/>
      <c r="AN224" s="549"/>
      <c r="AO224" s="549"/>
      <c r="AP224" s="549"/>
      <c r="AQ224" s="549"/>
      <c r="AR224" s="549"/>
      <c r="AS224" s="549"/>
      <c r="AT224" s="549"/>
      <c r="AU224" s="549"/>
      <c r="AV224" s="549"/>
      <c r="AW224" s="549"/>
      <c r="AX224" s="549"/>
      <c r="AY224" s="549"/>
      <c r="AZ224" s="216"/>
      <c r="BA224" s="1873"/>
      <c r="BB224" s="161" t="s">
        <v>20</v>
      </c>
      <c r="BC224" s="370">
        <v>2233</v>
      </c>
      <c r="BD224" s="374">
        <v>1299</v>
      </c>
      <c r="BE224" s="374">
        <v>1307</v>
      </c>
      <c r="BF224" s="374">
        <v>1505</v>
      </c>
      <c r="BG224" s="378">
        <v>1199</v>
      </c>
      <c r="BH224" s="382">
        <v>329</v>
      </c>
      <c r="BI224" s="374">
        <v>237</v>
      </c>
      <c r="BJ224" s="374">
        <v>200</v>
      </c>
      <c r="BK224" s="374">
        <v>208</v>
      </c>
      <c r="BL224" s="378">
        <v>147</v>
      </c>
      <c r="BM224" s="382">
        <v>2039</v>
      </c>
      <c r="BN224" s="374">
        <v>985</v>
      </c>
      <c r="BO224" s="374">
        <v>982</v>
      </c>
      <c r="BP224" s="374">
        <v>1144</v>
      </c>
      <c r="BQ224" s="378">
        <v>1273</v>
      </c>
      <c r="BR224" s="382">
        <v>148</v>
      </c>
      <c r="BS224" s="374">
        <v>316</v>
      </c>
      <c r="BT224" s="374">
        <v>644</v>
      </c>
      <c r="BU224" s="374">
        <v>1297</v>
      </c>
      <c r="BV224" s="374">
        <v>519</v>
      </c>
      <c r="BW224" s="374">
        <v>2430</v>
      </c>
      <c r="BX224" s="374">
        <v>1480</v>
      </c>
      <c r="BY224" s="386">
        <v>711</v>
      </c>
      <c r="BZ224" s="1551"/>
      <c r="CA224" s="1551"/>
      <c r="CB224" s="1551"/>
      <c r="CC224" s="1551"/>
      <c r="CD224" s="1551"/>
      <c r="CE224" s="1551"/>
      <c r="CF224" s="1551"/>
      <c r="CG224" s="1551"/>
      <c r="CH224" s="1551"/>
      <c r="CI224" s="1551"/>
      <c r="CJ224" s="1551"/>
      <c r="CK224" s="1551"/>
      <c r="CL224" s="1551"/>
      <c r="CM224" s="1551"/>
      <c r="CN224" s="1551"/>
      <c r="CO224" s="1551"/>
      <c r="CP224" s="1551"/>
      <c r="CQ224" s="1551"/>
      <c r="CR224" s="1551"/>
      <c r="CS224" s="1551"/>
      <c r="CT224" s="1551"/>
      <c r="CU224" s="1551"/>
      <c r="CV224" s="1551"/>
      <c r="CW224" s="1551"/>
      <c r="CX224" s="1551"/>
      <c r="CY224" s="1551"/>
      <c r="CZ224" s="1552"/>
    </row>
    <row r="225" s="398" customFormat="true" ht="15" customHeight="true" x14ac:dyDescent="0.2">
      <c r="A225" s="1734" t="s">
        <v>173</v>
      </c>
      <c r="B225" s="975" t="s">
        <v>174</v>
      </c>
      <c r="C225" s="908">
        <v>76.491464369768565</v>
      </c>
      <c r="D225" s="909">
        <v>85.828041201108533</v>
      </c>
      <c r="E225" s="909">
        <v>86.186403207791301</v>
      </c>
      <c r="F225" s="909">
        <v>83.799958628006991</v>
      </c>
      <c r="G225" s="910">
        <v>87.070127522619146</v>
      </c>
      <c r="H225" s="911">
        <v>79.797867555537849</v>
      </c>
      <c r="I225" s="909">
        <v>86.049147755705889</v>
      </c>
      <c r="J225" s="909">
        <v>88.179857261524603</v>
      </c>
      <c r="K225" s="909">
        <v>86.826250704804522</v>
      </c>
      <c r="L225" s="912">
        <v>91.153228015328551</v>
      </c>
      <c r="M225" s="908">
        <v>76.16499831298097</v>
      </c>
      <c r="N225" s="909">
        <v>85.949079792773375</v>
      </c>
      <c r="O225" s="909">
        <v>86.846260917410717</v>
      </c>
      <c r="P225" s="909">
        <v>85.129604722949267</v>
      </c>
      <c r="Q225" s="910">
        <v>83.501695527829639</v>
      </c>
      <c r="R225" s="911">
        <v>87.652040612872099</v>
      </c>
      <c r="S225" s="909">
        <v>75.02427316459503</v>
      </c>
      <c r="T225" s="909">
        <v>89.91201138792772</v>
      </c>
      <c r="U225" s="909">
        <v>86.283217369906581</v>
      </c>
      <c r="V225" s="909">
        <v>84.815139403587736</v>
      </c>
      <c r="W225" s="909">
        <v>72.335535439664696</v>
      </c>
      <c r="X225" s="909">
        <v>77.757259270006557</v>
      </c>
      <c r="Y225" s="912">
        <v>92.593640667041626</v>
      </c>
      <c r="Z225" s="1527"/>
      <c r="AA225" s="549"/>
      <c r="AB225" s="549"/>
      <c r="AC225" s="549"/>
      <c r="AD225" s="549"/>
      <c r="AE225" s="549"/>
      <c r="AF225" s="549"/>
      <c r="AG225" s="549"/>
      <c r="AH225" s="549"/>
      <c r="AI225" s="549"/>
      <c r="AJ225" s="549"/>
      <c r="AK225" s="549"/>
      <c r="AL225" s="549"/>
      <c r="AM225" s="549"/>
      <c r="AN225" s="549"/>
      <c r="AO225" s="549"/>
      <c r="AP225" s="549"/>
      <c r="AQ225" s="549"/>
      <c r="AR225" s="549"/>
      <c r="AS225" s="549"/>
      <c r="AT225" s="549"/>
      <c r="AU225" s="549"/>
      <c r="AV225" s="549"/>
      <c r="AW225" s="549"/>
      <c r="AX225" s="549"/>
      <c r="AY225" s="549"/>
      <c r="AZ225" s="216"/>
      <c r="BA225" s="1873" t="s">
        <v>70</v>
      </c>
      <c r="BB225" s="161" t="s">
        <v>71</v>
      </c>
      <c r="BC225" s="1057" t="s">
        <v>35</v>
      </c>
      <c r="BD225" s="1076" t="s">
        <v>35</v>
      </c>
      <c r="BE225" s="1076" t="s">
        <v>35</v>
      </c>
      <c r="BF225" s="1076" t="s">
        <v>35</v>
      </c>
      <c r="BG225" s="1096" t="s">
        <v>35</v>
      </c>
      <c r="BH225" s="1116" t="s">
        <v>35</v>
      </c>
      <c r="BI225" s="1076" t="s">
        <v>35</v>
      </c>
      <c r="BJ225" s="1076" t="s">
        <v>35</v>
      </c>
      <c r="BK225" s="1076" t="s">
        <v>35</v>
      </c>
      <c r="BL225" s="1096" t="s">
        <v>35</v>
      </c>
      <c r="BM225" s="1116" t="s">
        <v>35</v>
      </c>
      <c r="BN225" s="1076" t="s">
        <v>35</v>
      </c>
      <c r="BO225" s="1076" t="s">
        <v>35</v>
      </c>
      <c r="BP225" s="1076" t="s">
        <v>35</v>
      </c>
      <c r="BQ225" s="1096" t="s">
        <v>35</v>
      </c>
      <c r="BR225" s="1116" t="s">
        <v>35</v>
      </c>
      <c r="BS225" s="1076" t="s">
        <v>35</v>
      </c>
      <c r="BT225" s="1076" t="s">
        <v>35</v>
      </c>
      <c r="BU225" s="1076" t="s">
        <v>35</v>
      </c>
      <c r="BV225" s="1076" t="s">
        <v>35</v>
      </c>
      <c r="BW225" s="1076" t="s">
        <v>35</v>
      </c>
      <c r="BX225" s="1076" t="s">
        <v>35</v>
      </c>
      <c r="BY225" s="1134" t="s">
        <v>35</v>
      </c>
      <c r="BZ225" s="1552"/>
      <c r="CA225" s="1552"/>
      <c r="CB225" s="1552"/>
      <c r="CC225" s="1552"/>
      <c r="CD225" s="1552"/>
      <c r="CE225" s="1552"/>
      <c r="CF225" s="1552"/>
      <c r="CG225" s="1552"/>
      <c r="CH225" s="1552"/>
      <c r="CI225" s="1552"/>
      <c r="CJ225" s="1552"/>
      <c r="CK225" s="1552"/>
      <c r="CL225" s="1552"/>
      <c r="CM225" s="1552"/>
      <c r="CN225" s="1552"/>
      <c r="CO225" s="1552"/>
      <c r="CP225" s="1552"/>
      <c r="CQ225" s="1552"/>
      <c r="CR225" s="1552"/>
      <c r="CS225" s="1552"/>
      <c r="CT225" s="1552"/>
      <c r="CU225" s="1552"/>
      <c r="CV225" s="1552"/>
      <c r="CW225" s="1552"/>
      <c r="CX225" s="1552"/>
      <c r="CY225" s="1552"/>
      <c r="CZ225" s="1552"/>
    </row>
    <row r="226" s="398" customFormat="true" ht="15" customHeight="true" x14ac:dyDescent="0.2">
      <c r="A226" s="1732"/>
      <c r="B226" s="973" t="s">
        <v>175</v>
      </c>
      <c r="C226" s="908">
        <v>18.662159038914371</v>
      </c>
      <c r="D226" s="909">
        <v>10.824658235121243</v>
      </c>
      <c r="E226" s="909">
        <v>11.672441301751027</v>
      </c>
      <c r="F226" s="909">
        <v>11.177176529488042</v>
      </c>
      <c r="G226" s="910">
        <v>10.072114273122844</v>
      </c>
      <c r="H226" s="911">
        <v>17.276959319413368</v>
      </c>
      <c r="I226" s="909">
        <v>12.135107656949314</v>
      </c>
      <c r="J226" s="909">
        <v>9.7737333730681115</v>
      </c>
      <c r="K226" s="909">
        <v>10.953750058745424</v>
      </c>
      <c r="L226" s="912">
        <v>7.5597138462043603</v>
      </c>
      <c r="M226" s="908">
        <v>18.685047467474554</v>
      </c>
      <c r="N226" s="909">
        <v>10.735535165707763</v>
      </c>
      <c r="O226" s="909">
        <v>10.786071943171111</v>
      </c>
      <c r="P226" s="909">
        <v>11.229439959845681</v>
      </c>
      <c r="Q226" s="910">
        <v>11.242237395848013</v>
      </c>
      <c r="R226" s="911">
        <v>8.0895752940490713</v>
      </c>
      <c r="S226" s="909">
        <v>21.566875203748342</v>
      </c>
      <c r="T226" s="909">
        <v>4.4268471527983397</v>
      </c>
      <c r="U226" s="909">
        <v>10.443770459817285</v>
      </c>
      <c r="V226" s="909">
        <v>13.867725589331133</v>
      </c>
      <c r="W226" s="909">
        <v>25.467109810666539</v>
      </c>
      <c r="X226" s="909">
        <v>11.866681589046834</v>
      </c>
      <c r="Y226" s="912">
        <v>7.30285070820723</v>
      </c>
      <c r="Z226" s="1527"/>
      <c r="AA226" s="549"/>
      <c r="AB226" s="549"/>
      <c r="AC226" s="549"/>
      <c r="AD226" s="549"/>
      <c r="AE226" s="549"/>
      <c r="AF226" s="549"/>
      <c r="AG226" s="549"/>
      <c r="AH226" s="549"/>
      <c r="AI226" s="549"/>
      <c r="AJ226" s="549"/>
      <c r="AK226" s="549"/>
      <c r="AL226" s="549"/>
      <c r="AM226" s="549"/>
      <c r="AN226" s="549"/>
      <c r="AO226" s="549"/>
      <c r="AP226" s="549"/>
      <c r="AQ226" s="549"/>
      <c r="AR226" s="549"/>
      <c r="AS226" s="549"/>
      <c r="AT226" s="549"/>
      <c r="AU226" s="549"/>
      <c r="AV226" s="549"/>
      <c r="AW226" s="549"/>
      <c r="AX226" s="549"/>
      <c r="AY226" s="549"/>
      <c r="AZ226" s="216"/>
      <c r="BA226" s="1873"/>
      <c r="BB226" s="161" t="s">
        <v>72</v>
      </c>
      <c r="BC226" s="1057" t="s">
        <v>35</v>
      </c>
      <c r="BD226" s="1076" t="s">
        <v>35</v>
      </c>
      <c r="BE226" s="1076" t="s">
        <v>35</v>
      </c>
      <c r="BF226" s="1076" t="s">
        <v>35</v>
      </c>
      <c r="BG226" s="1096" t="s">
        <v>35</v>
      </c>
      <c r="BH226" s="1116" t="s">
        <v>35</v>
      </c>
      <c r="BI226" s="1076" t="s">
        <v>35</v>
      </c>
      <c r="BJ226" s="1076" t="s">
        <v>35</v>
      </c>
      <c r="BK226" s="1076" t="s">
        <v>35</v>
      </c>
      <c r="BL226" s="1096" t="s">
        <v>35</v>
      </c>
      <c r="BM226" s="1116" t="s">
        <v>35</v>
      </c>
      <c r="BN226" s="1076" t="s">
        <v>35</v>
      </c>
      <c r="BO226" s="1076" t="s">
        <v>35</v>
      </c>
      <c r="BP226" s="1076" t="s">
        <v>35</v>
      </c>
      <c r="BQ226" s="1096" t="s">
        <v>35</v>
      </c>
      <c r="BR226" s="1116" t="s">
        <v>35</v>
      </c>
      <c r="BS226" s="1076" t="s">
        <v>35</v>
      </c>
      <c r="BT226" s="1076" t="s">
        <v>35</v>
      </c>
      <c r="BU226" s="1076" t="s">
        <v>35</v>
      </c>
      <c r="BV226" s="1076" t="s">
        <v>35</v>
      </c>
      <c r="BW226" s="1076" t="s">
        <v>35</v>
      </c>
      <c r="BX226" s="1076" t="s">
        <v>35</v>
      </c>
      <c r="BY226" s="1134" t="s">
        <v>35</v>
      </c>
      <c r="BZ226" s="1552"/>
      <c r="CA226" s="1552"/>
      <c r="CB226" s="1552"/>
      <c r="CC226" s="1552"/>
      <c r="CD226" s="1552"/>
      <c r="CE226" s="1552"/>
      <c r="CF226" s="1552"/>
      <c r="CG226" s="1552"/>
      <c r="CH226" s="1552"/>
      <c r="CI226" s="1552"/>
      <c r="CJ226" s="1552"/>
      <c r="CK226" s="1552"/>
      <c r="CL226" s="1552"/>
      <c r="CM226" s="1552"/>
      <c r="CN226" s="1552"/>
      <c r="CO226" s="1552"/>
      <c r="CP226" s="1552"/>
      <c r="CQ226" s="1552"/>
      <c r="CR226" s="1552"/>
      <c r="CS226" s="1552"/>
      <c r="CT226" s="1552"/>
      <c r="CU226" s="1552"/>
      <c r="CV226" s="1552"/>
      <c r="CW226" s="1552"/>
      <c r="CX226" s="1552"/>
      <c r="CY226" s="1552"/>
      <c r="CZ226" s="1552"/>
    </row>
    <row r="227" s="398" customFormat="true" ht="15" customHeight="true" x14ac:dyDescent="0.2">
      <c r="A227" s="1732"/>
      <c r="B227" s="973" t="s">
        <v>176</v>
      </c>
      <c r="C227" s="908">
        <v>4.8463765913170844</v>
      </c>
      <c r="D227" s="909">
        <v>3.206356235119328</v>
      </c>
      <c r="E227" s="909">
        <v>2.1104247913346574</v>
      </c>
      <c r="F227" s="909">
        <v>4.8326315528762196</v>
      </c>
      <c r="G227" s="910">
        <v>2.6703421227202382</v>
      </c>
      <c r="H227" s="911">
        <v>2.1543916144103665</v>
      </c>
      <c r="I227" s="909">
        <v>1.8157445873448004</v>
      </c>
      <c r="J227" s="909">
        <v>2.0464093654072979</v>
      </c>
      <c r="K227" s="909">
        <v>1.3575626129892171</v>
      </c>
      <c r="L227" s="912">
        <v>1.1061892166671101</v>
      </c>
      <c r="M227" s="908">
        <v>5.1499542195445374</v>
      </c>
      <c r="N227" s="909">
        <v>3.1317674378421598</v>
      </c>
      <c r="O227" s="909">
        <v>2.3287357864375173</v>
      </c>
      <c r="P227" s="909">
        <v>3.5781689628052034</v>
      </c>
      <c r="Q227" s="910">
        <v>5.2560670763223083</v>
      </c>
      <c r="R227" s="911">
        <v>4.2583840930789565</v>
      </c>
      <c r="S227" s="909">
        <v>3.4088516316567006</v>
      </c>
      <c r="T227" s="909">
        <v>5.5238027880788483</v>
      </c>
      <c r="U227" s="909">
        <v>3.1364282446000402</v>
      </c>
      <c r="V227" s="909">
        <v>1.1947834810888129</v>
      </c>
      <c r="W227" s="909">
        <v>1.9459731131693927</v>
      </c>
      <c r="X227" s="909">
        <v>10.330132066226879</v>
      </c>
      <c r="Y227" s="912">
        <v>0.10350862475117728</v>
      </c>
      <c r="Z227" s="1527"/>
      <c r="AA227" s="549"/>
      <c r="AB227" s="549"/>
      <c r="AC227" s="549"/>
      <c r="AD227" s="549"/>
      <c r="AE227" s="549"/>
      <c r="AF227" s="549"/>
      <c r="AG227" s="549"/>
      <c r="AH227" s="549"/>
      <c r="AI227" s="549"/>
      <c r="AJ227" s="549"/>
      <c r="AK227" s="549"/>
      <c r="AL227" s="549"/>
      <c r="AM227" s="549"/>
      <c r="AN227" s="549"/>
      <c r="AO227" s="549"/>
      <c r="AP227" s="549"/>
      <c r="AQ227" s="549"/>
      <c r="AR227" s="549"/>
      <c r="AS227" s="549"/>
      <c r="AT227" s="549"/>
      <c r="AU227" s="549"/>
      <c r="AV227" s="549"/>
      <c r="AW227" s="549"/>
      <c r="AX227" s="549"/>
      <c r="AY227" s="549"/>
      <c r="AZ227" s="216"/>
      <c r="BA227" s="1873" t="s">
        <v>94</v>
      </c>
      <c r="BB227" s="161" t="s">
        <v>61</v>
      </c>
      <c r="BC227" s="1057" t="s">
        <v>35</v>
      </c>
      <c r="BD227" s="1076" t="s">
        <v>35</v>
      </c>
      <c r="BE227" s="1076" t="s">
        <v>35</v>
      </c>
      <c r="BF227" s="1076" t="s">
        <v>35</v>
      </c>
      <c r="BG227" s="1096" t="s">
        <v>35</v>
      </c>
      <c r="BH227" s="1116" t="s">
        <v>35</v>
      </c>
      <c r="BI227" s="1076" t="s">
        <v>35</v>
      </c>
      <c r="BJ227" s="1076" t="s">
        <v>35</v>
      </c>
      <c r="BK227" s="1076" t="s">
        <v>35</v>
      </c>
      <c r="BL227" s="1096" t="s">
        <v>35</v>
      </c>
      <c r="BM227" s="1116" t="s">
        <v>35</v>
      </c>
      <c r="BN227" s="1076" t="s">
        <v>35</v>
      </c>
      <c r="BO227" s="1076" t="s">
        <v>35</v>
      </c>
      <c r="BP227" s="1076" t="s">
        <v>35</v>
      </c>
      <c r="BQ227" s="1096" t="s">
        <v>35</v>
      </c>
      <c r="BR227" s="1116" t="s">
        <v>35</v>
      </c>
      <c r="BS227" s="1076" t="s">
        <v>35</v>
      </c>
      <c r="BT227" s="1076" t="s">
        <v>35</v>
      </c>
      <c r="BU227" s="1076" t="s">
        <v>35</v>
      </c>
      <c r="BV227" s="1076" t="s">
        <v>35</v>
      </c>
      <c r="BW227" s="1076" t="s">
        <v>35</v>
      </c>
      <c r="BX227" s="1076" t="s">
        <v>35</v>
      </c>
      <c r="BY227" s="1134" t="s">
        <v>35</v>
      </c>
      <c r="BZ227" s="1552"/>
      <c r="CA227" s="1552"/>
      <c r="CB227" s="1552"/>
      <c r="CC227" s="1552"/>
      <c r="CD227" s="1552"/>
      <c r="CE227" s="1552"/>
      <c r="CF227" s="1552"/>
      <c r="CG227" s="1552"/>
      <c r="CH227" s="1552"/>
      <c r="CI227" s="1552"/>
      <c r="CJ227" s="1552"/>
      <c r="CK227" s="1552"/>
      <c r="CL227" s="1552"/>
      <c r="CM227" s="1552"/>
      <c r="CN227" s="1552"/>
      <c r="CO227" s="1552"/>
      <c r="CP227" s="1552"/>
      <c r="CQ227" s="1552"/>
      <c r="CR227" s="1552"/>
      <c r="CS227" s="1552"/>
      <c r="CT227" s="1552"/>
      <c r="CU227" s="1552"/>
      <c r="CV227" s="1552"/>
      <c r="CW227" s="1552"/>
      <c r="CX227" s="1552"/>
      <c r="CY227" s="1552"/>
      <c r="CZ227" s="1552"/>
    </row>
    <row r="228" s="398" customFormat="true" ht="15" customHeight="true" x14ac:dyDescent="0.2">
      <c r="A228" s="1735"/>
      <c r="B228" s="750" t="s">
        <v>166</v>
      </c>
      <c r="C228" s="908">
        <v>0</v>
      </c>
      <c r="D228" s="909">
        <v>0.14094432865075865</v>
      </c>
      <c r="E228" s="909">
        <v>3.0730699122962179E-2</v>
      </c>
      <c r="F228" s="909">
        <v>0.19023328962879296</v>
      </c>
      <c r="G228" s="910">
        <v>0.18741608153790076</v>
      </c>
      <c r="H228" s="911">
        <v>0.77078151063835809</v>
      </c>
      <c r="I228" s="909">
        <v>0</v>
      </c>
      <c r="J228" s="909">
        <v>0</v>
      </c>
      <c r="K228" s="909">
        <v>0.86243662346079297</v>
      </c>
      <c r="L228" s="912">
        <v>0.18086892179993169</v>
      </c>
      <c r="M228" s="908">
        <v>0</v>
      </c>
      <c r="N228" s="909">
        <v>0.18361760367664012</v>
      </c>
      <c r="O228" s="909">
        <v>3.8931352980627242E-2</v>
      </c>
      <c r="P228" s="909">
        <v>6.2786354399786956E-2</v>
      </c>
      <c r="Q228" s="910">
        <v>0</v>
      </c>
      <c r="R228" s="911">
        <v>0</v>
      </c>
      <c r="S228" s="909">
        <v>0</v>
      </c>
      <c r="T228" s="909">
        <v>0.13733867119499987</v>
      </c>
      <c r="U228" s="909">
        <v>0.13658392567605132</v>
      </c>
      <c r="V228" s="909">
        <v>0.12235152599231743</v>
      </c>
      <c r="W228" s="909">
        <v>0.25138163649923478</v>
      </c>
      <c r="X228" s="909">
        <v>4.592707471976594E-2</v>
      </c>
      <c r="Y228" s="912">
        <v>0</v>
      </c>
      <c r="Z228" s="1527"/>
      <c r="AA228" s="549"/>
      <c r="AB228" s="549"/>
      <c r="AC228" s="549"/>
      <c r="AD228" s="549"/>
      <c r="AE228" s="549"/>
      <c r="AF228" s="549"/>
      <c r="AG228" s="549"/>
      <c r="AH228" s="549"/>
      <c r="AI228" s="549"/>
      <c r="AJ228" s="549"/>
      <c r="AK228" s="549"/>
      <c r="AL228" s="549"/>
      <c r="AM228" s="549"/>
      <c r="AN228" s="549"/>
      <c r="AO228" s="549"/>
      <c r="AP228" s="549"/>
      <c r="AQ228" s="549"/>
      <c r="AR228" s="549"/>
      <c r="AS228" s="549"/>
      <c r="AT228" s="549"/>
      <c r="AU228" s="549"/>
      <c r="AV228" s="549"/>
      <c r="AW228" s="549"/>
      <c r="AX228" s="549"/>
      <c r="AY228" s="549"/>
      <c r="AZ228" s="216"/>
      <c r="BA228" s="1873"/>
      <c r="BB228" s="161" t="s">
        <v>91</v>
      </c>
      <c r="BC228" s="1057" t="s">
        <v>35</v>
      </c>
      <c r="BD228" s="1076" t="s">
        <v>35</v>
      </c>
      <c r="BE228" s="1076" t="s">
        <v>35</v>
      </c>
      <c r="BF228" s="1076" t="s">
        <v>35</v>
      </c>
      <c r="BG228" s="1096" t="s">
        <v>35</v>
      </c>
      <c r="BH228" s="1116" t="s">
        <v>35</v>
      </c>
      <c r="BI228" s="1076" t="s">
        <v>35</v>
      </c>
      <c r="BJ228" s="1076" t="s">
        <v>35</v>
      </c>
      <c r="BK228" s="1076" t="s">
        <v>35</v>
      </c>
      <c r="BL228" s="1096" t="s">
        <v>35</v>
      </c>
      <c r="BM228" s="1116" t="s">
        <v>35</v>
      </c>
      <c r="BN228" s="1076" t="s">
        <v>35</v>
      </c>
      <c r="BO228" s="1076" t="s">
        <v>35</v>
      </c>
      <c r="BP228" s="1076" t="s">
        <v>35</v>
      </c>
      <c r="BQ228" s="1096" t="s">
        <v>35</v>
      </c>
      <c r="BR228" s="1116" t="s">
        <v>35</v>
      </c>
      <c r="BS228" s="1076" t="s">
        <v>35</v>
      </c>
      <c r="BT228" s="1076" t="s">
        <v>35</v>
      </c>
      <c r="BU228" s="1076" t="s">
        <v>35</v>
      </c>
      <c r="BV228" s="1076" t="s">
        <v>35</v>
      </c>
      <c r="BW228" s="1076" t="s">
        <v>35</v>
      </c>
      <c r="BX228" s="1076" t="s">
        <v>35</v>
      </c>
      <c r="BY228" s="1134" t="s">
        <v>35</v>
      </c>
      <c r="BZ228" s="1552"/>
      <c r="CA228" s="1552"/>
      <c r="CB228" s="1552"/>
      <c r="CC228" s="1552"/>
      <c r="CD228" s="1552"/>
      <c r="CE228" s="1552"/>
      <c r="CF228" s="1552"/>
      <c r="CG228" s="1552"/>
      <c r="CH228" s="1552"/>
      <c r="CI228" s="1552"/>
      <c r="CJ228" s="1552"/>
      <c r="CK228" s="1552"/>
      <c r="CL228" s="1552"/>
      <c r="CM228" s="1552"/>
      <c r="CN228" s="1552"/>
      <c r="CO228" s="1552"/>
      <c r="CP228" s="1552"/>
      <c r="CQ228" s="1552"/>
      <c r="CR228" s="1552"/>
      <c r="CS228" s="1552"/>
      <c r="CT228" s="1552"/>
      <c r="CU228" s="1552"/>
      <c r="CV228" s="1552"/>
      <c r="CW228" s="1552"/>
      <c r="CX228" s="1552"/>
      <c r="CY228" s="1552"/>
      <c r="CZ228" s="1552"/>
    </row>
    <row r="229" s="398" customFormat="true" ht="15" customHeight="true" x14ac:dyDescent="0.2">
      <c r="A229" s="727"/>
      <c r="B229" s="751"/>
      <c r="C229" s="913"/>
      <c r="D229" s="914"/>
      <c r="E229" s="914"/>
      <c r="F229" s="914"/>
      <c r="G229" s="915"/>
      <c r="H229" s="916"/>
      <c r="I229" s="914"/>
      <c r="J229" s="914"/>
      <c r="K229" s="914"/>
      <c r="L229" s="917"/>
      <c r="M229" s="918"/>
      <c r="N229" s="914"/>
      <c r="O229" s="914"/>
      <c r="P229" s="914"/>
      <c r="Q229" s="915"/>
      <c r="R229" s="916"/>
      <c r="S229" s="914"/>
      <c r="T229" s="914"/>
      <c r="U229" s="914"/>
      <c r="V229" s="914"/>
      <c r="W229" s="914"/>
      <c r="X229" s="914"/>
      <c r="Y229" s="1514"/>
      <c r="Z229" s="549"/>
      <c r="AA229" s="549"/>
      <c r="AB229" s="549"/>
      <c r="AC229" s="549"/>
      <c r="AD229" s="549"/>
      <c r="AE229" s="549"/>
      <c r="AF229" s="549"/>
      <c r="AG229" s="549"/>
      <c r="AH229" s="549"/>
      <c r="AI229" s="549"/>
      <c r="AJ229" s="549"/>
      <c r="AK229" s="549"/>
      <c r="AL229" s="549"/>
      <c r="AM229" s="549"/>
      <c r="AN229" s="549"/>
      <c r="AO229" s="549"/>
      <c r="AP229" s="549"/>
      <c r="AQ229" s="549"/>
      <c r="AR229" s="549"/>
      <c r="AS229" s="549"/>
      <c r="AT229" s="549"/>
      <c r="AU229" s="549"/>
      <c r="AV229" s="549"/>
      <c r="AW229" s="549"/>
      <c r="AX229" s="549"/>
      <c r="AY229" s="549"/>
      <c r="AZ229" s="216"/>
      <c r="BA229" s="1873"/>
      <c r="BB229" s="161" t="s">
        <v>92</v>
      </c>
      <c r="BC229" s="1057" t="s">
        <v>35</v>
      </c>
      <c r="BD229" s="1076" t="s">
        <v>35</v>
      </c>
      <c r="BE229" s="1076" t="s">
        <v>35</v>
      </c>
      <c r="BF229" s="1076" t="s">
        <v>35</v>
      </c>
      <c r="BG229" s="1096" t="s">
        <v>35</v>
      </c>
      <c r="BH229" s="1116" t="s">
        <v>35</v>
      </c>
      <c r="BI229" s="1076" t="s">
        <v>35</v>
      </c>
      <c r="BJ229" s="1076" t="s">
        <v>35</v>
      </c>
      <c r="BK229" s="1076" t="s">
        <v>35</v>
      </c>
      <c r="BL229" s="1096" t="s">
        <v>35</v>
      </c>
      <c r="BM229" s="1116" t="s">
        <v>35</v>
      </c>
      <c r="BN229" s="1076" t="s">
        <v>35</v>
      </c>
      <c r="BO229" s="1076" t="s">
        <v>35</v>
      </c>
      <c r="BP229" s="1076" t="s">
        <v>35</v>
      </c>
      <c r="BQ229" s="1096" t="s">
        <v>35</v>
      </c>
      <c r="BR229" s="1116" t="s">
        <v>35</v>
      </c>
      <c r="BS229" s="1076" t="s">
        <v>35</v>
      </c>
      <c r="BT229" s="1076" t="s">
        <v>35</v>
      </c>
      <c r="BU229" s="1076" t="s">
        <v>35</v>
      </c>
      <c r="BV229" s="1076" t="s">
        <v>35</v>
      </c>
      <c r="BW229" s="1076" t="s">
        <v>35</v>
      </c>
      <c r="BX229" s="1076" t="s">
        <v>35</v>
      </c>
      <c r="BY229" s="1134" t="s">
        <v>35</v>
      </c>
      <c r="BZ229" s="1552"/>
      <c r="CA229" s="1552"/>
      <c r="CB229" s="1552"/>
      <c r="CC229" s="1552"/>
      <c r="CD229" s="1552"/>
      <c r="CE229" s="1552"/>
      <c r="CF229" s="1552"/>
      <c r="CG229" s="1552"/>
      <c r="CH229" s="1552"/>
      <c r="CI229" s="1552"/>
      <c r="CJ229" s="1552"/>
      <c r="CK229" s="1552"/>
      <c r="CL229" s="1552"/>
      <c r="CM229" s="1552"/>
      <c r="CN229" s="1552"/>
      <c r="CO229" s="1552"/>
      <c r="CP229" s="1552"/>
      <c r="CQ229" s="1552"/>
      <c r="CR229" s="1552"/>
      <c r="CS229" s="1552"/>
      <c r="CT229" s="1552"/>
      <c r="CU229" s="1552"/>
      <c r="CV229" s="1552"/>
      <c r="CW229" s="1552"/>
      <c r="CX229" s="1552"/>
      <c r="CY229" s="1552"/>
      <c r="CZ229" s="1552"/>
    </row>
    <row r="230" s="398" customFormat="true" ht="15" customHeight="true" x14ac:dyDescent="0.2">
      <c r="A230" s="728"/>
      <c r="B230" s="976"/>
      <c r="C230" s="655"/>
      <c r="D230" s="656"/>
      <c r="E230" s="656"/>
      <c r="F230" s="656"/>
      <c r="G230" s="711"/>
      <c r="H230" s="696"/>
      <c r="I230" s="656"/>
      <c r="J230" s="656"/>
      <c r="K230" s="656"/>
      <c r="L230" s="667"/>
      <c r="M230" s="681"/>
      <c r="N230" s="656"/>
      <c r="O230" s="656"/>
      <c r="P230" s="656"/>
      <c r="Q230" s="711"/>
      <c r="R230" s="696"/>
      <c r="S230" s="656"/>
      <c r="T230" s="656"/>
      <c r="U230" s="656"/>
      <c r="V230" s="656"/>
      <c r="W230" s="656"/>
      <c r="X230" s="656"/>
      <c r="Y230" s="1515"/>
      <c r="Z230" s="549"/>
      <c r="AA230" s="549"/>
      <c r="AB230" s="549"/>
      <c r="AC230" s="549"/>
      <c r="AD230" s="549"/>
      <c r="AE230" s="549"/>
      <c r="AF230" s="549"/>
      <c r="AG230" s="549"/>
      <c r="AH230" s="549"/>
      <c r="AI230" s="549"/>
      <c r="AJ230" s="549"/>
      <c r="AK230" s="549"/>
      <c r="AL230" s="549"/>
      <c r="AM230" s="549"/>
      <c r="AN230" s="549"/>
      <c r="AO230" s="549"/>
      <c r="AP230" s="549"/>
      <c r="AQ230" s="549"/>
      <c r="AR230" s="549"/>
      <c r="AS230" s="549"/>
      <c r="AT230" s="549"/>
      <c r="AU230" s="549"/>
      <c r="AV230" s="549"/>
      <c r="AW230" s="549"/>
      <c r="AX230" s="549"/>
      <c r="AY230" s="549"/>
      <c r="AZ230" s="216"/>
      <c r="BA230" s="1873"/>
      <c r="BB230" s="161" t="s">
        <v>93</v>
      </c>
      <c r="BC230" s="1057" t="s">
        <v>35</v>
      </c>
      <c r="BD230" s="1076" t="s">
        <v>35</v>
      </c>
      <c r="BE230" s="1076" t="s">
        <v>35</v>
      </c>
      <c r="BF230" s="1076" t="s">
        <v>35</v>
      </c>
      <c r="BG230" s="1096" t="s">
        <v>35</v>
      </c>
      <c r="BH230" s="1116" t="s">
        <v>35</v>
      </c>
      <c r="BI230" s="1076" t="s">
        <v>35</v>
      </c>
      <c r="BJ230" s="1076" t="s">
        <v>35</v>
      </c>
      <c r="BK230" s="1076" t="s">
        <v>35</v>
      </c>
      <c r="BL230" s="1096" t="s">
        <v>35</v>
      </c>
      <c r="BM230" s="1116" t="s">
        <v>35</v>
      </c>
      <c r="BN230" s="1076" t="s">
        <v>35</v>
      </c>
      <c r="BO230" s="1076" t="s">
        <v>35</v>
      </c>
      <c r="BP230" s="1076" t="s">
        <v>35</v>
      </c>
      <c r="BQ230" s="1096" t="s">
        <v>35</v>
      </c>
      <c r="BR230" s="1116" t="s">
        <v>35</v>
      </c>
      <c r="BS230" s="1076" t="s">
        <v>35</v>
      </c>
      <c r="BT230" s="1076" t="s">
        <v>35</v>
      </c>
      <c r="BU230" s="1076" t="s">
        <v>35</v>
      </c>
      <c r="BV230" s="1076" t="s">
        <v>35</v>
      </c>
      <c r="BW230" s="1076" t="s">
        <v>35</v>
      </c>
      <c r="BX230" s="1076" t="s">
        <v>35</v>
      </c>
      <c r="BY230" s="1134" t="s">
        <v>35</v>
      </c>
      <c r="BZ230" s="1552"/>
      <c r="CA230" s="1552"/>
      <c r="CB230" s="1552"/>
      <c r="CC230" s="1552"/>
      <c r="CD230" s="1552"/>
      <c r="CE230" s="1552"/>
      <c r="CF230" s="1552"/>
      <c r="CG230" s="1552"/>
      <c r="CH230" s="1552"/>
      <c r="CI230" s="1552"/>
      <c r="CJ230" s="1552"/>
      <c r="CK230" s="1552"/>
      <c r="CL230" s="1552"/>
      <c r="CM230" s="1552"/>
      <c r="CN230" s="1552"/>
      <c r="CO230" s="1552"/>
      <c r="CP230" s="1552"/>
      <c r="CQ230" s="1552"/>
      <c r="CR230" s="1552"/>
      <c r="CS230" s="1552"/>
      <c r="CT230" s="1552"/>
      <c r="CU230" s="1552"/>
      <c r="CV230" s="1552"/>
      <c r="CW230" s="1552"/>
      <c r="CX230" s="1552"/>
      <c r="CY230" s="1552"/>
      <c r="CZ230" s="1552"/>
    </row>
    <row r="231" s="398" customFormat="true" ht="15" customHeight="true" x14ac:dyDescent="0.2">
      <c r="A231" s="729"/>
      <c r="B231" s="977"/>
      <c r="C231" s="657"/>
      <c r="D231" s="658"/>
      <c r="E231" s="658"/>
      <c r="F231" s="658"/>
      <c r="G231" s="712"/>
      <c r="H231" s="697"/>
      <c r="I231" s="658"/>
      <c r="J231" s="658"/>
      <c r="K231" s="658"/>
      <c r="L231" s="668"/>
      <c r="M231" s="682"/>
      <c r="N231" s="658"/>
      <c r="O231" s="658"/>
      <c r="P231" s="658"/>
      <c r="Q231" s="712"/>
      <c r="R231" s="697"/>
      <c r="S231" s="658"/>
      <c r="T231" s="658"/>
      <c r="U231" s="658"/>
      <c r="V231" s="658"/>
      <c r="W231" s="658"/>
      <c r="X231" s="658"/>
      <c r="Y231" s="1516"/>
      <c r="Z231" s="549"/>
      <c r="AA231" s="549"/>
      <c r="AB231" s="549"/>
      <c r="AC231" s="549"/>
      <c r="AD231" s="549"/>
      <c r="AE231" s="549"/>
      <c r="AF231" s="549"/>
      <c r="AG231" s="549"/>
      <c r="AH231" s="549"/>
      <c r="AI231" s="549"/>
      <c r="AJ231" s="549"/>
      <c r="AK231" s="549"/>
      <c r="AL231" s="549"/>
      <c r="AM231" s="549"/>
      <c r="AN231" s="549"/>
      <c r="AO231" s="549"/>
      <c r="AP231" s="549"/>
      <c r="AQ231" s="549"/>
      <c r="AR231" s="549"/>
      <c r="AS231" s="549"/>
      <c r="AT231" s="549"/>
      <c r="AU231" s="549"/>
      <c r="AV231" s="549"/>
      <c r="AW231" s="549"/>
      <c r="AX231" s="549"/>
      <c r="AY231" s="549"/>
      <c r="AZ231" s="216"/>
      <c r="BA231" s="1885" t="s">
        <v>173</v>
      </c>
      <c r="BB231" s="161" t="s">
        <v>174</v>
      </c>
      <c r="BC231" s="344">
        <v>7267</v>
      </c>
      <c r="BD231" s="309">
        <v>7944</v>
      </c>
      <c r="BE231" s="309">
        <v>8175</v>
      </c>
      <c r="BF231" s="309">
        <v>7880</v>
      </c>
      <c r="BG231" s="345">
        <v>8196</v>
      </c>
      <c r="BH231" s="353">
        <v>1350</v>
      </c>
      <c r="BI231" s="309">
        <v>1461</v>
      </c>
      <c r="BJ231" s="309">
        <v>1495</v>
      </c>
      <c r="BK231" s="309">
        <v>1468</v>
      </c>
      <c r="BL231" s="345">
        <v>1543</v>
      </c>
      <c r="BM231" s="353">
        <v>6517</v>
      </c>
      <c r="BN231" s="309">
        <v>6106</v>
      </c>
      <c r="BO231" s="309">
        <v>6502</v>
      </c>
      <c r="BP231" s="309">
        <v>6575</v>
      </c>
      <c r="BQ231" s="345">
        <v>6444</v>
      </c>
      <c r="BR231" s="353">
        <v>1048</v>
      </c>
      <c r="BS231" s="309">
        <v>950</v>
      </c>
      <c r="BT231" s="309">
        <v>5815</v>
      </c>
      <c r="BU231" s="309">
        <v>8241</v>
      </c>
      <c r="BV231" s="309">
        <v>2924</v>
      </c>
      <c r="BW231" s="309">
        <v>6411</v>
      </c>
      <c r="BX231" s="309">
        <v>5183</v>
      </c>
      <c r="BY231" s="310">
        <v>8888</v>
      </c>
      <c r="BZ231" s="1553"/>
      <c r="CA231" s="1553"/>
      <c r="CB231" s="1553"/>
      <c r="CC231" s="1553"/>
      <c r="CD231" s="1553"/>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398" customFormat="true" ht="15" customHeight="true" x14ac:dyDescent="0.2">
      <c r="A232" s="730"/>
      <c r="B232" s="978"/>
      <c r="C232" s="919"/>
      <c r="D232" s="920"/>
      <c r="E232" s="920"/>
      <c r="F232" s="920"/>
      <c r="G232" s="921"/>
      <c r="H232" s="922"/>
      <c r="I232" s="920"/>
      <c r="J232" s="920"/>
      <c r="K232" s="920"/>
      <c r="L232" s="923"/>
      <c r="M232" s="924"/>
      <c r="N232" s="920"/>
      <c r="O232" s="920"/>
      <c r="P232" s="920"/>
      <c r="Q232" s="921"/>
      <c r="R232" s="922"/>
      <c r="S232" s="920"/>
      <c r="T232" s="920"/>
      <c r="U232" s="920"/>
      <c r="V232" s="920"/>
      <c r="W232" s="920"/>
      <c r="X232" s="920"/>
      <c r="Y232" s="1517"/>
      <c r="Z232" s="549"/>
      <c r="AA232" s="549"/>
      <c r="AB232" s="549"/>
      <c r="AC232" s="549"/>
      <c r="AD232" s="549"/>
      <c r="AE232" s="549"/>
      <c r="AF232" s="549"/>
      <c r="AG232" s="549"/>
      <c r="AH232" s="549"/>
      <c r="AI232" s="549"/>
      <c r="AJ232" s="549"/>
      <c r="AK232" s="549"/>
      <c r="AL232" s="549"/>
      <c r="AM232" s="549"/>
      <c r="AN232" s="549"/>
      <c r="AO232" s="549"/>
      <c r="AP232" s="549"/>
      <c r="AQ232" s="549"/>
      <c r="AR232" s="549"/>
      <c r="AS232" s="549"/>
      <c r="AT232" s="549"/>
      <c r="AU232" s="549"/>
      <c r="AV232" s="549"/>
      <c r="AW232" s="549"/>
      <c r="AX232" s="549"/>
      <c r="AY232" s="549"/>
      <c r="AZ232" s="216"/>
      <c r="BA232" s="1885"/>
      <c r="BB232" s="161" t="s">
        <v>175</v>
      </c>
      <c r="BC232" s="344">
        <v>1773</v>
      </c>
      <c r="BD232" s="309">
        <v>1002</v>
      </c>
      <c r="BE232" s="309">
        <v>1107</v>
      </c>
      <c r="BF232" s="309">
        <v>1051</v>
      </c>
      <c r="BG232" s="345">
        <v>948</v>
      </c>
      <c r="BH232" s="353">
        <v>292</v>
      </c>
      <c r="BI232" s="309">
        <v>206</v>
      </c>
      <c r="BJ232" s="309">
        <v>166</v>
      </c>
      <c r="BK232" s="309">
        <v>185</v>
      </c>
      <c r="BL232" s="345">
        <v>128</v>
      </c>
      <c r="BM232" s="353">
        <v>1599</v>
      </c>
      <c r="BN232" s="309">
        <v>763</v>
      </c>
      <c r="BO232" s="309">
        <v>808</v>
      </c>
      <c r="BP232" s="309">
        <v>867</v>
      </c>
      <c r="BQ232" s="345">
        <v>868</v>
      </c>
      <c r="BR232" s="353">
        <v>97</v>
      </c>
      <c r="BS232" s="309">
        <v>273</v>
      </c>
      <c r="BT232" s="309">
        <v>286</v>
      </c>
      <c r="BU232" s="309">
        <v>997</v>
      </c>
      <c r="BV232" s="309">
        <v>478</v>
      </c>
      <c r="BW232" s="309">
        <v>2257</v>
      </c>
      <c r="BX232" s="309">
        <v>791</v>
      </c>
      <c r="BY232" s="310">
        <v>701</v>
      </c>
      <c r="BZ232" s="1553"/>
      <c r="CA232" s="1553"/>
      <c r="CB232" s="1553"/>
      <c r="CC232" s="1553"/>
      <c r="CD232" s="1553"/>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398" customFormat="true" ht="15" customHeight="true" x14ac:dyDescent="0.2">
      <c r="A233" s="731"/>
      <c r="B233" s="979"/>
      <c r="C233" s="925"/>
      <c r="D233" s="926"/>
      <c r="E233" s="926"/>
      <c r="F233" s="926"/>
      <c r="G233" s="927"/>
      <c r="H233" s="928"/>
      <c r="I233" s="926"/>
      <c r="J233" s="926"/>
      <c r="K233" s="926"/>
      <c r="L233" s="929"/>
      <c r="M233" s="930"/>
      <c r="N233" s="926"/>
      <c r="O233" s="926"/>
      <c r="P233" s="926"/>
      <c r="Q233" s="927"/>
      <c r="R233" s="928"/>
      <c r="S233" s="926"/>
      <c r="T233" s="926"/>
      <c r="U233" s="926"/>
      <c r="V233" s="926"/>
      <c r="W233" s="926"/>
      <c r="X233" s="926"/>
      <c r="Y233" s="1518"/>
      <c r="Z233" s="549"/>
      <c r="AA233" s="549"/>
      <c r="AB233" s="549"/>
      <c r="AC233" s="549"/>
      <c r="AD233" s="549"/>
      <c r="AE233" s="549"/>
      <c r="AF233" s="549"/>
      <c r="AG233" s="549"/>
      <c r="AH233" s="549"/>
      <c r="AI233" s="549"/>
      <c r="AJ233" s="549"/>
      <c r="AK233" s="549"/>
      <c r="AL233" s="549"/>
      <c r="AM233" s="549"/>
      <c r="AN233" s="549"/>
      <c r="AO233" s="549"/>
      <c r="AP233" s="549"/>
      <c r="AQ233" s="549"/>
      <c r="AR233" s="549"/>
      <c r="AS233" s="549"/>
      <c r="AT233" s="549"/>
      <c r="AU233" s="549"/>
      <c r="AV233" s="549"/>
      <c r="AW233" s="549"/>
      <c r="AX233" s="549"/>
      <c r="AY233" s="549"/>
      <c r="AZ233" s="216"/>
      <c r="BA233" s="1885"/>
      <c r="BB233" s="161" t="s">
        <v>176</v>
      </c>
      <c r="BC233" s="344">
        <v>460</v>
      </c>
      <c r="BD233" s="309">
        <v>297</v>
      </c>
      <c r="BE233" s="309">
        <v>200</v>
      </c>
      <c r="BF233" s="309">
        <v>454</v>
      </c>
      <c r="BG233" s="345">
        <v>251</v>
      </c>
      <c r="BH233" s="353">
        <v>36</v>
      </c>
      <c r="BI233" s="309">
        <v>31</v>
      </c>
      <c r="BJ233" s="309">
        <v>35</v>
      </c>
      <c r="BK233" s="309">
        <v>23</v>
      </c>
      <c r="BL233" s="345">
        <v>19</v>
      </c>
      <c r="BM233" s="353">
        <v>441</v>
      </c>
      <c r="BN233" s="309">
        <v>222</v>
      </c>
      <c r="BO233" s="309">
        <v>174</v>
      </c>
      <c r="BP233" s="309">
        <v>276</v>
      </c>
      <c r="BQ233" s="345">
        <v>406</v>
      </c>
      <c r="BR233" s="353">
        <v>51</v>
      </c>
      <c r="BS233" s="309">
        <v>43</v>
      </c>
      <c r="BT233" s="309">
        <v>357</v>
      </c>
      <c r="BU233" s="309">
        <v>300</v>
      </c>
      <c r="BV233" s="309">
        <v>41</v>
      </c>
      <c r="BW233" s="309">
        <v>172</v>
      </c>
      <c r="BX233" s="309">
        <v>689</v>
      </c>
      <c r="BY233" s="310">
        <v>10</v>
      </c>
      <c r="BZ233" s="1553"/>
      <c r="CA233" s="1553"/>
      <c r="CB233" s="1553"/>
      <c r="CC233" s="1553"/>
      <c r="CD233" s="1553"/>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398" customFormat="true" ht="15" customHeight="true" x14ac:dyDescent="0.2">
      <c r="A234" s="731"/>
      <c r="B234" s="979"/>
      <c r="C234" s="925"/>
      <c r="D234" s="926"/>
      <c r="E234" s="926"/>
      <c r="F234" s="926"/>
      <c r="G234" s="927"/>
      <c r="H234" s="928"/>
      <c r="I234" s="926"/>
      <c r="J234" s="926"/>
      <c r="K234" s="926"/>
      <c r="L234" s="929"/>
      <c r="M234" s="930"/>
      <c r="N234" s="926"/>
      <c r="O234" s="926"/>
      <c r="P234" s="926"/>
      <c r="Q234" s="927"/>
      <c r="R234" s="928"/>
      <c r="S234" s="926"/>
      <c r="T234" s="926"/>
      <c r="U234" s="926"/>
      <c r="V234" s="926"/>
      <c r="W234" s="926"/>
      <c r="X234" s="926"/>
      <c r="Y234" s="1518"/>
      <c r="Z234" s="549"/>
      <c r="AA234" s="549"/>
      <c r="AB234" s="549"/>
      <c r="AC234" s="549"/>
      <c r="AD234" s="549"/>
      <c r="AE234" s="549"/>
      <c r="AF234" s="549"/>
      <c r="AG234" s="549"/>
      <c r="AH234" s="549"/>
      <c r="AI234" s="549"/>
      <c r="AJ234" s="549"/>
      <c r="AK234" s="549"/>
      <c r="AL234" s="549"/>
      <c r="AM234" s="549"/>
      <c r="AN234" s="549"/>
      <c r="AO234" s="549"/>
      <c r="AP234" s="549"/>
      <c r="AQ234" s="549"/>
      <c r="AR234" s="549"/>
      <c r="AS234" s="549"/>
      <c r="AT234" s="549"/>
      <c r="AU234" s="549"/>
      <c r="AV234" s="549"/>
      <c r="AW234" s="549"/>
      <c r="AX234" s="549"/>
      <c r="AY234" s="549"/>
      <c r="AZ234" s="216"/>
      <c r="BA234" s="1885"/>
      <c r="BB234" s="161" t="s">
        <v>166</v>
      </c>
      <c r="BC234" s="344">
        <v>0</v>
      </c>
      <c r="BD234" s="309">
        <v>13</v>
      </c>
      <c r="BE234" s="309">
        <v>3</v>
      </c>
      <c r="BF234" s="309">
        <v>18</v>
      </c>
      <c r="BG234" s="345">
        <v>18</v>
      </c>
      <c r="BH234" s="353">
        <v>13</v>
      </c>
      <c r="BI234" s="309">
        <v>0</v>
      </c>
      <c r="BJ234" s="309">
        <v>0</v>
      </c>
      <c r="BK234" s="309">
        <v>15</v>
      </c>
      <c r="BL234" s="345">
        <v>3</v>
      </c>
      <c r="BM234" s="353">
        <v>0</v>
      </c>
      <c r="BN234" s="309">
        <v>13</v>
      </c>
      <c r="BO234" s="309">
        <v>3</v>
      </c>
      <c r="BP234" s="309">
        <v>5</v>
      </c>
      <c r="BQ234" s="345">
        <v>0</v>
      </c>
      <c r="BR234" s="353">
        <v>0</v>
      </c>
      <c r="BS234" s="309">
        <v>0</v>
      </c>
      <c r="BT234" s="309">
        <v>9</v>
      </c>
      <c r="BU234" s="309">
        <v>13</v>
      </c>
      <c r="BV234" s="309">
        <v>4</v>
      </c>
      <c r="BW234" s="309">
        <v>22</v>
      </c>
      <c r="BX234" s="309">
        <v>3</v>
      </c>
      <c r="BY234" s="310">
        <v>0</v>
      </c>
      <c r="BZ234" s="1553"/>
      <c r="CA234" s="1553"/>
      <c r="CB234" s="1553"/>
      <c r="CC234" s="1553"/>
      <c r="CD234" s="1553"/>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398" customFormat="true" ht="15" customHeight="true" x14ac:dyDescent="0.2">
      <c r="A235" s="731"/>
      <c r="B235" s="979"/>
      <c r="C235" s="925"/>
      <c r="D235" s="926"/>
      <c r="E235" s="926"/>
      <c r="F235" s="926"/>
      <c r="G235" s="927"/>
      <c r="H235" s="928"/>
      <c r="I235" s="926"/>
      <c r="J235" s="926"/>
      <c r="K235" s="926"/>
      <c r="L235" s="929"/>
      <c r="M235" s="930"/>
      <c r="N235" s="926"/>
      <c r="O235" s="926"/>
      <c r="P235" s="926"/>
      <c r="Q235" s="927"/>
      <c r="R235" s="928"/>
      <c r="S235" s="926"/>
      <c r="T235" s="926"/>
      <c r="U235" s="926"/>
      <c r="V235" s="926"/>
      <c r="W235" s="926"/>
      <c r="X235" s="926"/>
      <c r="Y235" s="1518"/>
      <c r="Z235" s="549"/>
      <c r="AA235" s="549"/>
      <c r="AB235" s="549"/>
      <c r="AC235" s="549"/>
      <c r="AD235" s="549"/>
      <c r="AE235" s="549"/>
      <c r="AF235" s="549"/>
      <c r="AG235" s="549"/>
      <c r="AH235" s="549"/>
      <c r="AI235" s="549"/>
      <c r="AJ235" s="549"/>
      <c r="AK235" s="549"/>
      <c r="AL235" s="549"/>
      <c r="AM235" s="549"/>
      <c r="AN235" s="549"/>
      <c r="AO235" s="549"/>
      <c r="AP235" s="549"/>
      <c r="AQ235" s="549"/>
      <c r="AR235" s="549"/>
      <c r="AS235" s="549"/>
      <c r="AT235" s="549"/>
      <c r="AU235" s="549"/>
      <c r="AV235" s="549"/>
      <c r="AW235" s="549"/>
      <c r="AX235" s="549"/>
      <c r="AY235" s="549"/>
      <c r="AZ235" s="216"/>
      <c r="BA235" s="1886"/>
      <c r="BB235" s="161" t="s">
        <v>172</v>
      </c>
      <c r="BC235" s="344">
        <v>9500</v>
      </c>
      <c r="BD235" s="309">
        <v>9255</v>
      </c>
      <c r="BE235" s="309">
        <v>9485</v>
      </c>
      <c r="BF235" s="309">
        <v>9403</v>
      </c>
      <c r="BG235" s="345">
        <v>9413</v>
      </c>
      <c r="BH235" s="353">
        <v>1692</v>
      </c>
      <c r="BI235" s="309">
        <v>1698</v>
      </c>
      <c r="BJ235" s="309">
        <v>1695</v>
      </c>
      <c r="BK235" s="309">
        <v>1690</v>
      </c>
      <c r="BL235" s="345">
        <v>1693</v>
      </c>
      <c r="BM235" s="353">
        <v>8556</v>
      </c>
      <c r="BN235" s="309">
        <v>7104</v>
      </c>
      <c r="BO235" s="309">
        <v>7487</v>
      </c>
      <c r="BP235" s="309">
        <v>7724</v>
      </c>
      <c r="BQ235" s="345">
        <v>7717</v>
      </c>
      <c r="BR235" s="353">
        <v>1196</v>
      </c>
      <c r="BS235" s="309">
        <v>1266</v>
      </c>
      <c r="BT235" s="309">
        <v>6468</v>
      </c>
      <c r="BU235" s="309">
        <v>9551</v>
      </c>
      <c r="BV235" s="309">
        <v>3447</v>
      </c>
      <c r="BW235" s="309">
        <v>8864</v>
      </c>
      <c r="BX235" s="309">
        <v>6666</v>
      </c>
      <c r="BY235" s="310">
        <v>9599</v>
      </c>
      <c r="BZ235" s="1553"/>
      <c r="CA235" s="1553"/>
      <c r="CB235" s="1553"/>
      <c r="CC235" s="1553"/>
      <c r="CD235" s="1553"/>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398" customFormat="true" ht="15" customHeight="true" x14ac:dyDescent="0.2">
      <c r="A236" s="731"/>
      <c r="B236" s="979"/>
      <c r="C236" s="925"/>
      <c r="D236" s="926"/>
      <c r="E236" s="926"/>
      <c r="F236" s="926"/>
      <c r="G236" s="927"/>
      <c r="H236" s="928"/>
      <c r="I236" s="926"/>
      <c r="J236" s="926"/>
      <c r="K236" s="926"/>
      <c r="L236" s="929"/>
      <c r="M236" s="930"/>
      <c r="N236" s="926"/>
      <c r="O236" s="926"/>
      <c r="P236" s="926"/>
      <c r="Q236" s="927"/>
      <c r="R236" s="928"/>
      <c r="S236" s="926"/>
      <c r="T236" s="926"/>
      <c r="U236" s="926"/>
      <c r="V236" s="926"/>
      <c r="W236" s="926"/>
      <c r="X236" s="926"/>
      <c r="Y236" s="1518"/>
      <c r="Z236" s="549"/>
      <c r="AA236" s="549"/>
      <c r="AB236" s="549"/>
      <c r="AC236" s="549"/>
      <c r="AD236" s="549"/>
      <c r="AE236" s="549"/>
      <c r="AF236" s="549"/>
      <c r="AG236" s="549"/>
      <c r="AH236" s="549"/>
      <c r="AI236" s="549"/>
      <c r="AJ236" s="549"/>
      <c r="AK236" s="549"/>
      <c r="AL236" s="549"/>
      <c r="AM236" s="549"/>
      <c r="AN236" s="549"/>
      <c r="AO236" s="549"/>
      <c r="AP236" s="549"/>
      <c r="AQ236" s="549"/>
      <c r="AR236" s="549"/>
      <c r="AS236" s="549"/>
      <c r="AT236" s="549"/>
      <c r="AU236" s="549"/>
      <c r="AV236" s="549"/>
      <c r="AW236" s="549"/>
      <c r="AX236" s="549"/>
      <c r="AY236" s="549"/>
      <c r="AZ236" s="216"/>
      <c r="BA236" s="395"/>
      <c r="BB236" s="161"/>
      <c r="BC236" s="344"/>
      <c r="BD236" s="309"/>
      <c r="BE236" s="309"/>
      <c r="BF236" s="309"/>
      <c r="BG236" s="345"/>
      <c r="BH236" s="353"/>
      <c r="BI236" s="309"/>
      <c r="BJ236" s="309"/>
      <c r="BK236" s="309"/>
      <c r="BL236" s="345"/>
      <c r="BM236" s="353"/>
      <c r="BN236" s="309"/>
      <c r="BO236" s="309"/>
      <c r="BP236" s="309"/>
      <c r="BQ236" s="345"/>
      <c r="BR236" s="353"/>
      <c r="BS236" s="309"/>
      <c r="BT236" s="309"/>
      <c r="BU236" s="309"/>
      <c r="BV236" s="309"/>
      <c r="BW236" s="309"/>
      <c r="BX236" s="309"/>
      <c r="BY236" s="310"/>
      <c r="BZ236" s="1553"/>
      <c r="CA236" s="1553"/>
      <c r="CB236" s="1553"/>
      <c r="CC236" s="1553"/>
      <c r="CD236" s="1553"/>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398" customFormat="true" ht="15" customHeight="true" x14ac:dyDescent="0.2">
      <c r="A237" s="731"/>
      <c r="B237" s="979"/>
      <c r="C237" s="925"/>
      <c r="D237" s="926"/>
      <c r="E237" s="926"/>
      <c r="F237" s="926"/>
      <c r="G237" s="927"/>
      <c r="H237" s="928"/>
      <c r="I237" s="926"/>
      <c r="J237" s="926"/>
      <c r="K237" s="926"/>
      <c r="L237" s="929"/>
      <c r="M237" s="930"/>
      <c r="N237" s="926"/>
      <c r="O237" s="926"/>
      <c r="P237" s="926"/>
      <c r="Q237" s="927"/>
      <c r="R237" s="928"/>
      <c r="S237" s="926"/>
      <c r="T237" s="926"/>
      <c r="U237" s="926"/>
      <c r="V237" s="926"/>
      <c r="W237" s="926"/>
      <c r="X237" s="926"/>
      <c r="Y237" s="1518"/>
      <c r="Z237" s="549"/>
      <c r="AA237" s="549"/>
      <c r="AB237" s="549"/>
      <c r="AC237" s="549"/>
      <c r="AD237" s="549"/>
      <c r="AE237" s="549"/>
      <c r="AF237" s="549"/>
      <c r="AG237" s="549"/>
      <c r="AH237" s="549"/>
      <c r="AI237" s="549"/>
      <c r="AJ237" s="549"/>
      <c r="AK237" s="549"/>
      <c r="AL237" s="549"/>
      <c r="AM237" s="549"/>
      <c r="AN237" s="549"/>
      <c r="AO237" s="549"/>
      <c r="AP237" s="549"/>
      <c r="AQ237" s="549"/>
      <c r="AR237" s="549"/>
      <c r="AS237" s="549"/>
      <c r="AT237" s="549"/>
      <c r="AU237" s="549"/>
      <c r="AV237" s="549"/>
      <c r="AW237" s="549"/>
      <c r="AX237" s="549"/>
      <c r="AY237" s="549"/>
      <c r="AZ237" s="216"/>
      <c r="BA237" s="395"/>
      <c r="BB237" s="161"/>
      <c r="BC237" s="344"/>
      <c r="BD237" s="309"/>
      <c r="BE237" s="309"/>
      <c r="BF237" s="309"/>
      <c r="BG237" s="345"/>
      <c r="BH237" s="353"/>
      <c r="BI237" s="309"/>
      <c r="BJ237" s="309"/>
      <c r="BK237" s="309"/>
      <c r="BL237" s="345"/>
      <c r="BM237" s="353"/>
      <c r="BN237" s="309"/>
      <c r="BO237" s="309"/>
      <c r="BP237" s="309"/>
      <c r="BQ237" s="345"/>
      <c r="BR237" s="353"/>
      <c r="BS237" s="309"/>
      <c r="BT237" s="309"/>
      <c r="BU237" s="309"/>
      <c r="BV237" s="309"/>
      <c r="BW237" s="309"/>
      <c r="BX237" s="309"/>
      <c r="BY237" s="310"/>
      <c r="BZ237" s="1553"/>
      <c r="CA237" s="1553"/>
      <c r="CB237" s="1553"/>
      <c r="CC237" s="1553"/>
      <c r="CD237" s="1553"/>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398" customFormat="true" ht="15" customHeight="true" x14ac:dyDescent="0.2">
      <c r="A238" s="731"/>
      <c r="B238" s="752"/>
      <c r="C238" s="925"/>
      <c r="D238" s="926"/>
      <c r="E238" s="926"/>
      <c r="F238" s="926"/>
      <c r="G238" s="927"/>
      <c r="H238" s="928"/>
      <c r="I238" s="926"/>
      <c r="J238" s="926"/>
      <c r="K238" s="926"/>
      <c r="L238" s="929"/>
      <c r="M238" s="930"/>
      <c r="N238" s="926"/>
      <c r="O238" s="926"/>
      <c r="P238" s="926"/>
      <c r="Q238" s="927"/>
      <c r="R238" s="928"/>
      <c r="S238" s="926"/>
      <c r="T238" s="926"/>
      <c r="U238" s="926"/>
      <c r="V238" s="926"/>
      <c r="W238" s="926"/>
      <c r="X238" s="926"/>
      <c r="Y238" s="1518"/>
      <c r="Z238" s="549"/>
      <c r="AA238" s="549"/>
      <c r="AB238" s="549"/>
      <c r="AC238" s="549"/>
      <c r="AD238" s="549"/>
      <c r="AE238" s="549"/>
      <c r="AF238" s="549"/>
      <c r="AG238" s="549"/>
      <c r="AH238" s="549"/>
      <c r="AI238" s="549"/>
      <c r="AJ238" s="549"/>
      <c r="AK238" s="549"/>
      <c r="AL238" s="549"/>
      <c r="AM238" s="549"/>
      <c r="AN238" s="549"/>
      <c r="AO238" s="549"/>
      <c r="AP238" s="549"/>
      <c r="AQ238" s="549"/>
      <c r="AR238" s="549"/>
      <c r="AS238" s="549"/>
      <c r="AT238" s="549"/>
      <c r="AU238" s="549"/>
      <c r="AV238" s="549"/>
      <c r="AW238" s="549"/>
      <c r="AX238" s="549"/>
      <c r="AY238" s="549"/>
      <c r="AZ238" s="216"/>
      <c r="BA238" s="395"/>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309"/>
      <c r="BX238" s="309"/>
      <c r="BY238" s="310"/>
      <c r="BZ238" s="1553"/>
      <c r="CA238" s="1553"/>
      <c r="CB238" s="1553"/>
      <c r="CC238" s="1553"/>
      <c r="CD238" s="1553"/>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398" customFormat="true" ht="15" customHeight="true" x14ac:dyDescent="0.2">
      <c r="A239" s="732"/>
      <c r="B239" s="980"/>
      <c r="C239" s="931"/>
      <c r="D239" s="932"/>
      <c r="E239" s="932"/>
      <c r="F239" s="932"/>
      <c r="G239" s="933"/>
      <c r="H239" s="934"/>
      <c r="I239" s="932"/>
      <c r="J239" s="932"/>
      <c r="K239" s="932"/>
      <c r="L239" s="935"/>
      <c r="M239" s="936"/>
      <c r="N239" s="932"/>
      <c r="O239" s="932"/>
      <c r="P239" s="932"/>
      <c r="Q239" s="933"/>
      <c r="R239" s="934"/>
      <c r="S239" s="932"/>
      <c r="T239" s="932"/>
      <c r="U239" s="932"/>
      <c r="V239" s="932"/>
      <c r="W239" s="932"/>
      <c r="X239" s="932"/>
      <c r="Y239" s="1519"/>
      <c r="Z239" s="549"/>
      <c r="AA239" s="549"/>
      <c r="AB239" s="549"/>
      <c r="AC239" s="549"/>
      <c r="AD239" s="549"/>
      <c r="AE239" s="549"/>
      <c r="AF239" s="549"/>
      <c r="AG239" s="549"/>
      <c r="AH239" s="549"/>
      <c r="AI239" s="549"/>
      <c r="AJ239" s="549"/>
      <c r="AK239" s="549"/>
      <c r="AL239" s="549"/>
      <c r="AM239" s="549"/>
      <c r="AN239" s="549"/>
      <c r="AO239" s="549"/>
      <c r="AP239" s="549"/>
      <c r="AQ239" s="549"/>
      <c r="AR239" s="549"/>
      <c r="AS239" s="549"/>
      <c r="AT239" s="549"/>
      <c r="AU239" s="549"/>
      <c r="AV239" s="549"/>
      <c r="AW239" s="549"/>
      <c r="AX239" s="549"/>
      <c r="AY239" s="549"/>
      <c r="AZ239" s="216"/>
      <c r="BA239" s="395"/>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309"/>
      <c r="BX239" s="309"/>
      <c r="BY239" s="310"/>
      <c r="BZ239" s="1553"/>
      <c r="CA239" s="1553"/>
      <c r="CB239" s="1553"/>
      <c r="CC239" s="1553"/>
      <c r="CD239" s="1553"/>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398" customFormat="true" ht="15" customHeight="true" x14ac:dyDescent="0.2">
      <c r="A240" s="733"/>
      <c r="B240" s="753"/>
      <c r="C240" s="937"/>
      <c r="D240" s="938"/>
      <c r="E240" s="938"/>
      <c r="F240" s="938"/>
      <c r="G240" s="939"/>
      <c r="H240" s="940"/>
      <c r="I240" s="938"/>
      <c r="J240" s="938"/>
      <c r="K240" s="938"/>
      <c r="L240" s="941"/>
      <c r="M240" s="942"/>
      <c r="N240" s="938"/>
      <c r="O240" s="938"/>
      <c r="P240" s="938"/>
      <c r="Q240" s="939"/>
      <c r="R240" s="940"/>
      <c r="S240" s="938"/>
      <c r="T240" s="938"/>
      <c r="U240" s="938"/>
      <c r="V240" s="938"/>
      <c r="W240" s="938"/>
      <c r="X240" s="938"/>
      <c r="Y240" s="1520"/>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216"/>
      <c r="BA240" s="395"/>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309"/>
      <c r="BX240" s="309"/>
      <c r="BY240" s="310"/>
      <c r="BZ240" s="1553"/>
      <c r="CA240" s="1553"/>
      <c r="CB240" s="1553"/>
      <c r="CC240" s="1553"/>
      <c r="CD240" s="1553"/>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398" customFormat="true" ht="15" customHeight="true" x14ac:dyDescent="0.2">
      <c r="A241" s="727"/>
      <c r="B241" s="754"/>
      <c r="C241" s="943"/>
      <c r="D241" s="944"/>
      <c r="E241" s="944"/>
      <c r="F241" s="944"/>
      <c r="G241" s="945"/>
      <c r="H241" s="946"/>
      <c r="I241" s="944"/>
      <c r="J241" s="944"/>
      <c r="K241" s="944"/>
      <c r="L241" s="947"/>
      <c r="M241" s="948"/>
      <c r="N241" s="944"/>
      <c r="O241" s="944"/>
      <c r="P241" s="944"/>
      <c r="Q241" s="945"/>
      <c r="R241" s="946"/>
      <c r="S241" s="944"/>
      <c r="T241" s="944"/>
      <c r="U241" s="944"/>
      <c r="V241" s="944"/>
      <c r="W241" s="944"/>
      <c r="X241" s="944"/>
      <c r="Y241" s="1521"/>
      <c r="Z241" s="549"/>
      <c r="AA241" s="549"/>
      <c r="AB241" s="549"/>
      <c r="AC241" s="549"/>
      <c r="AD241" s="549"/>
      <c r="AE241" s="549"/>
      <c r="AF241" s="549"/>
      <c r="AG241" s="549"/>
      <c r="AH241" s="549"/>
      <c r="AI241" s="549"/>
      <c r="AJ241" s="549"/>
      <c r="AK241" s="549"/>
      <c r="AL241" s="549"/>
      <c r="AM241" s="549"/>
      <c r="AN241" s="549"/>
      <c r="AO241" s="549"/>
      <c r="AP241" s="549"/>
      <c r="AQ241" s="549"/>
      <c r="AR241" s="549"/>
      <c r="AS241" s="549"/>
      <c r="AT241" s="549"/>
      <c r="AU241" s="549"/>
      <c r="AV241" s="549"/>
      <c r="AW241" s="549"/>
      <c r="AX241" s="549"/>
      <c r="AY241" s="549"/>
      <c r="AZ241" s="216"/>
      <c r="BA241" s="395"/>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309"/>
      <c r="BX241" s="309"/>
      <c r="BY241" s="310"/>
      <c r="BZ241" s="1553"/>
      <c r="CA241" s="1553"/>
      <c r="CB241" s="1553"/>
      <c r="CC241" s="1553"/>
      <c r="CD241" s="1553"/>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398" customFormat="true" ht="15" customHeight="true" x14ac:dyDescent="0.2">
      <c r="A242" s="634"/>
      <c r="B242" s="738"/>
      <c r="C242" s="816"/>
      <c r="D242" s="778"/>
      <c r="E242" s="778"/>
      <c r="F242" s="778"/>
      <c r="G242" s="779"/>
      <c r="H242" s="817"/>
      <c r="I242" s="778"/>
      <c r="J242" s="778"/>
      <c r="K242" s="778"/>
      <c r="L242" s="818"/>
      <c r="M242" s="816"/>
      <c r="N242" s="778"/>
      <c r="O242" s="778"/>
      <c r="P242" s="778"/>
      <c r="Q242" s="779"/>
      <c r="R242" s="817"/>
      <c r="S242" s="778"/>
      <c r="T242" s="778"/>
      <c r="U242" s="778"/>
      <c r="V242" s="778"/>
      <c r="W242" s="778"/>
      <c r="X242" s="778"/>
      <c r="Y242" s="818"/>
      <c r="Z242" s="549"/>
      <c r="AA242" s="549"/>
      <c r="AB242" s="549"/>
      <c r="AC242" s="549"/>
      <c r="AD242" s="549"/>
      <c r="AE242" s="549"/>
      <c r="AF242" s="549"/>
      <c r="AG242" s="549"/>
      <c r="AH242" s="549"/>
      <c r="AI242" s="549"/>
      <c r="AJ242" s="549"/>
      <c r="AK242" s="549"/>
      <c r="AL242" s="549"/>
      <c r="AM242" s="549"/>
      <c r="AN242" s="549"/>
      <c r="AO242" s="549"/>
      <c r="AP242" s="549"/>
      <c r="AQ242" s="549"/>
      <c r="AR242" s="549"/>
      <c r="AS242" s="549"/>
      <c r="AT242" s="549"/>
      <c r="AU242" s="549"/>
      <c r="AV242" s="549"/>
      <c r="AW242" s="549"/>
      <c r="AX242" s="549"/>
      <c r="AY242" s="549"/>
      <c r="AZ242" s="216"/>
      <c r="BA242" s="395"/>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309"/>
      <c r="BX242" s="309"/>
      <c r="BY242" s="310"/>
      <c r="BZ242" s="1553"/>
      <c r="CA242" s="1553"/>
      <c r="CB242" s="1553"/>
      <c r="CC242" s="1553"/>
      <c r="CD242" s="1553"/>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398" customFormat="true" ht="15" customHeight="true" x14ac:dyDescent="0.2">
      <c r="A243" s="634"/>
      <c r="B243" s="738"/>
      <c r="C243" s="816"/>
      <c r="D243" s="778"/>
      <c r="E243" s="778"/>
      <c r="F243" s="778"/>
      <c r="G243" s="779"/>
      <c r="H243" s="817"/>
      <c r="I243" s="778"/>
      <c r="J243" s="778"/>
      <c r="K243" s="778"/>
      <c r="L243" s="818"/>
      <c r="M243" s="816"/>
      <c r="N243" s="778"/>
      <c r="O243" s="778"/>
      <c r="P243" s="778"/>
      <c r="Q243" s="779"/>
      <c r="R243" s="817"/>
      <c r="S243" s="778"/>
      <c r="T243" s="778"/>
      <c r="U243" s="778"/>
      <c r="V243" s="778"/>
      <c r="W243" s="778"/>
      <c r="X243" s="778"/>
      <c r="Y243" s="818"/>
      <c r="Z243" s="549"/>
      <c r="AA243" s="549"/>
      <c r="AB243" s="549"/>
      <c r="AC243" s="549"/>
      <c r="AD243" s="549"/>
      <c r="AE243" s="549"/>
      <c r="AF243" s="549"/>
      <c r="AG243" s="549"/>
      <c r="AH243" s="549"/>
      <c r="AI243" s="549"/>
      <c r="AJ243" s="549"/>
      <c r="AK243" s="549"/>
      <c r="AL243" s="549"/>
      <c r="AM243" s="549"/>
      <c r="AN243" s="549"/>
      <c r="AO243" s="549"/>
      <c r="AP243" s="549"/>
      <c r="AQ243" s="549"/>
      <c r="AR243" s="549"/>
      <c r="AS243" s="549"/>
      <c r="AT243" s="549"/>
      <c r="AU243" s="549"/>
      <c r="AV243" s="549"/>
      <c r="AW243" s="549"/>
      <c r="AX243" s="549"/>
      <c r="AY243" s="549"/>
      <c r="AZ243" s="216"/>
      <c r="BA243" s="395"/>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309"/>
      <c r="BX243" s="309"/>
      <c r="BY243" s="310"/>
      <c r="BZ243" s="1553"/>
      <c r="CA243" s="1553"/>
      <c r="CB243" s="1553"/>
      <c r="CC243" s="1553"/>
      <c r="CD243" s="1553"/>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398" customFormat="true" ht="15" customHeight="true" x14ac:dyDescent="0.2">
      <c r="A244" s="634"/>
      <c r="B244" s="738"/>
      <c r="C244" s="816"/>
      <c r="D244" s="778"/>
      <c r="E244" s="778"/>
      <c r="F244" s="778"/>
      <c r="G244" s="779"/>
      <c r="H244" s="817"/>
      <c r="I244" s="778"/>
      <c r="J244" s="778"/>
      <c r="K244" s="778"/>
      <c r="L244" s="818"/>
      <c r="M244" s="816"/>
      <c r="N244" s="778"/>
      <c r="O244" s="778"/>
      <c r="P244" s="778"/>
      <c r="Q244" s="779"/>
      <c r="R244" s="817"/>
      <c r="S244" s="778"/>
      <c r="T244" s="778"/>
      <c r="U244" s="778"/>
      <c r="V244" s="778"/>
      <c r="W244" s="778"/>
      <c r="X244" s="778"/>
      <c r="Y244" s="818"/>
      <c r="Z244" s="549"/>
      <c r="AA244" s="549"/>
      <c r="AB244" s="549"/>
      <c r="AC244" s="549"/>
      <c r="AD244" s="549"/>
      <c r="AE244" s="549"/>
      <c r="AF244" s="549"/>
      <c r="AG244" s="549"/>
      <c r="AH244" s="549"/>
      <c r="AI244" s="549"/>
      <c r="AJ244" s="549"/>
      <c r="AK244" s="549"/>
      <c r="AL244" s="549"/>
      <c r="AM244" s="549"/>
      <c r="AN244" s="549"/>
      <c r="AO244" s="549"/>
      <c r="AP244" s="549"/>
      <c r="AQ244" s="549"/>
      <c r="AR244" s="549"/>
      <c r="AS244" s="549"/>
      <c r="AT244" s="549"/>
      <c r="AU244" s="549"/>
      <c r="AV244" s="549"/>
      <c r="AW244" s="549"/>
      <c r="AX244" s="549"/>
      <c r="AY244" s="549"/>
      <c r="AZ244" s="216"/>
      <c r="BA244" s="395"/>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309"/>
      <c r="BX244" s="309"/>
      <c r="BY244" s="310"/>
      <c r="BZ244" s="1553"/>
      <c r="CA244" s="1553"/>
      <c r="CB244" s="1553"/>
      <c r="CC244" s="1553"/>
      <c r="CD244" s="1553"/>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398" customFormat="true" ht="15" customHeight="true" x14ac:dyDescent="0.2">
      <c r="A245" s="634"/>
      <c r="B245" s="738"/>
      <c r="C245" s="816"/>
      <c r="D245" s="778"/>
      <c r="E245" s="778"/>
      <c r="F245" s="778"/>
      <c r="G245" s="779"/>
      <c r="H245" s="817"/>
      <c r="I245" s="778"/>
      <c r="J245" s="778"/>
      <c r="K245" s="778"/>
      <c r="L245" s="818"/>
      <c r="M245" s="816"/>
      <c r="N245" s="778"/>
      <c r="O245" s="778"/>
      <c r="P245" s="778"/>
      <c r="Q245" s="779"/>
      <c r="R245" s="817"/>
      <c r="S245" s="778"/>
      <c r="T245" s="778"/>
      <c r="U245" s="778"/>
      <c r="V245" s="778"/>
      <c r="W245" s="778"/>
      <c r="X245" s="778"/>
      <c r="Y245" s="818"/>
      <c r="Z245" s="549"/>
      <c r="AA245" s="549"/>
      <c r="AB245" s="549"/>
      <c r="AC245" s="549"/>
      <c r="AD245" s="549"/>
      <c r="AE245" s="549"/>
      <c r="AF245" s="549"/>
      <c r="AG245" s="549"/>
      <c r="AH245" s="549"/>
      <c r="AI245" s="549"/>
      <c r="AJ245" s="549"/>
      <c r="AK245" s="549"/>
      <c r="AL245" s="549"/>
      <c r="AM245" s="549"/>
      <c r="AN245" s="549"/>
      <c r="AO245" s="549"/>
      <c r="AP245" s="549"/>
      <c r="AQ245" s="549"/>
      <c r="AR245" s="549"/>
      <c r="AS245" s="549"/>
      <c r="AT245" s="549"/>
      <c r="AU245" s="549"/>
      <c r="AV245" s="549"/>
      <c r="AW245" s="549"/>
      <c r="AX245" s="549"/>
      <c r="AY245" s="549"/>
      <c r="AZ245" s="216"/>
      <c r="BA245" s="395"/>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309"/>
      <c r="BX245" s="309"/>
      <c r="BY245" s="310"/>
      <c r="BZ245" s="1553"/>
      <c r="CA245" s="1553"/>
      <c r="CB245" s="1553"/>
      <c r="CC245" s="1553"/>
      <c r="CD245" s="1553"/>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398" customFormat="true" ht="15" customHeight="true" x14ac:dyDescent="0.2">
      <c r="A246" s="634"/>
      <c r="B246" s="738"/>
      <c r="C246" s="816"/>
      <c r="D246" s="778"/>
      <c r="E246" s="778"/>
      <c r="F246" s="778"/>
      <c r="G246" s="779"/>
      <c r="H246" s="817"/>
      <c r="I246" s="778"/>
      <c r="J246" s="778"/>
      <c r="K246" s="778"/>
      <c r="L246" s="818"/>
      <c r="M246" s="816"/>
      <c r="N246" s="778"/>
      <c r="O246" s="778"/>
      <c r="P246" s="778"/>
      <c r="Q246" s="779"/>
      <c r="R246" s="817"/>
      <c r="S246" s="778"/>
      <c r="T246" s="778"/>
      <c r="U246" s="778"/>
      <c r="V246" s="778"/>
      <c r="W246" s="778"/>
      <c r="X246" s="778"/>
      <c r="Y246" s="818"/>
      <c r="Z246" s="549"/>
      <c r="AA246" s="549"/>
      <c r="AB246" s="549"/>
      <c r="AC246" s="549"/>
      <c r="AD246" s="549"/>
      <c r="AE246" s="549"/>
      <c r="AF246" s="549"/>
      <c r="AG246" s="549"/>
      <c r="AH246" s="549"/>
      <c r="AI246" s="549"/>
      <c r="AJ246" s="549"/>
      <c r="AK246" s="549"/>
      <c r="AL246" s="549"/>
      <c r="AM246" s="549"/>
      <c r="AN246" s="549"/>
      <c r="AO246" s="549"/>
      <c r="AP246" s="549"/>
      <c r="AQ246" s="549"/>
      <c r="AR246" s="549"/>
      <c r="AS246" s="549"/>
      <c r="AT246" s="549"/>
      <c r="AU246" s="549"/>
      <c r="AV246" s="549"/>
      <c r="AW246" s="549"/>
      <c r="AX246" s="549"/>
      <c r="AY246" s="549"/>
      <c r="AZ246" s="216"/>
      <c r="BA246" s="395"/>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309"/>
      <c r="BX246" s="309"/>
      <c r="BY246" s="310"/>
      <c r="BZ246" s="1553"/>
      <c r="CA246" s="1553"/>
      <c r="CB246" s="1553"/>
      <c r="CC246" s="1553"/>
      <c r="CD246" s="1553"/>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398" customFormat="true" ht="15" customHeight="true" x14ac:dyDescent="0.2">
      <c r="A247" s="634"/>
      <c r="B247" s="738"/>
      <c r="C247" s="816"/>
      <c r="D247" s="778"/>
      <c r="E247" s="778"/>
      <c r="F247" s="778"/>
      <c r="G247" s="779"/>
      <c r="H247" s="817"/>
      <c r="I247" s="778"/>
      <c r="J247" s="778"/>
      <c r="K247" s="778"/>
      <c r="L247" s="818"/>
      <c r="M247" s="816"/>
      <c r="N247" s="778"/>
      <c r="O247" s="778"/>
      <c r="P247" s="778"/>
      <c r="Q247" s="779"/>
      <c r="R247" s="817"/>
      <c r="S247" s="778"/>
      <c r="T247" s="778"/>
      <c r="U247" s="778"/>
      <c r="V247" s="778"/>
      <c r="W247" s="778"/>
      <c r="X247" s="778"/>
      <c r="Y247" s="818"/>
      <c r="Z247" s="549"/>
      <c r="AA247" s="549"/>
      <c r="AB247" s="549"/>
      <c r="AC247" s="549"/>
      <c r="AD247" s="549"/>
      <c r="AE247" s="549"/>
      <c r="AF247" s="549"/>
      <c r="AG247" s="549"/>
      <c r="AH247" s="549"/>
      <c r="AI247" s="549"/>
      <c r="AJ247" s="549"/>
      <c r="AK247" s="549"/>
      <c r="AL247" s="549"/>
      <c r="AM247" s="549"/>
      <c r="AN247" s="549"/>
      <c r="AO247" s="549"/>
      <c r="AP247" s="549"/>
      <c r="AQ247" s="549"/>
      <c r="AR247" s="549"/>
      <c r="AS247" s="549"/>
      <c r="AT247" s="549"/>
      <c r="AU247" s="549"/>
      <c r="AV247" s="549"/>
      <c r="AW247" s="549"/>
      <c r="AX247" s="549"/>
      <c r="AY247" s="549"/>
      <c r="AZ247" s="216"/>
      <c r="BA247" s="395"/>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309"/>
      <c r="BX247" s="309"/>
      <c r="BY247" s="310"/>
      <c r="BZ247" s="1553"/>
      <c r="CA247" s="1553"/>
      <c r="CB247" s="1553"/>
      <c r="CC247" s="1553"/>
      <c r="CD247" s="1553"/>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398" customFormat="true" ht="15" customHeight="true" x14ac:dyDescent="0.2">
      <c r="A248" s="639"/>
      <c r="B248" s="755"/>
      <c r="C248" s="900"/>
      <c r="D248" s="829"/>
      <c r="E248" s="829"/>
      <c r="F248" s="829"/>
      <c r="G248" s="830"/>
      <c r="H248" s="901"/>
      <c r="I248" s="829"/>
      <c r="J248" s="829"/>
      <c r="K248" s="829"/>
      <c r="L248" s="902"/>
      <c r="M248" s="900"/>
      <c r="N248" s="829"/>
      <c r="O248" s="829"/>
      <c r="P248" s="829"/>
      <c r="Q248" s="830"/>
      <c r="R248" s="901"/>
      <c r="S248" s="829"/>
      <c r="T248" s="829"/>
      <c r="U248" s="829"/>
      <c r="V248" s="829"/>
      <c r="W248" s="829"/>
      <c r="X248" s="829"/>
      <c r="Y248" s="902"/>
      <c r="Z248" s="549"/>
      <c r="AA248" s="549"/>
      <c r="AB248" s="549"/>
      <c r="AC248" s="549"/>
      <c r="AD248" s="549"/>
      <c r="AE248" s="549"/>
      <c r="AF248" s="549"/>
      <c r="AG248" s="549"/>
      <c r="AH248" s="549"/>
      <c r="AI248" s="549"/>
      <c r="AJ248" s="549"/>
      <c r="AK248" s="549"/>
      <c r="AL248" s="549"/>
      <c r="AM248" s="549"/>
      <c r="AN248" s="549"/>
      <c r="AO248" s="549"/>
      <c r="AP248" s="549"/>
      <c r="AQ248" s="549"/>
      <c r="AR248" s="549"/>
      <c r="AS248" s="549"/>
      <c r="AT248" s="549"/>
      <c r="AU248" s="549"/>
      <c r="AV248" s="549"/>
      <c r="AW248" s="549"/>
      <c r="AX248" s="549"/>
      <c r="AY248" s="549"/>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1553"/>
      <c r="CA248" s="1553"/>
      <c r="CB248" s="1553"/>
      <c r="CC248" s="1553"/>
      <c r="CD248" s="1553"/>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398" customFormat="true" ht="250.15" customHeight="true" x14ac:dyDescent="0.2">
      <c r="B249" s="397"/>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6"/>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6"/>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6"/>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6"/>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6"/>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6"/>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6"/>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6"/>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6"/>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8" customFormat="true" ht="15" customHeight="true" x14ac:dyDescent="0.2">
      <c r="B259" s="397"/>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74" t="s">
        <v>114</v>
      </c>
      <c r="BD259" s="1875"/>
      <c r="BE259" s="1875"/>
      <c r="BF259" s="1875"/>
      <c r="BG259" s="1876"/>
      <c r="BH259" s="1877" t="s">
        <v>38</v>
      </c>
      <c r="BI259" s="1875"/>
      <c r="BJ259" s="1875"/>
      <c r="BK259" s="1875"/>
      <c r="BL259" s="1876"/>
      <c r="BM259" s="1877" t="s">
        <v>37</v>
      </c>
      <c r="BN259" s="1875"/>
      <c r="BO259" s="1875"/>
      <c r="BP259" s="1875"/>
      <c r="BQ259" s="1878"/>
      <c r="BR259" s="1466" t="s">
        <v>137</v>
      </c>
      <c r="BS259" s="1467"/>
      <c r="BT259" s="1467"/>
      <c r="BU259" s="1467"/>
      <c r="BV259" s="1467"/>
      <c r="BW259" s="1467"/>
      <c r="BX259" s="1467"/>
      <c r="BY259" s="1468"/>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8" customFormat="true" ht="12.75" x14ac:dyDescent="0.2">
      <c r="B260" s="397"/>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149</v>
      </c>
      <c r="BS260" s="178" t="s">
        <v>150</v>
      </c>
      <c r="BT260" s="178" t="s">
        <v>151</v>
      </c>
      <c r="BU260" s="178" t="s">
        <v>152</v>
      </c>
      <c r="BV260" s="178" t="s">
        <v>153</v>
      </c>
      <c r="BW260" s="178" t="s">
        <v>154</v>
      </c>
      <c r="BX260" s="178" t="s">
        <v>155</v>
      </c>
      <c r="BY260" s="179" t="s">
        <v>156</v>
      </c>
      <c r="BZ260" s="1554"/>
      <c r="CA260" s="1554"/>
      <c r="CB260" s="1554"/>
      <c r="CC260" s="1554"/>
      <c r="CD260" s="1554"/>
      <c r="CE260" s="1554"/>
      <c r="CF260" s="1554"/>
      <c r="CG260" s="1554"/>
      <c r="CH260" s="1554"/>
      <c r="CI260" s="1554"/>
      <c r="CJ260" s="1554"/>
      <c r="CK260" s="1554"/>
      <c r="CL260" s="1554"/>
      <c r="CM260" s="1554"/>
      <c r="CN260" s="1554"/>
      <c r="CO260" s="1554"/>
      <c r="CP260" s="1554"/>
      <c r="CQ260" s="1554"/>
      <c r="CR260" s="1554"/>
      <c r="CS260" s="1554"/>
      <c r="CT260" s="1554"/>
      <c r="CU260" s="1554"/>
      <c r="CV260" s="1554"/>
      <c r="CW260" s="1554"/>
      <c r="CX260" s="1554"/>
      <c r="CY260" s="1554"/>
      <c r="CZ260" s="1554"/>
    </row>
    <row r="261" s="398" customFormat="true" ht="15" customHeight="true" x14ac:dyDescent="0.2">
      <c r="B261" s="397"/>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879" t="s">
        <v>73</v>
      </c>
      <c r="BB261" s="294" t="s">
        <v>49</v>
      </c>
      <c r="BC261" s="1058" t="s">
        <v>35</v>
      </c>
      <c r="BD261" s="1077" t="s">
        <v>35</v>
      </c>
      <c r="BE261" s="1077" t="s">
        <v>35</v>
      </c>
      <c r="BF261" s="1077" t="s">
        <v>35</v>
      </c>
      <c r="BG261" s="1097" t="s">
        <v>35</v>
      </c>
      <c r="BH261" s="1117" t="s">
        <v>35</v>
      </c>
      <c r="BI261" s="1077" t="s">
        <v>35</v>
      </c>
      <c r="BJ261" s="1077" t="s">
        <v>35</v>
      </c>
      <c r="BK261" s="1077" t="s">
        <v>35</v>
      </c>
      <c r="BL261" s="1097" t="s">
        <v>35</v>
      </c>
      <c r="BM261" s="1117" t="s">
        <v>35</v>
      </c>
      <c r="BN261" s="1077" t="s">
        <v>35</v>
      </c>
      <c r="BO261" s="1077" t="s">
        <v>35</v>
      </c>
      <c r="BP261" s="1077" t="s">
        <v>35</v>
      </c>
      <c r="BQ261" s="1097" t="s">
        <v>35</v>
      </c>
      <c r="BR261" s="1117" t="s">
        <v>35</v>
      </c>
      <c r="BS261" s="1077" t="s">
        <v>35</v>
      </c>
      <c r="BT261" s="1077" t="s">
        <v>35</v>
      </c>
      <c r="BU261" s="1077" t="s">
        <v>35</v>
      </c>
      <c r="BV261" s="1077" t="s">
        <v>35</v>
      </c>
      <c r="BW261" s="1077" t="s">
        <v>35</v>
      </c>
      <c r="BX261" s="1077" t="s">
        <v>35</v>
      </c>
      <c r="BY261" s="1135" t="s">
        <v>35</v>
      </c>
      <c r="BZ261" s="1555"/>
      <c r="CA261" s="1555"/>
      <c r="CB261" s="1555"/>
      <c r="CC261" s="1555"/>
      <c r="CD261" s="1555"/>
      <c r="CE261" s="1555"/>
      <c r="CF261" s="1555"/>
      <c r="CG261" s="1555"/>
      <c r="CH261" s="1555"/>
      <c r="CI261" s="1555"/>
      <c r="CJ261" s="1555"/>
      <c r="CK261" s="1555"/>
      <c r="CL261" s="1555"/>
      <c r="CM261" s="1555"/>
      <c r="CN261" s="1555"/>
      <c r="CO261" s="1555"/>
      <c r="CP261" s="1555"/>
      <c r="CQ261" s="1555"/>
      <c r="CR261" s="1555"/>
      <c r="CS261" s="1555"/>
      <c r="CT261" s="1555"/>
      <c r="CU261" s="1555"/>
      <c r="CV261" s="1555"/>
      <c r="CW261" s="1555"/>
      <c r="CX261" s="1555"/>
      <c r="CY261" s="1555"/>
      <c r="CZ261" s="1555"/>
    </row>
    <row r="262" s="398" customFormat="true" ht="15" customHeight="true" x14ac:dyDescent="0.2">
      <c r="B262" s="397"/>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880"/>
      <c r="BB262" s="295" t="s">
        <v>48</v>
      </c>
      <c r="BC262" s="1059" t="s">
        <v>35</v>
      </c>
      <c r="BD262" s="1078" t="s">
        <v>35</v>
      </c>
      <c r="BE262" s="1078" t="s">
        <v>35</v>
      </c>
      <c r="BF262" s="1078" t="s">
        <v>35</v>
      </c>
      <c r="BG262" s="1098" t="s">
        <v>35</v>
      </c>
      <c r="BH262" s="1118" t="s">
        <v>35</v>
      </c>
      <c r="BI262" s="1078" t="s">
        <v>35</v>
      </c>
      <c r="BJ262" s="1078" t="s">
        <v>35</v>
      </c>
      <c r="BK262" s="1078" t="s">
        <v>35</v>
      </c>
      <c r="BL262" s="1098" t="s">
        <v>35</v>
      </c>
      <c r="BM262" s="1118" t="s">
        <v>35</v>
      </c>
      <c r="BN262" s="1078" t="s">
        <v>35</v>
      </c>
      <c r="BO262" s="1078" t="s">
        <v>35</v>
      </c>
      <c r="BP262" s="1078" t="s">
        <v>35</v>
      </c>
      <c r="BQ262" s="1098" t="s">
        <v>35</v>
      </c>
      <c r="BR262" s="1118" t="s">
        <v>35</v>
      </c>
      <c r="BS262" s="1078" t="s">
        <v>35</v>
      </c>
      <c r="BT262" s="1078" t="s">
        <v>35</v>
      </c>
      <c r="BU262" s="1078" t="s">
        <v>35</v>
      </c>
      <c r="BV262" s="1078" t="s">
        <v>35</v>
      </c>
      <c r="BW262" s="1078" t="s">
        <v>35</v>
      </c>
      <c r="BX262" s="1078" t="s">
        <v>35</v>
      </c>
      <c r="BY262" s="1136" t="s">
        <v>35</v>
      </c>
      <c r="BZ262" s="1556"/>
      <c r="CA262" s="1556"/>
      <c r="CB262" s="1556"/>
      <c r="CC262" s="1556"/>
      <c r="CD262" s="1556"/>
      <c r="CE262" s="1556"/>
      <c r="CF262" s="1556"/>
      <c r="CG262" s="1556"/>
      <c r="CH262" s="1556"/>
      <c r="CI262" s="1556"/>
      <c r="CJ262" s="1556"/>
      <c r="CK262" s="1556"/>
      <c r="CL262" s="1556"/>
      <c r="CM262" s="1556"/>
      <c r="CN262" s="1556"/>
      <c r="CO262" s="1556"/>
      <c r="CP262" s="1556"/>
      <c r="CQ262" s="1556"/>
      <c r="CR262" s="1556"/>
      <c r="CS262" s="1556"/>
      <c r="CT262" s="1556"/>
      <c r="CU262" s="1556"/>
      <c r="CV262" s="1556"/>
      <c r="CW262" s="1556"/>
      <c r="CX262" s="1556"/>
      <c r="CY262" s="1556"/>
      <c r="CZ262" s="1556"/>
    </row>
    <row r="263" s="398" customFormat="true" ht="15" customHeight="true" x14ac:dyDescent="0.2">
      <c r="B263" s="397"/>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880"/>
      <c r="BB263" s="295" t="s">
        <v>112</v>
      </c>
      <c r="BC263" s="1059" t="s">
        <v>35</v>
      </c>
      <c r="BD263" s="1078" t="s">
        <v>35</v>
      </c>
      <c r="BE263" s="1078" t="s">
        <v>35</v>
      </c>
      <c r="BF263" s="1078" t="s">
        <v>35</v>
      </c>
      <c r="BG263" s="1098" t="s">
        <v>35</v>
      </c>
      <c r="BH263" s="1118" t="s">
        <v>35</v>
      </c>
      <c r="BI263" s="1078" t="s">
        <v>35</v>
      </c>
      <c r="BJ263" s="1078" t="s">
        <v>35</v>
      </c>
      <c r="BK263" s="1078" t="s">
        <v>35</v>
      </c>
      <c r="BL263" s="1098" t="s">
        <v>35</v>
      </c>
      <c r="BM263" s="1118" t="s">
        <v>35</v>
      </c>
      <c r="BN263" s="1078" t="s">
        <v>35</v>
      </c>
      <c r="BO263" s="1078" t="s">
        <v>35</v>
      </c>
      <c r="BP263" s="1078" t="s">
        <v>35</v>
      </c>
      <c r="BQ263" s="1098" t="s">
        <v>35</v>
      </c>
      <c r="BR263" s="1118" t="s">
        <v>35</v>
      </c>
      <c r="BS263" s="1078" t="s">
        <v>35</v>
      </c>
      <c r="BT263" s="1078" t="s">
        <v>35</v>
      </c>
      <c r="BU263" s="1078" t="s">
        <v>35</v>
      </c>
      <c r="BV263" s="1078" t="s">
        <v>35</v>
      </c>
      <c r="BW263" s="1078" t="s">
        <v>35</v>
      </c>
      <c r="BX263" s="1078" t="s">
        <v>35</v>
      </c>
      <c r="BY263" s="1136" t="s">
        <v>35</v>
      </c>
      <c r="BZ263" s="1556"/>
      <c r="CA263" s="1556"/>
      <c r="CB263" s="1556"/>
      <c r="CC263" s="1556"/>
      <c r="CD263" s="1556"/>
      <c r="CE263" s="1556"/>
      <c r="CF263" s="1556"/>
      <c r="CG263" s="1556"/>
      <c r="CH263" s="1556"/>
      <c r="CI263" s="1556"/>
      <c r="CJ263" s="1556"/>
      <c r="CK263" s="1556"/>
      <c r="CL263" s="1556"/>
      <c r="CM263" s="1556"/>
      <c r="CN263" s="1556"/>
      <c r="CO263" s="1556"/>
      <c r="CP263" s="1556"/>
      <c r="CQ263" s="1556"/>
      <c r="CR263" s="1556"/>
      <c r="CS263" s="1556"/>
      <c r="CT263" s="1556"/>
      <c r="CU263" s="1556"/>
      <c r="CV263" s="1556"/>
      <c r="CW263" s="1556"/>
      <c r="CX263" s="1556"/>
      <c r="CY263" s="1556"/>
      <c r="CZ263" s="1556"/>
    </row>
    <row r="264" s="398" customFormat="true" ht="15" customHeight="true" x14ac:dyDescent="0.2">
      <c r="B264" s="397"/>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880" t="s">
        <v>74</v>
      </c>
      <c r="BB264" s="295" t="s">
        <v>88</v>
      </c>
      <c r="BC264" s="1059" t="s">
        <v>35</v>
      </c>
      <c r="BD264" s="1078" t="s">
        <v>35</v>
      </c>
      <c r="BE264" s="1078" t="s">
        <v>35</v>
      </c>
      <c r="BF264" s="1078" t="s">
        <v>35</v>
      </c>
      <c r="BG264" s="1098" t="s">
        <v>35</v>
      </c>
      <c r="BH264" s="1118" t="s">
        <v>35</v>
      </c>
      <c r="BI264" s="1078" t="s">
        <v>35</v>
      </c>
      <c r="BJ264" s="1078" t="s">
        <v>35</v>
      </c>
      <c r="BK264" s="1078" t="s">
        <v>35</v>
      </c>
      <c r="BL264" s="1098" t="s">
        <v>35</v>
      </c>
      <c r="BM264" s="1118" t="s">
        <v>35</v>
      </c>
      <c r="BN264" s="1078" t="s">
        <v>35</v>
      </c>
      <c r="BO264" s="1078" t="s">
        <v>35</v>
      </c>
      <c r="BP264" s="1078" t="s">
        <v>35</v>
      </c>
      <c r="BQ264" s="1098" t="s">
        <v>35</v>
      </c>
      <c r="BR264" s="1118" t="s">
        <v>35</v>
      </c>
      <c r="BS264" s="1078" t="s">
        <v>35</v>
      </c>
      <c r="BT264" s="1078" t="s">
        <v>35</v>
      </c>
      <c r="BU264" s="1078" t="s">
        <v>35</v>
      </c>
      <c r="BV264" s="1078" t="s">
        <v>35</v>
      </c>
      <c r="BW264" s="1078" t="s">
        <v>35</v>
      </c>
      <c r="BX264" s="1078" t="s">
        <v>35</v>
      </c>
      <c r="BY264" s="1136" t="s">
        <v>35</v>
      </c>
      <c r="BZ264" s="1556"/>
      <c r="CA264" s="1556"/>
      <c r="CB264" s="1556"/>
      <c r="CC264" s="1556"/>
      <c r="CD264" s="1556"/>
      <c r="CE264" s="1556"/>
      <c r="CF264" s="1556"/>
      <c r="CG264" s="1556"/>
      <c r="CH264" s="1556"/>
      <c r="CI264" s="1556"/>
      <c r="CJ264" s="1556"/>
      <c r="CK264" s="1556"/>
      <c r="CL264" s="1556"/>
      <c r="CM264" s="1556"/>
      <c r="CN264" s="1556"/>
      <c r="CO264" s="1556"/>
      <c r="CP264" s="1556"/>
      <c r="CQ264" s="1556"/>
      <c r="CR264" s="1556"/>
      <c r="CS264" s="1556"/>
      <c r="CT264" s="1556"/>
      <c r="CU264" s="1556"/>
      <c r="CV264" s="1556"/>
      <c r="CW264" s="1556"/>
      <c r="CX264" s="1556"/>
      <c r="CY264" s="1556"/>
      <c r="CZ264" s="1556"/>
    </row>
    <row r="265" s="398" customFormat="true" ht="15" customHeight="true" x14ac:dyDescent="0.2">
      <c r="B265" s="397"/>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880"/>
      <c r="BB265" s="295" t="s">
        <v>89</v>
      </c>
      <c r="BC265" s="1059" t="s">
        <v>35</v>
      </c>
      <c r="BD265" s="1078" t="s">
        <v>35</v>
      </c>
      <c r="BE265" s="1078" t="s">
        <v>35</v>
      </c>
      <c r="BF265" s="1078" t="s">
        <v>35</v>
      </c>
      <c r="BG265" s="1098" t="s">
        <v>35</v>
      </c>
      <c r="BH265" s="1118" t="s">
        <v>35</v>
      </c>
      <c r="BI265" s="1078" t="s">
        <v>35</v>
      </c>
      <c r="BJ265" s="1078" t="s">
        <v>35</v>
      </c>
      <c r="BK265" s="1078" t="s">
        <v>35</v>
      </c>
      <c r="BL265" s="1098" t="s">
        <v>35</v>
      </c>
      <c r="BM265" s="1118" t="s">
        <v>35</v>
      </c>
      <c r="BN265" s="1078" t="s">
        <v>35</v>
      </c>
      <c r="BO265" s="1078" t="s">
        <v>35</v>
      </c>
      <c r="BP265" s="1078" t="s">
        <v>35</v>
      </c>
      <c r="BQ265" s="1098" t="s">
        <v>35</v>
      </c>
      <c r="BR265" s="1118" t="s">
        <v>35</v>
      </c>
      <c r="BS265" s="1078" t="s">
        <v>35</v>
      </c>
      <c r="BT265" s="1078" t="s">
        <v>35</v>
      </c>
      <c r="BU265" s="1078" t="s">
        <v>35</v>
      </c>
      <c r="BV265" s="1078" t="s">
        <v>35</v>
      </c>
      <c r="BW265" s="1078" t="s">
        <v>35</v>
      </c>
      <c r="BX265" s="1078" t="s">
        <v>35</v>
      </c>
      <c r="BY265" s="1136" t="s">
        <v>35</v>
      </c>
      <c r="BZ265" s="1556"/>
      <c r="CA265" s="1556"/>
      <c r="CB265" s="1556"/>
      <c r="CC265" s="1556"/>
      <c r="CD265" s="1556"/>
      <c r="CE265" s="1556"/>
      <c r="CF265" s="1556"/>
      <c r="CG265" s="1556"/>
      <c r="CH265" s="1556"/>
      <c r="CI265" s="1556"/>
      <c r="CJ265" s="1556"/>
      <c r="CK265" s="1556"/>
      <c r="CL265" s="1556"/>
      <c r="CM265" s="1556"/>
      <c r="CN265" s="1556"/>
      <c r="CO265" s="1556"/>
      <c r="CP265" s="1556"/>
      <c r="CQ265" s="1556"/>
      <c r="CR265" s="1556"/>
      <c r="CS265" s="1556"/>
      <c r="CT265" s="1556"/>
      <c r="CU265" s="1556"/>
      <c r="CV265" s="1556"/>
      <c r="CW265" s="1556"/>
      <c r="CX265" s="1556"/>
      <c r="CY265" s="1556"/>
      <c r="CZ265" s="1556"/>
    </row>
    <row r="266" s="398" customFormat="true" ht="15" customHeight="true" x14ac:dyDescent="0.2">
      <c r="B266" s="397"/>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880"/>
      <c r="BB266" s="295" t="s">
        <v>90</v>
      </c>
      <c r="BC266" s="1059" t="s">
        <v>35</v>
      </c>
      <c r="BD266" s="1078" t="s">
        <v>35</v>
      </c>
      <c r="BE266" s="1078" t="s">
        <v>35</v>
      </c>
      <c r="BF266" s="1078" t="s">
        <v>35</v>
      </c>
      <c r="BG266" s="1098" t="s">
        <v>35</v>
      </c>
      <c r="BH266" s="1118" t="s">
        <v>35</v>
      </c>
      <c r="BI266" s="1078" t="s">
        <v>35</v>
      </c>
      <c r="BJ266" s="1078" t="s">
        <v>35</v>
      </c>
      <c r="BK266" s="1078" t="s">
        <v>35</v>
      </c>
      <c r="BL266" s="1098" t="s">
        <v>35</v>
      </c>
      <c r="BM266" s="1118" t="s">
        <v>35</v>
      </c>
      <c r="BN266" s="1078" t="s">
        <v>35</v>
      </c>
      <c r="BO266" s="1078" t="s">
        <v>35</v>
      </c>
      <c r="BP266" s="1078" t="s">
        <v>35</v>
      </c>
      <c r="BQ266" s="1098" t="s">
        <v>35</v>
      </c>
      <c r="BR266" s="1118" t="s">
        <v>35</v>
      </c>
      <c r="BS266" s="1078" t="s">
        <v>35</v>
      </c>
      <c r="BT266" s="1078" t="s">
        <v>35</v>
      </c>
      <c r="BU266" s="1078" t="s">
        <v>35</v>
      </c>
      <c r="BV266" s="1078" t="s">
        <v>35</v>
      </c>
      <c r="BW266" s="1078" t="s">
        <v>35</v>
      </c>
      <c r="BX266" s="1078" t="s">
        <v>35</v>
      </c>
      <c r="BY266" s="1136" t="s">
        <v>35</v>
      </c>
      <c r="BZ266" s="1556"/>
      <c r="CA266" s="1556"/>
      <c r="CB266" s="1556"/>
      <c r="CC266" s="1556"/>
      <c r="CD266" s="1556"/>
      <c r="CE266" s="1556"/>
      <c r="CF266" s="1556"/>
      <c r="CG266" s="1556"/>
      <c r="CH266" s="1556"/>
      <c r="CI266" s="1556"/>
      <c r="CJ266" s="1556"/>
      <c r="CK266" s="1556"/>
      <c r="CL266" s="1556"/>
      <c r="CM266" s="1556"/>
      <c r="CN266" s="1556"/>
      <c r="CO266" s="1556"/>
      <c r="CP266" s="1556"/>
      <c r="CQ266" s="1556"/>
      <c r="CR266" s="1556"/>
      <c r="CS266" s="1556"/>
      <c r="CT266" s="1556"/>
      <c r="CU266" s="1556"/>
      <c r="CV266" s="1556"/>
      <c r="CW266" s="1556"/>
      <c r="CX266" s="1556"/>
      <c r="CY266" s="1556"/>
      <c r="CZ266" s="1556"/>
    </row>
    <row r="267" s="398" customFormat="true" ht="15" customHeight="true" x14ac:dyDescent="0.2">
      <c r="B267" s="397"/>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880"/>
      <c r="BB267" s="295" t="s">
        <v>112</v>
      </c>
      <c r="BC267" s="1059" t="s">
        <v>35</v>
      </c>
      <c r="BD267" s="1078" t="s">
        <v>35</v>
      </c>
      <c r="BE267" s="1078" t="s">
        <v>35</v>
      </c>
      <c r="BF267" s="1078" t="s">
        <v>35</v>
      </c>
      <c r="BG267" s="1098" t="s">
        <v>35</v>
      </c>
      <c r="BH267" s="1118" t="s">
        <v>35</v>
      </c>
      <c r="BI267" s="1078" t="s">
        <v>35</v>
      </c>
      <c r="BJ267" s="1078" t="s">
        <v>35</v>
      </c>
      <c r="BK267" s="1078" t="s">
        <v>35</v>
      </c>
      <c r="BL267" s="1098" t="s">
        <v>35</v>
      </c>
      <c r="BM267" s="1118" t="s">
        <v>35</v>
      </c>
      <c r="BN267" s="1078" t="s">
        <v>35</v>
      </c>
      <c r="BO267" s="1078" t="s">
        <v>35</v>
      </c>
      <c r="BP267" s="1078" t="s">
        <v>35</v>
      </c>
      <c r="BQ267" s="1098" t="s">
        <v>35</v>
      </c>
      <c r="BR267" s="1118" t="s">
        <v>35</v>
      </c>
      <c r="BS267" s="1078" t="s">
        <v>35</v>
      </c>
      <c r="BT267" s="1078" t="s">
        <v>35</v>
      </c>
      <c r="BU267" s="1078" t="s">
        <v>35</v>
      </c>
      <c r="BV267" s="1078" t="s">
        <v>35</v>
      </c>
      <c r="BW267" s="1078" t="s">
        <v>35</v>
      </c>
      <c r="BX267" s="1078" t="s">
        <v>35</v>
      </c>
      <c r="BY267" s="1136" t="s">
        <v>35</v>
      </c>
      <c r="BZ267" s="1556"/>
      <c r="CA267" s="1556"/>
      <c r="CB267" s="1556"/>
      <c r="CC267" s="1556"/>
      <c r="CD267" s="1556"/>
      <c r="CE267" s="1556"/>
      <c r="CF267" s="1556"/>
      <c r="CG267" s="1556"/>
      <c r="CH267" s="1556"/>
      <c r="CI267" s="1556"/>
      <c r="CJ267" s="1556"/>
      <c r="CK267" s="1556"/>
      <c r="CL267" s="1556"/>
      <c r="CM267" s="1556"/>
      <c r="CN267" s="1556"/>
      <c r="CO267" s="1556"/>
      <c r="CP267" s="1556"/>
      <c r="CQ267" s="1556"/>
      <c r="CR267" s="1556"/>
      <c r="CS267" s="1556"/>
      <c r="CT267" s="1556"/>
      <c r="CU267" s="1556"/>
      <c r="CV267" s="1556"/>
      <c r="CW267" s="1556"/>
      <c r="CX267" s="1556"/>
      <c r="CY267" s="1556"/>
      <c r="CZ267" s="1556"/>
    </row>
    <row r="268" s="398" customFormat="true" ht="15" customHeight="true" x14ac:dyDescent="0.2">
      <c r="B268" s="397"/>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880" t="s">
        <v>115</v>
      </c>
      <c r="BB268" s="295" t="s">
        <v>88</v>
      </c>
      <c r="BC268" s="1059" t="s">
        <v>35</v>
      </c>
      <c r="BD268" s="1078" t="s">
        <v>35</v>
      </c>
      <c r="BE268" s="1078" t="s">
        <v>35</v>
      </c>
      <c r="BF268" s="1078" t="s">
        <v>35</v>
      </c>
      <c r="BG268" s="1098" t="s">
        <v>35</v>
      </c>
      <c r="BH268" s="1118" t="s">
        <v>35</v>
      </c>
      <c r="BI268" s="1078" t="s">
        <v>35</v>
      </c>
      <c r="BJ268" s="1078" t="s">
        <v>35</v>
      </c>
      <c r="BK268" s="1078" t="s">
        <v>35</v>
      </c>
      <c r="BL268" s="1098" t="s">
        <v>35</v>
      </c>
      <c r="BM268" s="1118" t="s">
        <v>35</v>
      </c>
      <c r="BN268" s="1078" t="s">
        <v>35</v>
      </c>
      <c r="BO268" s="1078" t="s">
        <v>35</v>
      </c>
      <c r="BP268" s="1078" t="s">
        <v>35</v>
      </c>
      <c r="BQ268" s="1098" t="s">
        <v>35</v>
      </c>
      <c r="BR268" s="1118" t="s">
        <v>35</v>
      </c>
      <c r="BS268" s="1078" t="s">
        <v>35</v>
      </c>
      <c r="BT268" s="1078" t="s">
        <v>35</v>
      </c>
      <c r="BU268" s="1078" t="s">
        <v>35</v>
      </c>
      <c r="BV268" s="1078" t="s">
        <v>35</v>
      </c>
      <c r="BW268" s="1078" t="s">
        <v>35</v>
      </c>
      <c r="BX268" s="1078" t="s">
        <v>35</v>
      </c>
      <c r="BY268" s="1136" t="s">
        <v>35</v>
      </c>
      <c r="BZ268" s="1556"/>
      <c r="CA268" s="1556"/>
      <c r="CB268" s="1556"/>
      <c r="CC268" s="1556"/>
      <c r="CD268" s="1556"/>
      <c r="CE268" s="1556"/>
      <c r="CF268" s="1556"/>
      <c r="CG268" s="1556"/>
      <c r="CH268" s="1556"/>
      <c r="CI268" s="1556"/>
      <c r="CJ268" s="1556"/>
      <c r="CK268" s="1556"/>
      <c r="CL268" s="1556"/>
      <c r="CM268" s="1556"/>
      <c r="CN268" s="1556"/>
      <c r="CO268" s="1556"/>
      <c r="CP268" s="1556"/>
      <c r="CQ268" s="1556"/>
      <c r="CR268" s="1556"/>
      <c r="CS268" s="1556"/>
      <c r="CT268" s="1556"/>
      <c r="CU268" s="1556"/>
      <c r="CV268" s="1556"/>
      <c r="CW268" s="1556"/>
      <c r="CX268" s="1556"/>
      <c r="CY268" s="1556"/>
      <c r="CZ268" s="1556"/>
    </row>
    <row r="269" s="398" customFormat="true" ht="15" customHeight="true" x14ac:dyDescent="0.2">
      <c r="B269" s="397"/>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880"/>
      <c r="BB269" s="295" t="s">
        <v>89</v>
      </c>
      <c r="BC269" s="1059" t="s">
        <v>35</v>
      </c>
      <c r="BD269" s="1078" t="s">
        <v>35</v>
      </c>
      <c r="BE269" s="1078" t="s">
        <v>35</v>
      </c>
      <c r="BF269" s="1078" t="s">
        <v>35</v>
      </c>
      <c r="BG269" s="1098" t="s">
        <v>35</v>
      </c>
      <c r="BH269" s="1118" t="s">
        <v>35</v>
      </c>
      <c r="BI269" s="1078" t="s">
        <v>35</v>
      </c>
      <c r="BJ269" s="1078" t="s">
        <v>35</v>
      </c>
      <c r="BK269" s="1078" t="s">
        <v>35</v>
      </c>
      <c r="BL269" s="1098" t="s">
        <v>35</v>
      </c>
      <c r="BM269" s="1118" t="s">
        <v>35</v>
      </c>
      <c r="BN269" s="1078" t="s">
        <v>35</v>
      </c>
      <c r="BO269" s="1078" t="s">
        <v>35</v>
      </c>
      <c r="BP269" s="1078" t="s">
        <v>35</v>
      </c>
      <c r="BQ269" s="1098" t="s">
        <v>35</v>
      </c>
      <c r="BR269" s="1118" t="s">
        <v>35</v>
      </c>
      <c r="BS269" s="1078" t="s">
        <v>35</v>
      </c>
      <c r="BT269" s="1078" t="s">
        <v>35</v>
      </c>
      <c r="BU269" s="1078" t="s">
        <v>35</v>
      </c>
      <c r="BV269" s="1078" t="s">
        <v>35</v>
      </c>
      <c r="BW269" s="1078" t="s">
        <v>35</v>
      </c>
      <c r="BX269" s="1078" t="s">
        <v>35</v>
      </c>
      <c r="BY269" s="1136" t="s">
        <v>35</v>
      </c>
      <c r="BZ269" s="1556"/>
      <c r="CA269" s="1556"/>
      <c r="CB269" s="1556"/>
      <c r="CC269" s="1556"/>
      <c r="CD269" s="1556"/>
      <c r="CE269" s="1556"/>
      <c r="CF269" s="1556"/>
      <c r="CG269" s="1556"/>
      <c r="CH269" s="1556"/>
      <c r="CI269" s="1556"/>
      <c r="CJ269" s="1556"/>
      <c r="CK269" s="1556"/>
      <c r="CL269" s="1556"/>
      <c r="CM269" s="1556"/>
      <c r="CN269" s="1556"/>
      <c r="CO269" s="1556"/>
      <c r="CP269" s="1556"/>
      <c r="CQ269" s="1556"/>
      <c r="CR269" s="1556"/>
      <c r="CS269" s="1556"/>
      <c r="CT269" s="1556"/>
      <c r="CU269" s="1556"/>
      <c r="CV269" s="1556"/>
      <c r="CW269" s="1556"/>
      <c r="CX269" s="1556"/>
      <c r="CY269" s="1556"/>
      <c r="CZ269" s="1556"/>
    </row>
    <row r="270" s="398" customFormat="true" ht="15" customHeight="true" x14ac:dyDescent="0.2">
      <c r="B270" s="397"/>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880"/>
      <c r="BB270" s="295" t="s">
        <v>90</v>
      </c>
      <c r="BC270" s="1059" t="s">
        <v>35</v>
      </c>
      <c r="BD270" s="1078" t="s">
        <v>35</v>
      </c>
      <c r="BE270" s="1078" t="s">
        <v>35</v>
      </c>
      <c r="BF270" s="1078" t="s">
        <v>35</v>
      </c>
      <c r="BG270" s="1098" t="s">
        <v>35</v>
      </c>
      <c r="BH270" s="1118" t="s">
        <v>35</v>
      </c>
      <c r="BI270" s="1078" t="s">
        <v>35</v>
      </c>
      <c r="BJ270" s="1078" t="s">
        <v>35</v>
      </c>
      <c r="BK270" s="1078" t="s">
        <v>35</v>
      </c>
      <c r="BL270" s="1098" t="s">
        <v>35</v>
      </c>
      <c r="BM270" s="1118" t="s">
        <v>35</v>
      </c>
      <c r="BN270" s="1078" t="s">
        <v>35</v>
      </c>
      <c r="BO270" s="1078" t="s">
        <v>35</v>
      </c>
      <c r="BP270" s="1078" t="s">
        <v>35</v>
      </c>
      <c r="BQ270" s="1098" t="s">
        <v>35</v>
      </c>
      <c r="BR270" s="1118" t="s">
        <v>35</v>
      </c>
      <c r="BS270" s="1078" t="s">
        <v>35</v>
      </c>
      <c r="BT270" s="1078" t="s">
        <v>35</v>
      </c>
      <c r="BU270" s="1078" t="s">
        <v>35</v>
      </c>
      <c r="BV270" s="1078" t="s">
        <v>35</v>
      </c>
      <c r="BW270" s="1078" t="s">
        <v>35</v>
      </c>
      <c r="BX270" s="1078" t="s">
        <v>35</v>
      </c>
      <c r="BY270" s="1136" t="s">
        <v>35</v>
      </c>
      <c r="BZ270" s="1556"/>
      <c r="CA270" s="1556"/>
      <c r="CB270" s="1556"/>
      <c r="CC270" s="1556"/>
      <c r="CD270" s="1556"/>
      <c r="CE270" s="1556"/>
      <c r="CF270" s="1556"/>
      <c r="CG270" s="1556"/>
      <c r="CH270" s="1556"/>
      <c r="CI270" s="1556"/>
      <c r="CJ270" s="1556"/>
      <c r="CK270" s="1556"/>
      <c r="CL270" s="1556"/>
      <c r="CM270" s="1556"/>
      <c r="CN270" s="1556"/>
      <c r="CO270" s="1556"/>
      <c r="CP270" s="1556"/>
      <c r="CQ270" s="1556"/>
      <c r="CR270" s="1556"/>
      <c r="CS270" s="1556"/>
      <c r="CT270" s="1556"/>
      <c r="CU270" s="1556"/>
      <c r="CV270" s="1556"/>
      <c r="CW270" s="1556"/>
      <c r="CX270" s="1556"/>
      <c r="CY270" s="1556"/>
      <c r="CZ270" s="1556"/>
    </row>
    <row r="271" s="398" customFormat="true" ht="15" customHeight="true" x14ac:dyDescent="0.2">
      <c r="B271" s="397"/>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880" t="s">
        <v>75</v>
      </c>
      <c r="BB271" s="295" t="s">
        <v>49</v>
      </c>
      <c r="BC271" s="1059" t="s">
        <v>35</v>
      </c>
      <c r="BD271" s="1079" t="s">
        <v>35</v>
      </c>
      <c r="BE271" s="1079" t="s">
        <v>35</v>
      </c>
      <c r="BF271" s="1079" t="s">
        <v>35</v>
      </c>
      <c r="BG271" s="1099" t="s">
        <v>35</v>
      </c>
      <c r="BH271" s="1059" t="s">
        <v>35</v>
      </c>
      <c r="BI271" s="1079" t="s">
        <v>35</v>
      </c>
      <c r="BJ271" s="1079" t="s">
        <v>35</v>
      </c>
      <c r="BK271" s="1079" t="s">
        <v>35</v>
      </c>
      <c r="BL271" s="1099" t="s">
        <v>35</v>
      </c>
      <c r="BM271" s="1059" t="s">
        <v>35</v>
      </c>
      <c r="BN271" s="1079" t="s">
        <v>35</v>
      </c>
      <c r="BO271" s="1079" t="s">
        <v>35</v>
      </c>
      <c r="BP271" s="1079" t="s">
        <v>35</v>
      </c>
      <c r="BQ271" s="1099" t="s">
        <v>35</v>
      </c>
      <c r="BR271" s="1059" t="s">
        <v>35</v>
      </c>
      <c r="BS271" s="1079" t="s">
        <v>35</v>
      </c>
      <c r="BT271" s="1079" t="s">
        <v>35</v>
      </c>
      <c r="BU271" s="1079" t="s">
        <v>35</v>
      </c>
      <c r="BV271" s="1079" t="s">
        <v>35</v>
      </c>
      <c r="BW271" s="1079" t="s">
        <v>35</v>
      </c>
      <c r="BX271" s="1079" t="s">
        <v>35</v>
      </c>
      <c r="BY271" s="1137" t="s">
        <v>35</v>
      </c>
      <c r="BZ271" s="1557"/>
      <c r="CA271" s="1557"/>
      <c r="CB271" s="1557"/>
      <c r="CC271" s="1557"/>
      <c r="CD271" s="1557"/>
      <c r="CE271" s="1557"/>
      <c r="CF271" s="1557"/>
      <c r="CG271" s="1557"/>
      <c r="CH271" s="1557"/>
      <c r="CI271" s="1557"/>
      <c r="CJ271" s="1557"/>
      <c r="CK271" s="1557"/>
      <c r="CL271" s="1557"/>
      <c r="CM271" s="1557"/>
      <c r="CN271" s="1557"/>
      <c r="CO271" s="1557"/>
      <c r="CP271" s="1557"/>
      <c r="CQ271" s="1557"/>
      <c r="CR271" s="1557"/>
      <c r="CS271" s="1557"/>
      <c r="CT271" s="1557"/>
      <c r="CU271" s="1557"/>
      <c r="CV271" s="1557"/>
      <c r="CW271" s="1557"/>
      <c r="CX271" s="1557"/>
      <c r="CY271" s="1557"/>
      <c r="CZ271" s="1557"/>
    </row>
    <row r="272" s="398" customFormat="true" ht="15" customHeight="true" x14ac:dyDescent="0.2">
      <c r="B272" s="397"/>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880"/>
      <c r="BB272" s="295" t="s">
        <v>48</v>
      </c>
      <c r="BC272" s="1059" t="s">
        <v>35</v>
      </c>
      <c r="BD272" s="1079" t="s">
        <v>35</v>
      </c>
      <c r="BE272" s="1079" t="s">
        <v>35</v>
      </c>
      <c r="BF272" s="1079" t="s">
        <v>35</v>
      </c>
      <c r="BG272" s="1099" t="s">
        <v>35</v>
      </c>
      <c r="BH272" s="1059" t="s">
        <v>35</v>
      </c>
      <c r="BI272" s="1079" t="s">
        <v>35</v>
      </c>
      <c r="BJ272" s="1079" t="s">
        <v>35</v>
      </c>
      <c r="BK272" s="1079" t="s">
        <v>35</v>
      </c>
      <c r="BL272" s="1099" t="s">
        <v>35</v>
      </c>
      <c r="BM272" s="1059" t="s">
        <v>35</v>
      </c>
      <c r="BN272" s="1079" t="s">
        <v>35</v>
      </c>
      <c r="BO272" s="1079" t="s">
        <v>35</v>
      </c>
      <c r="BP272" s="1079" t="s">
        <v>35</v>
      </c>
      <c r="BQ272" s="1099" t="s">
        <v>35</v>
      </c>
      <c r="BR272" s="1059" t="s">
        <v>35</v>
      </c>
      <c r="BS272" s="1079" t="s">
        <v>35</v>
      </c>
      <c r="BT272" s="1079" t="s">
        <v>35</v>
      </c>
      <c r="BU272" s="1079" t="s">
        <v>35</v>
      </c>
      <c r="BV272" s="1079" t="s">
        <v>35</v>
      </c>
      <c r="BW272" s="1079" t="s">
        <v>35</v>
      </c>
      <c r="BX272" s="1079" t="s">
        <v>35</v>
      </c>
      <c r="BY272" s="1137" t="s">
        <v>35</v>
      </c>
      <c r="BZ272" s="1557"/>
      <c r="CA272" s="1557"/>
      <c r="CB272" s="1557"/>
      <c r="CC272" s="1557"/>
      <c r="CD272" s="1557"/>
      <c r="CE272" s="1557"/>
      <c r="CF272" s="1557"/>
      <c r="CG272" s="1557"/>
      <c r="CH272" s="1557"/>
      <c r="CI272" s="1557"/>
      <c r="CJ272" s="1557"/>
      <c r="CK272" s="1557"/>
      <c r="CL272" s="1557"/>
      <c r="CM272" s="1557"/>
      <c r="CN272" s="1557"/>
      <c r="CO272" s="1557"/>
      <c r="CP272" s="1557"/>
      <c r="CQ272" s="1557"/>
      <c r="CR272" s="1557"/>
      <c r="CS272" s="1557"/>
      <c r="CT272" s="1557"/>
      <c r="CU272" s="1557"/>
      <c r="CV272" s="1557"/>
      <c r="CW272" s="1557"/>
      <c r="CX272" s="1557"/>
      <c r="CY272" s="1557"/>
      <c r="CZ272" s="1557"/>
    </row>
    <row r="273" s="398" customFormat="true" ht="15" customHeight="true" x14ac:dyDescent="0.2">
      <c r="B273" s="397"/>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880"/>
      <c r="BB273" s="295" t="s">
        <v>112</v>
      </c>
      <c r="BC273" s="1059" t="s">
        <v>35</v>
      </c>
      <c r="BD273" s="1079" t="s">
        <v>35</v>
      </c>
      <c r="BE273" s="1079" t="s">
        <v>35</v>
      </c>
      <c r="BF273" s="1079" t="s">
        <v>35</v>
      </c>
      <c r="BG273" s="1099" t="s">
        <v>35</v>
      </c>
      <c r="BH273" s="1059" t="s">
        <v>35</v>
      </c>
      <c r="BI273" s="1079" t="s">
        <v>35</v>
      </c>
      <c r="BJ273" s="1079" t="s">
        <v>35</v>
      </c>
      <c r="BK273" s="1079" t="s">
        <v>35</v>
      </c>
      <c r="BL273" s="1099" t="s">
        <v>35</v>
      </c>
      <c r="BM273" s="1059" t="s">
        <v>35</v>
      </c>
      <c r="BN273" s="1079" t="s">
        <v>35</v>
      </c>
      <c r="BO273" s="1079" t="s">
        <v>35</v>
      </c>
      <c r="BP273" s="1079" t="s">
        <v>35</v>
      </c>
      <c r="BQ273" s="1099" t="s">
        <v>35</v>
      </c>
      <c r="BR273" s="1059" t="s">
        <v>35</v>
      </c>
      <c r="BS273" s="1079" t="s">
        <v>35</v>
      </c>
      <c r="BT273" s="1079" t="s">
        <v>35</v>
      </c>
      <c r="BU273" s="1079" t="s">
        <v>35</v>
      </c>
      <c r="BV273" s="1079" t="s">
        <v>35</v>
      </c>
      <c r="BW273" s="1079" t="s">
        <v>35</v>
      </c>
      <c r="BX273" s="1079" t="s">
        <v>35</v>
      </c>
      <c r="BY273" s="1137" t="s">
        <v>35</v>
      </c>
      <c r="BZ273" s="1557"/>
      <c r="CA273" s="1557"/>
      <c r="CB273" s="1557"/>
      <c r="CC273" s="1557"/>
      <c r="CD273" s="1557"/>
      <c r="CE273" s="1557"/>
      <c r="CF273" s="1557"/>
      <c r="CG273" s="1557"/>
      <c r="CH273" s="1557"/>
      <c r="CI273" s="1557"/>
      <c r="CJ273" s="1557"/>
      <c r="CK273" s="1557"/>
      <c r="CL273" s="1557"/>
      <c r="CM273" s="1557"/>
      <c r="CN273" s="1557"/>
      <c r="CO273" s="1557"/>
      <c r="CP273" s="1557"/>
      <c r="CQ273" s="1557"/>
      <c r="CR273" s="1557"/>
      <c r="CS273" s="1557"/>
      <c r="CT273" s="1557"/>
      <c r="CU273" s="1557"/>
      <c r="CV273" s="1557"/>
      <c r="CW273" s="1557"/>
      <c r="CX273" s="1557"/>
      <c r="CY273" s="1557"/>
      <c r="CZ273" s="1557"/>
    </row>
    <row r="274" s="398" customFormat="true" ht="15" customHeight="true" x14ac:dyDescent="0.2">
      <c r="B274" s="397"/>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880" t="s">
        <v>76</v>
      </c>
      <c r="BB274" s="295" t="s">
        <v>49</v>
      </c>
      <c r="BC274" s="1059" t="s">
        <v>35</v>
      </c>
      <c r="BD274" s="1078" t="s">
        <v>35</v>
      </c>
      <c r="BE274" s="1078" t="s">
        <v>35</v>
      </c>
      <c r="BF274" s="1078" t="s">
        <v>35</v>
      </c>
      <c r="BG274" s="1098" t="s">
        <v>35</v>
      </c>
      <c r="BH274" s="1118" t="s">
        <v>35</v>
      </c>
      <c r="BI274" s="1078" t="s">
        <v>35</v>
      </c>
      <c r="BJ274" s="1078" t="s">
        <v>35</v>
      </c>
      <c r="BK274" s="1078" t="s">
        <v>35</v>
      </c>
      <c r="BL274" s="1098" t="s">
        <v>35</v>
      </c>
      <c r="BM274" s="1118" t="s">
        <v>35</v>
      </c>
      <c r="BN274" s="1078" t="s">
        <v>35</v>
      </c>
      <c r="BO274" s="1078" t="s">
        <v>35</v>
      </c>
      <c r="BP274" s="1078" t="s">
        <v>35</v>
      </c>
      <c r="BQ274" s="1098" t="s">
        <v>35</v>
      </c>
      <c r="BR274" s="1118" t="s">
        <v>35</v>
      </c>
      <c r="BS274" s="1078" t="s">
        <v>35</v>
      </c>
      <c r="BT274" s="1078" t="s">
        <v>35</v>
      </c>
      <c r="BU274" s="1078" t="s">
        <v>35</v>
      </c>
      <c r="BV274" s="1078" t="s">
        <v>35</v>
      </c>
      <c r="BW274" s="1078" t="s">
        <v>35</v>
      </c>
      <c r="BX274" s="1078" t="s">
        <v>35</v>
      </c>
      <c r="BY274" s="1136" t="s">
        <v>35</v>
      </c>
      <c r="BZ274" s="1556"/>
      <c r="CA274" s="1556"/>
      <c r="CB274" s="1556"/>
      <c r="CC274" s="1556"/>
      <c r="CD274" s="1556"/>
      <c r="CE274" s="1556"/>
      <c r="CF274" s="1556"/>
      <c r="CG274" s="1556"/>
      <c r="CH274" s="1556"/>
      <c r="CI274" s="1556"/>
      <c r="CJ274" s="1556"/>
      <c r="CK274" s="1556"/>
      <c r="CL274" s="1556"/>
      <c r="CM274" s="1556"/>
      <c r="CN274" s="1556"/>
      <c r="CO274" s="1556"/>
      <c r="CP274" s="1556"/>
      <c r="CQ274" s="1556"/>
      <c r="CR274" s="1556"/>
      <c r="CS274" s="1556"/>
      <c r="CT274" s="1556"/>
      <c r="CU274" s="1556"/>
      <c r="CV274" s="1556"/>
      <c r="CW274" s="1556"/>
      <c r="CX274" s="1556"/>
      <c r="CY274" s="1556"/>
      <c r="CZ274" s="1556"/>
    </row>
    <row r="275" s="398" customFormat="true" ht="15" customHeight="true" x14ac:dyDescent="0.2">
      <c r="B275" s="397"/>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880"/>
      <c r="BB275" s="295" t="s">
        <v>48</v>
      </c>
      <c r="BC275" s="1059" t="s">
        <v>35</v>
      </c>
      <c r="BD275" s="1078" t="s">
        <v>35</v>
      </c>
      <c r="BE275" s="1078" t="s">
        <v>35</v>
      </c>
      <c r="BF275" s="1078" t="s">
        <v>35</v>
      </c>
      <c r="BG275" s="1098" t="s">
        <v>35</v>
      </c>
      <c r="BH275" s="1118" t="s">
        <v>35</v>
      </c>
      <c r="BI275" s="1078" t="s">
        <v>35</v>
      </c>
      <c r="BJ275" s="1078" t="s">
        <v>35</v>
      </c>
      <c r="BK275" s="1078" t="s">
        <v>35</v>
      </c>
      <c r="BL275" s="1098" t="s">
        <v>35</v>
      </c>
      <c r="BM275" s="1118" t="s">
        <v>35</v>
      </c>
      <c r="BN275" s="1078" t="s">
        <v>35</v>
      </c>
      <c r="BO275" s="1078" t="s">
        <v>35</v>
      </c>
      <c r="BP275" s="1078" t="s">
        <v>35</v>
      </c>
      <c r="BQ275" s="1098" t="s">
        <v>35</v>
      </c>
      <c r="BR275" s="1118" t="s">
        <v>35</v>
      </c>
      <c r="BS275" s="1078" t="s">
        <v>35</v>
      </c>
      <c r="BT275" s="1078" t="s">
        <v>35</v>
      </c>
      <c r="BU275" s="1078" t="s">
        <v>35</v>
      </c>
      <c r="BV275" s="1078" t="s">
        <v>35</v>
      </c>
      <c r="BW275" s="1078" t="s">
        <v>35</v>
      </c>
      <c r="BX275" s="1078" t="s">
        <v>35</v>
      </c>
      <c r="BY275" s="1136" t="s">
        <v>35</v>
      </c>
      <c r="BZ275" s="1556"/>
      <c r="CA275" s="1556"/>
      <c r="CB275" s="1556"/>
      <c r="CC275" s="1556"/>
      <c r="CD275" s="1556"/>
      <c r="CE275" s="1556"/>
      <c r="CF275" s="1556"/>
      <c r="CG275" s="1556"/>
      <c r="CH275" s="1556"/>
      <c r="CI275" s="1556"/>
      <c r="CJ275" s="1556"/>
      <c r="CK275" s="1556"/>
      <c r="CL275" s="1556"/>
      <c r="CM275" s="1556"/>
      <c r="CN275" s="1556"/>
      <c r="CO275" s="1556"/>
      <c r="CP275" s="1556"/>
      <c r="CQ275" s="1556"/>
      <c r="CR275" s="1556"/>
      <c r="CS275" s="1556"/>
      <c r="CT275" s="1556"/>
      <c r="CU275" s="1556"/>
      <c r="CV275" s="1556"/>
      <c r="CW275" s="1556"/>
      <c r="CX275" s="1556"/>
      <c r="CY275" s="1556"/>
      <c r="CZ275" s="1556"/>
    </row>
    <row r="276" s="398" customFormat="true" ht="15" customHeight="true" x14ac:dyDescent="0.2">
      <c r="B276" s="397"/>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880"/>
      <c r="BB276" s="295" t="s">
        <v>113</v>
      </c>
      <c r="BC276" s="1059" t="s">
        <v>35</v>
      </c>
      <c r="BD276" s="1078" t="s">
        <v>35</v>
      </c>
      <c r="BE276" s="1078" t="s">
        <v>35</v>
      </c>
      <c r="BF276" s="1078" t="s">
        <v>35</v>
      </c>
      <c r="BG276" s="1098" t="s">
        <v>35</v>
      </c>
      <c r="BH276" s="1118" t="s">
        <v>35</v>
      </c>
      <c r="BI276" s="1078" t="s">
        <v>35</v>
      </c>
      <c r="BJ276" s="1078" t="s">
        <v>35</v>
      </c>
      <c r="BK276" s="1078" t="s">
        <v>35</v>
      </c>
      <c r="BL276" s="1098" t="s">
        <v>35</v>
      </c>
      <c r="BM276" s="1118" t="s">
        <v>35</v>
      </c>
      <c r="BN276" s="1078" t="s">
        <v>35</v>
      </c>
      <c r="BO276" s="1078" t="s">
        <v>35</v>
      </c>
      <c r="BP276" s="1078" t="s">
        <v>35</v>
      </c>
      <c r="BQ276" s="1098" t="s">
        <v>35</v>
      </c>
      <c r="BR276" s="1118" t="s">
        <v>35</v>
      </c>
      <c r="BS276" s="1078" t="s">
        <v>35</v>
      </c>
      <c r="BT276" s="1078" t="s">
        <v>35</v>
      </c>
      <c r="BU276" s="1078" t="s">
        <v>35</v>
      </c>
      <c r="BV276" s="1078" t="s">
        <v>35</v>
      </c>
      <c r="BW276" s="1078" t="s">
        <v>35</v>
      </c>
      <c r="BX276" s="1078" t="s">
        <v>35</v>
      </c>
      <c r="BY276" s="1136" t="s">
        <v>35</v>
      </c>
      <c r="BZ276" s="1556"/>
      <c r="CA276" s="1556"/>
      <c r="CB276" s="1556"/>
      <c r="CC276" s="1556"/>
      <c r="CD276" s="1556"/>
      <c r="CE276" s="1556"/>
      <c r="CF276" s="1556"/>
      <c r="CG276" s="1556"/>
      <c r="CH276" s="1556"/>
      <c r="CI276" s="1556"/>
      <c r="CJ276" s="1556"/>
      <c r="CK276" s="1556"/>
      <c r="CL276" s="1556"/>
      <c r="CM276" s="1556"/>
      <c r="CN276" s="1556"/>
      <c r="CO276" s="1556"/>
      <c r="CP276" s="1556"/>
      <c r="CQ276" s="1556"/>
      <c r="CR276" s="1556"/>
      <c r="CS276" s="1556"/>
      <c r="CT276" s="1556"/>
      <c r="CU276" s="1556"/>
      <c r="CV276" s="1556"/>
      <c r="CW276" s="1556"/>
      <c r="CX276" s="1556"/>
      <c r="CY276" s="1556"/>
      <c r="CZ276" s="1556"/>
    </row>
    <row r="277" s="398" customFormat="true" ht="15" customHeight="true" x14ac:dyDescent="0.2">
      <c r="B277" s="397"/>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880" t="s">
        <v>77</v>
      </c>
      <c r="BB277" s="295" t="s">
        <v>78</v>
      </c>
      <c r="BC277" s="1059" t="s">
        <v>35</v>
      </c>
      <c r="BD277" s="1078" t="s">
        <v>35</v>
      </c>
      <c r="BE277" s="1078" t="s">
        <v>35</v>
      </c>
      <c r="BF277" s="1078" t="s">
        <v>35</v>
      </c>
      <c r="BG277" s="1098" t="s">
        <v>35</v>
      </c>
      <c r="BH277" s="1118" t="s">
        <v>35</v>
      </c>
      <c r="BI277" s="1078" t="s">
        <v>35</v>
      </c>
      <c r="BJ277" s="1078" t="s">
        <v>35</v>
      </c>
      <c r="BK277" s="1078" t="s">
        <v>35</v>
      </c>
      <c r="BL277" s="1098" t="s">
        <v>35</v>
      </c>
      <c r="BM277" s="1118" t="s">
        <v>35</v>
      </c>
      <c r="BN277" s="1078" t="s">
        <v>35</v>
      </c>
      <c r="BO277" s="1078" t="s">
        <v>35</v>
      </c>
      <c r="BP277" s="1078" t="s">
        <v>35</v>
      </c>
      <c r="BQ277" s="1098" t="s">
        <v>35</v>
      </c>
      <c r="BR277" s="1118" t="s">
        <v>35</v>
      </c>
      <c r="BS277" s="1078" t="s">
        <v>35</v>
      </c>
      <c r="BT277" s="1078" t="s">
        <v>35</v>
      </c>
      <c r="BU277" s="1078" t="s">
        <v>35</v>
      </c>
      <c r="BV277" s="1078" t="s">
        <v>35</v>
      </c>
      <c r="BW277" s="1078" t="s">
        <v>35</v>
      </c>
      <c r="BX277" s="1078" t="s">
        <v>35</v>
      </c>
      <c r="BY277" s="1136" t="s">
        <v>35</v>
      </c>
      <c r="BZ277" s="1556"/>
      <c r="CA277" s="1556"/>
      <c r="CB277" s="1556"/>
      <c r="CC277" s="1556"/>
      <c r="CD277" s="1556"/>
      <c r="CE277" s="1556"/>
      <c r="CF277" s="1556"/>
      <c r="CG277" s="1556"/>
      <c r="CH277" s="1556"/>
      <c r="CI277" s="1556"/>
      <c r="CJ277" s="1556"/>
      <c r="CK277" s="1556"/>
      <c r="CL277" s="1556"/>
      <c r="CM277" s="1556"/>
      <c r="CN277" s="1556"/>
      <c r="CO277" s="1556"/>
      <c r="CP277" s="1556"/>
      <c r="CQ277" s="1556"/>
      <c r="CR277" s="1556"/>
      <c r="CS277" s="1556"/>
      <c r="CT277" s="1556"/>
      <c r="CU277" s="1556"/>
      <c r="CV277" s="1556"/>
      <c r="CW277" s="1556"/>
      <c r="CX277" s="1556"/>
      <c r="CY277" s="1556"/>
      <c r="CZ277" s="1556"/>
    </row>
    <row r="278" s="398" customFormat="true" ht="15" customHeight="true" x14ac:dyDescent="0.2">
      <c r="B278" s="397"/>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880"/>
      <c r="BB278" s="295" t="s">
        <v>79</v>
      </c>
      <c r="BC278" s="1059" t="s">
        <v>35</v>
      </c>
      <c r="BD278" s="1078" t="s">
        <v>35</v>
      </c>
      <c r="BE278" s="1078" t="s">
        <v>35</v>
      </c>
      <c r="BF278" s="1078" t="s">
        <v>35</v>
      </c>
      <c r="BG278" s="1098" t="s">
        <v>35</v>
      </c>
      <c r="BH278" s="1118" t="s">
        <v>35</v>
      </c>
      <c r="BI278" s="1078" t="s">
        <v>35</v>
      </c>
      <c r="BJ278" s="1078" t="s">
        <v>35</v>
      </c>
      <c r="BK278" s="1078" t="s">
        <v>35</v>
      </c>
      <c r="BL278" s="1098" t="s">
        <v>35</v>
      </c>
      <c r="BM278" s="1118" t="s">
        <v>35</v>
      </c>
      <c r="BN278" s="1078" t="s">
        <v>35</v>
      </c>
      <c r="BO278" s="1078" t="s">
        <v>35</v>
      </c>
      <c r="BP278" s="1078" t="s">
        <v>35</v>
      </c>
      <c r="BQ278" s="1098" t="s">
        <v>35</v>
      </c>
      <c r="BR278" s="1118" t="s">
        <v>35</v>
      </c>
      <c r="BS278" s="1078" t="s">
        <v>35</v>
      </c>
      <c r="BT278" s="1078" t="s">
        <v>35</v>
      </c>
      <c r="BU278" s="1078" t="s">
        <v>35</v>
      </c>
      <c r="BV278" s="1078" t="s">
        <v>35</v>
      </c>
      <c r="BW278" s="1078" t="s">
        <v>35</v>
      </c>
      <c r="BX278" s="1078" t="s">
        <v>35</v>
      </c>
      <c r="BY278" s="1136" t="s">
        <v>35</v>
      </c>
      <c r="BZ278" s="1556"/>
      <c r="CA278" s="1556"/>
      <c r="CB278" s="1556"/>
      <c r="CC278" s="1556"/>
      <c r="CD278" s="1556"/>
      <c r="CE278" s="1556"/>
      <c r="CF278" s="1556"/>
      <c r="CG278" s="1556"/>
      <c r="CH278" s="1556"/>
      <c r="CI278" s="1556"/>
      <c r="CJ278" s="1556"/>
      <c r="CK278" s="1556"/>
      <c r="CL278" s="1556"/>
      <c r="CM278" s="1556"/>
      <c r="CN278" s="1556"/>
      <c r="CO278" s="1556"/>
      <c r="CP278" s="1556"/>
      <c r="CQ278" s="1556"/>
      <c r="CR278" s="1556"/>
      <c r="CS278" s="1556"/>
      <c r="CT278" s="1556"/>
      <c r="CU278" s="1556"/>
      <c r="CV278" s="1556"/>
      <c r="CW278" s="1556"/>
      <c r="CX278" s="1556"/>
      <c r="CY278" s="1556"/>
      <c r="CZ278" s="1556"/>
    </row>
    <row r="279" s="398" customFormat="true" ht="15" customHeight="true" x14ac:dyDescent="0.2">
      <c r="B279" s="397"/>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880"/>
      <c r="BB279" s="295" t="s">
        <v>80</v>
      </c>
      <c r="BC279" s="1059" t="s">
        <v>35</v>
      </c>
      <c r="BD279" s="1079" t="s">
        <v>35</v>
      </c>
      <c r="BE279" s="1079" t="s">
        <v>35</v>
      </c>
      <c r="BF279" s="1079" t="s">
        <v>35</v>
      </c>
      <c r="BG279" s="1099" t="s">
        <v>35</v>
      </c>
      <c r="BH279" s="1059" t="s">
        <v>35</v>
      </c>
      <c r="BI279" s="1079" t="s">
        <v>35</v>
      </c>
      <c r="BJ279" s="1079" t="s">
        <v>35</v>
      </c>
      <c r="BK279" s="1079" t="s">
        <v>35</v>
      </c>
      <c r="BL279" s="1099" t="s">
        <v>35</v>
      </c>
      <c r="BM279" s="1059" t="s">
        <v>35</v>
      </c>
      <c r="BN279" s="1079" t="s">
        <v>35</v>
      </c>
      <c r="BO279" s="1079" t="s">
        <v>35</v>
      </c>
      <c r="BP279" s="1079" t="s">
        <v>35</v>
      </c>
      <c r="BQ279" s="1099" t="s">
        <v>35</v>
      </c>
      <c r="BR279" s="1059" t="s">
        <v>35</v>
      </c>
      <c r="BS279" s="1079" t="s">
        <v>35</v>
      </c>
      <c r="BT279" s="1079" t="s">
        <v>35</v>
      </c>
      <c r="BU279" s="1079" t="s">
        <v>35</v>
      </c>
      <c r="BV279" s="1079" t="s">
        <v>35</v>
      </c>
      <c r="BW279" s="1079" t="s">
        <v>35</v>
      </c>
      <c r="BX279" s="1079" t="s">
        <v>35</v>
      </c>
      <c r="BY279" s="1137" t="s">
        <v>35</v>
      </c>
      <c r="BZ279" s="1557"/>
      <c r="CA279" s="1557"/>
      <c r="CB279" s="1557"/>
      <c r="CC279" s="1557"/>
      <c r="CD279" s="1557"/>
      <c r="CE279" s="1557"/>
      <c r="CF279" s="1557"/>
      <c r="CG279" s="1557"/>
      <c r="CH279" s="1557"/>
      <c r="CI279" s="1557"/>
      <c r="CJ279" s="1557"/>
      <c r="CK279" s="1557"/>
      <c r="CL279" s="1557"/>
      <c r="CM279" s="1557"/>
      <c r="CN279" s="1557"/>
      <c r="CO279" s="1557"/>
      <c r="CP279" s="1557"/>
      <c r="CQ279" s="1557"/>
      <c r="CR279" s="1557"/>
      <c r="CS279" s="1557"/>
      <c r="CT279" s="1557"/>
      <c r="CU279" s="1557"/>
      <c r="CV279" s="1557"/>
      <c r="CW279" s="1557"/>
      <c r="CX279" s="1557"/>
      <c r="CY279" s="1557"/>
      <c r="CZ279" s="1557"/>
    </row>
    <row r="280" s="398" customFormat="true" ht="15" customHeight="true" x14ac:dyDescent="0.2">
      <c r="B280" s="397"/>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880"/>
      <c r="BB280" s="295" t="s">
        <v>81</v>
      </c>
      <c r="BC280" s="1059" t="s">
        <v>35</v>
      </c>
      <c r="BD280" s="1079" t="s">
        <v>35</v>
      </c>
      <c r="BE280" s="1079" t="s">
        <v>35</v>
      </c>
      <c r="BF280" s="1079" t="s">
        <v>35</v>
      </c>
      <c r="BG280" s="1099" t="s">
        <v>35</v>
      </c>
      <c r="BH280" s="1059" t="s">
        <v>35</v>
      </c>
      <c r="BI280" s="1079" t="s">
        <v>35</v>
      </c>
      <c r="BJ280" s="1079" t="s">
        <v>35</v>
      </c>
      <c r="BK280" s="1079" t="s">
        <v>35</v>
      </c>
      <c r="BL280" s="1099" t="s">
        <v>35</v>
      </c>
      <c r="BM280" s="1059" t="s">
        <v>35</v>
      </c>
      <c r="BN280" s="1079" t="s">
        <v>35</v>
      </c>
      <c r="BO280" s="1079" t="s">
        <v>35</v>
      </c>
      <c r="BP280" s="1079" t="s">
        <v>35</v>
      </c>
      <c r="BQ280" s="1099" t="s">
        <v>35</v>
      </c>
      <c r="BR280" s="1059" t="s">
        <v>35</v>
      </c>
      <c r="BS280" s="1079" t="s">
        <v>35</v>
      </c>
      <c r="BT280" s="1079" t="s">
        <v>35</v>
      </c>
      <c r="BU280" s="1079" t="s">
        <v>35</v>
      </c>
      <c r="BV280" s="1079" t="s">
        <v>35</v>
      </c>
      <c r="BW280" s="1079" t="s">
        <v>35</v>
      </c>
      <c r="BX280" s="1079" t="s">
        <v>35</v>
      </c>
      <c r="BY280" s="1137" t="s">
        <v>35</v>
      </c>
      <c r="BZ280" s="1557"/>
      <c r="CA280" s="1557"/>
      <c r="CB280" s="1557"/>
      <c r="CC280" s="1557"/>
      <c r="CD280" s="1557"/>
      <c r="CE280" s="1557"/>
      <c r="CF280" s="1557"/>
      <c r="CG280" s="1557"/>
      <c r="CH280" s="1557"/>
      <c r="CI280" s="1557"/>
      <c r="CJ280" s="1557"/>
      <c r="CK280" s="1557"/>
      <c r="CL280" s="1557"/>
      <c r="CM280" s="1557"/>
      <c r="CN280" s="1557"/>
      <c r="CO280" s="1557"/>
      <c r="CP280" s="1557"/>
      <c r="CQ280" s="1557"/>
      <c r="CR280" s="1557"/>
      <c r="CS280" s="1557"/>
      <c r="CT280" s="1557"/>
      <c r="CU280" s="1557"/>
      <c r="CV280" s="1557"/>
      <c r="CW280" s="1557"/>
      <c r="CX280" s="1557"/>
      <c r="CY280" s="1557"/>
      <c r="CZ280" s="1557"/>
    </row>
    <row r="281" s="398" customFormat="true" ht="15" customHeight="true" x14ac:dyDescent="0.2">
      <c r="B281" s="397"/>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880"/>
      <c r="BB281" s="295" t="s">
        <v>82</v>
      </c>
      <c r="BC281" s="1059" t="s">
        <v>35</v>
      </c>
      <c r="BD281" s="1079" t="s">
        <v>35</v>
      </c>
      <c r="BE281" s="1079" t="s">
        <v>35</v>
      </c>
      <c r="BF281" s="1079" t="s">
        <v>35</v>
      </c>
      <c r="BG281" s="1099" t="s">
        <v>35</v>
      </c>
      <c r="BH281" s="1059" t="s">
        <v>35</v>
      </c>
      <c r="BI281" s="1079" t="s">
        <v>35</v>
      </c>
      <c r="BJ281" s="1079" t="s">
        <v>35</v>
      </c>
      <c r="BK281" s="1079" t="s">
        <v>35</v>
      </c>
      <c r="BL281" s="1099" t="s">
        <v>35</v>
      </c>
      <c r="BM281" s="1059" t="s">
        <v>35</v>
      </c>
      <c r="BN281" s="1079" t="s">
        <v>35</v>
      </c>
      <c r="BO281" s="1079" t="s">
        <v>35</v>
      </c>
      <c r="BP281" s="1079" t="s">
        <v>35</v>
      </c>
      <c r="BQ281" s="1099" t="s">
        <v>35</v>
      </c>
      <c r="BR281" s="1059" t="s">
        <v>35</v>
      </c>
      <c r="BS281" s="1079" t="s">
        <v>35</v>
      </c>
      <c r="BT281" s="1079" t="s">
        <v>35</v>
      </c>
      <c r="BU281" s="1079" t="s">
        <v>35</v>
      </c>
      <c r="BV281" s="1079" t="s">
        <v>35</v>
      </c>
      <c r="BW281" s="1079" t="s">
        <v>35</v>
      </c>
      <c r="BX281" s="1079" t="s">
        <v>35</v>
      </c>
      <c r="BY281" s="1137" t="s">
        <v>35</v>
      </c>
      <c r="BZ281" s="1557"/>
      <c r="CA281" s="1557"/>
      <c r="CB281" s="1557"/>
      <c r="CC281" s="1557"/>
      <c r="CD281" s="1557"/>
      <c r="CE281" s="1557"/>
      <c r="CF281" s="1557"/>
      <c r="CG281" s="1557"/>
      <c r="CH281" s="1557"/>
      <c r="CI281" s="1557"/>
      <c r="CJ281" s="1557"/>
      <c r="CK281" s="1557"/>
      <c r="CL281" s="1557"/>
      <c r="CM281" s="1557"/>
      <c r="CN281" s="1557"/>
      <c r="CO281" s="1557"/>
      <c r="CP281" s="1557"/>
      <c r="CQ281" s="1557"/>
      <c r="CR281" s="1557"/>
      <c r="CS281" s="1557"/>
      <c r="CT281" s="1557"/>
      <c r="CU281" s="1557"/>
      <c r="CV281" s="1557"/>
      <c r="CW281" s="1557"/>
      <c r="CX281" s="1557"/>
      <c r="CY281" s="1557"/>
      <c r="CZ281" s="1557"/>
    </row>
    <row r="282" s="398" customFormat="true" ht="15" customHeight="true" x14ac:dyDescent="0.2">
      <c r="B282" s="397"/>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880"/>
      <c r="BB282" s="295" t="s">
        <v>83</v>
      </c>
      <c r="BC282" s="1059" t="s">
        <v>35</v>
      </c>
      <c r="BD282" s="1079" t="s">
        <v>35</v>
      </c>
      <c r="BE282" s="1079" t="s">
        <v>35</v>
      </c>
      <c r="BF282" s="1079" t="s">
        <v>35</v>
      </c>
      <c r="BG282" s="1099" t="s">
        <v>35</v>
      </c>
      <c r="BH282" s="1059" t="s">
        <v>35</v>
      </c>
      <c r="BI282" s="1079" t="s">
        <v>35</v>
      </c>
      <c r="BJ282" s="1079" t="s">
        <v>35</v>
      </c>
      <c r="BK282" s="1079" t="s">
        <v>35</v>
      </c>
      <c r="BL282" s="1099" t="s">
        <v>35</v>
      </c>
      <c r="BM282" s="1059" t="s">
        <v>35</v>
      </c>
      <c r="BN282" s="1079" t="s">
        <v>35</v>
      </c>
      <c r="BO282" s="1079" t="s">
        <v>35</v>
      </c>
      <c r="BP282" s="1079" t="s">
        <v>35</v>
      </c>
      <c r="BQ282" s="1099" t="s">
        <v>35</v>
      </c>
      <c r="BR282" s="1059" t="s">
        <v>35</v>
      </c>
      <c r="BS282" s="1079" t="s">
        <v>35</v>
      </c>
      <c r="BT282" s="1079" t="s">
        <v>35</v>
      </c>
      <c r="BU282" s="1079" t="s">
        <v>35</v>
      </c>
      <c r="BV282" s="1079" t="s">
        <v>35</v>
      </c>
      <c r="BW282" s="1079" t="s">
        <v>35</v>
      </c>
      <c r="BX282" s="1079" t="s">
        <v>35</v>
      </c>
      <c r="BY282" s="1137" t="s">
        <v>35</v>
      </c>
      <c r="BZ282" s="1557"/>
      <c r="CA282" s="1557"/>
      <c r="CB282" s="1557"/>
      <c r="CC282" s="1557"/>
      <c r="CD282" s="1557"/>
      <c r="CE282" s="1557"/>
      <c r="CF282" s="1557"/>
      <c r="CG282" s="1557"/>
      <c r="CH282" s="1557"/>
      <c r="CI282" s="1557"/>
      <c r="CJ282" s="1557"/>
      <c r="CK282" s="1557"/>
      <c r="CL282" s="1557"/>
      <c r="CM282" s="1557"/>
      <c r="CN282" s="1557"/>
      <c r="CO282" s="1557"/>
      <c r="CP282" s="1557"/>
      <c r="CQ282" s="1557"/>
      <c r="CR282" s="1557"/>
      <c r="CS282" s="1557"/>
      <c r="CT282" s="1557"/>
      <c r="CU282" s="1557"/>
      <c r="CV282" s="1557"/>
      <c r="CW282" s="1557"/>
      <c r="CX282" s="1557"/>
      <c r="CY282" s="1557"/>
      <c r="CZ282" s="1557"/>
    </row>
    <row r="283" s="398" customFormat="true" ht="15" customHeight="true" x14ac:dyDescent="0.2">
      <c r="B283" s="397"/>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880"/>
      <c r="BB283" s="295" t="s">
        <v>84</v>
      </c>
      <c r="BC283" s="1059" t="s">
        <v>35</v>
      </c>
      <c r="BD283" s="1079" t="s">
        <v>35</v>
      </c>
      <c r="BE283" s="1079" t="s">
        <v>35</v>
      </c>
      <c r="BF283" s="1079" t="s">
        <v>35</v>
      </c>
      <c r="BG283" s="1099" t="s">
        <v>35</v>
      </c>
      <c r="BH283" s="1059" t="s">
        <v>35</v>
      </c>
      <c r="BI283" s="1079" t="s">
        <v>35</v>
      </c>
      <c r="BJ283" s="1079" t="s">
        <v>35</v>
      </c>
      <c r="BK283" s="1079" t="s">
        <v>35</v>
      </c>
      <c r="BL283" s="1099" t="s">
        <v>35</v>
      </c>
      <c r="BM283" s="1059" t="s">
        <v>35</v>
      </c>
      <c r="BN283" s="1079" t="s">
        <v>35</v>
      </c>
      <c r="BO283" s="1079" t="s">
        <v>35</v>
      </c>
      <c r="BP283" s="1079" t="s">
        <v>35</v>
      </c>
      <c r="BQ283" s="1099" t="s">
        <v>35</v>
      </c>
      <c r="BR283" s="1059" t="s">
        <v>35</v>
      </c>
      <c r="BS283" s="1079" t="s">
        <v>35</v>
      </c>
      <c r="BT283" s="1079" t="s">
        <v>35</v>
      </c>
      <c r="BU283" s="1079" t="s">
        <v>35</v>
      </c>
      <c r="BV283" s="1079" t="s">
        <v>35</v>
      </c>
      <c r="BW283" s="1079" t="s">
        <v>35</v>
      </c>
      <c r="BX283" s="1079" t="s">
        <v>35</v>
      </c>
      <c r="BY283" s="1137" t="s">
        <v>35</v>
      </c>
      <c r="BZ283" s="1557"/>
      <c r="CA283" s="1557"/>
      <c r="CB283" s="1557"/>
      <c r="CC283" s="1557"/>
      <c r="CD283" s="1557"/>
      <c r="CE283" s="1557"/>
      <c r="CF283" s="1557"/>
      <c r="CG283" s="1557"/>
      <c r="CH283" s="1557"/>
      <c r="CI283" s="1557"/>
      <c r="CJ283" s="1557"/>
      <c r="CK283" s="1557"/>
      <c r="CL283" s="1557"/>
      <c r="CM283" s="1557"/>
      <c r="CN283" s="1557"/>
      <c r="CO283" s="1557"/>
      <c r="CP283" s="1557"/>
      <c r="CQ283" s="1557"/>
      <c r="CR283" s="1557"/>
      <c r="CS283" s="1557"/>
      <c r="CT283" s="1557"/>
      <c r="CU283" s="1557"/>
      <c r="CV283" s="1557"/>
      <c r="CW283" s="1557"/>
      <c r="CX283" s="1557"/>
      <c r="CY283" s="1557"/>
      <c r="CZ283" s="1557"/>
    </row>
    <row r="284" s="398" customFormat="true" ht="15" customHeight="true" x14ac:dyDescent="0.2">
      <c r="B284" s="397"/>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887"/>
      <c r="BB284" s="296" t="s">
        <v>113</v>
      </c>
      <c r="BC284" s="1060" t="s">
        <v>35</v>
      </c>
      <c r="BD284" s="1080" t="s">
        <v>35</v>
      </c>
      <c r="BE284" s="1080" t="s">
        <v>35</v>
      </c>
      <c r="BF284" s="1080" t="s">
        <v>35</v>
      </c>
      <c r="BG284" s="1100" t="s">
        <v>35</v>
      </c>
      <c r="BH284" s="1119" t="s">
        <v>35</v>
      </c>
      <c r="BI284" s="1080" t="s">
        <v>35</v>
      </c>
      <c r="BJ284" s="1080" t="s">
        <v>35</v>
      </c>
      <c r="BK284" s="1080" t="s">
        <v>35</v>
      </c>
      <c r="BL284" s="1100" t="s">
        <v>35</v>
      </c>
      <c r="BM284" s="1119" t="s">
        <v>35</v>
      </c>
      <c r="BN284" s="1080" t="s">
        <v>35</v>
      </c>
      <c r="BO284" s="1080" t="s">
        <v>35</v>
      </c>
      <c r="BP284" s="1080" t="s">
        <v>35</v>
      </c>
      <c r="BQ284" s="1100" t="s">
        <v>35</v>
      </c>
      <c r="BR284" s="1119" t="s">
        <v>35</v>
      </c>
      <c r="BS284" s="1080" t="s">
        <v>35</v>
      </c>
      <c r="BT284" s="1080" t="s">
        <v>35</v>
      </c>
      <c r="BU284" s="1080" t="s">
        <v>35</v>
      </c>
      <c r="BV284" s="1080" t="s">
        <v>35</v>
      </c>
      <c r="BW284" s="1080" t="s">
        <v>35</v>
      </c>
      <c r="BX284" s="1080" t="s">
        <v>35</v>
      </c>
      <c r="BY284" s="1138" t="s">
        <v>35</v>
      </c>
      <c r="BZ284" s="1558"/>
      <c r="CA284" s="1558"/>
      <c r="CB284" s="1558"/>
      <c r="CC284" s="1558"/>
      <c r="CD284" s="1558"/>
      <c r="CE284" s="1558"/>
      <c r="CF284" s="1558"/>
      <c r="CG284" s="1558"/>
      <c r="CH284" s="1558"/>
      <c r="CI284" s="1558"/>
      <c r="CJ284" s="1558"/>
      <c r="CK284" s="1558"/>
      <c r="CL284" s="1558"/>
      <c r="CM284" s="1558"/>
      <c r="CN284" s="1558"/>
      <c r="CO284" s="1558"/>
      <c r="CP284" s="1558"/>
      <c r="CQ284" s="1558"/>
      <c r="CR284" s="1558"/>
      <c r="CS284" s="1558"/>
      <c r="CT284" s="1558"/>
      <c r="CU284" s="1558"/>
      <c r="CV284" s="1558"/>
      <c r="CW284" s="1558"/>
      <c r="CX284" s="1558"/>
      <c r="CY284" s="1558"/>
      <c r="CZ284" s="1558"/>
    </row>
    <row r="285" s="398" customFormat="true" ht="15" customHeight="true" x14ac:dyDescent="0.2">
      <c r="B285" s="397"/>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8" customFormat="true" ht="15" customHeight="true" x14ac:dyDescent="0.2">
      <c r="B286" s="397"/>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8" customFormat="true" ht="15" customHeight="true" x14ac:dyDescent="0.2">
      <c r="B287" s="397"/>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8" customFormat="true" ht="15" customHeight="true" x14ac:dyDescent="0.2">
      <c r="B288" s="397"/>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8" customFormat="true" ht="15" customHeight="true" x14ac:dyDescent="0.2">
      <c r="A289" s="409"/>
      <c r="B289" s="410"/>
      <c r="C289" s="411"/>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8" customFormat="true" ht="15" customHeight="true" x14ac:dyDescent="0.2">
      <c r="A290" s="572"/>
      <c r="B290" s="573"/>
      <c r="C290" s="574"/>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8" customFormat="true" ht="15" customHeight="true" x14ac:dyDescent="0.2">
      <c r="A291" s="575"/>
      <c r="B291" s="576"/>
      <c r="C291" s="577"/>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8" customFormat="true" ht="15" customHeight="true" x14ac:dyDescent="0.2">
      <c r="A292" s="578"/>
      <c r="B292" s="579"/>
      <c r="C292" s="580"/>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8" customFormat="true" ht="15" customHeight="true" x14ac:dyDescent="0.2">
      <c r="A293" s="581"/>
      <c r="B293" s="582"/>
      <c r="C293" s="583"/>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8" customFormat="true" ht="15" customHeight="true" x14ac:dyDescent="0.2">
      <c r="A294" s="584"/>
      <c r="B294" s="585"/>
      <c r="C294" s="58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8" customFormat="true" ht="15" customHeight="true" x14ac:dyDescent="0.2">
      <c r="A295" s="584"/>
      <c r="B295" s="585"/>
      <c r="C295" s="58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8" customFormat="true" ht="15" customHeight="true" x14ac:dyDescent="0.2">
      <c r="A296" s="584"/>
      <c r="B296" s="587"/>
      <c r="C296" s="58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8" customFormat="true" ht="15" customHeight="true" x14ac:dyDescent="0.2">
      <c r="A297" s="588"/>
      <c r="B297" s="589"/>
      <c r="C297" s="590"/>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8" customFormat="true" ht="15" customHeight="true" x14ac:dyDescent="0.2">
      <c r="B298" s="397"/>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8" customFormat="true" ht="15" customHeight="true" x14ac:dyDescent="0.2">
      <c r="A299" s="412"/>
      <c r="B299" s="413"/>
      <c r="C299" s="414"/>
      <c r="D299" s="415"/>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8" customFormat="true" ht="15" customHeight="true" x14ac:dyDescent="0.2">
      <c r="A300" s="591"/>
      <c r="B300" s="592"/>
      <c r="C300" s="593"/>
      <c r="D300" s="594"/>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8" customFormat="true" ht="15" customHeight="true" x14ac:dyDescent="0.2">
      <c r="A301" s="595"/>
      <c r="B301" s="596"/>
      <c r="C301" s="597"/>
      <c r="D301" s="598"/>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8" customFormat="true" ht="15" customHeight="true" x14ac:dyDescent="0.2">
      <c r="A302" s="599"/>
      <c r="B302" s="600"/>
      <c r="C302" s="601"/>
      <c r="D302" s="602"/>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8" customFormat="true" ht="15" customHeight="true" x14ac:dyDescent="0.2">
      <c r="A303" s="603"/>
      <c r="B303" s="604"/>
      <c r="C303" s="605"/>
      <c r="D303" s="60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8" customFormat="true" ht="15" customHeight="true" x14ac:dyDescent="0.2">
      <c r="A304" s="607"/>
      <c r="B304" s="608"/>
      <c r="C304" s="609"/>
      <c r="D304" s="610"/>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8" customFormat="true" ht="15" customHeight="true" x14ac:dyDescent="0.2">
      <c r="A305" s="611"/>
      <c r="B305" s="612"/>
      <c r="C305" s="613"/>
      <c r="D305" s="614"/>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8" customFormat="true" ht="15" customHeight="true" x14ac:dyDescent="0.2">
      <c r="B306" s="397"/>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8" customFormat="true" ht="15" customHeight="true" x14ac:dyDescent="0.2">
      <c r="B307" s="397"/>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8" customFormat="true" ht="15" customHeight="true" x14ac:dyDescent="0.2">
      <c r="B308" s="397"/>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8" customFormat="true" ht="15" customHeight="true" x14ac:dyDescent="0.2">
      <c r="B309" s="397"/>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8" customFormat="true" ht="15" customHeight="true" x14ac:dyDescent="0.2">
      <c r="B310" s="397"/>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8" customFormat="true" ht="15" customHeight="true" x14ac:dyDescent="0.2">
      <c r="B311" s="397"/>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8" customFormat="true" ht="15" customHeight="true" x14ac:dyDescent="0.2">
      <c r="B312" s="397"/>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8" customFormat="true" ht="15" customHeight="true" x14ac:dyDescent="0.2">
      <c r="B313" s="397"/>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8" customFormat="true" ht="15" customHeight="true" x14ac:dyDescent="0.2">
      <c r="B314" s="397"/>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8" customFormat="true" ht="15" customHeight="true" x14ac:dyDescent="0.2">
      <c r="B315" s="397"/>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8" customFormat="true" ht="15" customHeight="true" x14ac:dyDescent="0.2">
      <c r="B316" s="397"/>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8" customFormat="true" ht="15" customHeight="true" x14ac:dyDescent="0.2">
      <c r="B317" s="397"/>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8" customFormat="true" ht="15" customHeight="true" x14ac:dyDescent="0.2">
      <c r="B318" s="397"/>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8" customFormat="true" ht="15" customHeight="true" x14ac:dyDescent="0.2">
      <c r="B319" s="397"/>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8" customFormat="true" ht="15" customHeight="true" x14ac:dyDescent="0.2">
      <c r="B320" s="397"/>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8" customFormat="true" ht="15" customHeight="true" x14ac:dyDescent="0.2">
      <c r="B321" s="397"/>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8" customFormat="true" ht="15" customHeight="true" x14ac:dyDescent="0.2">
      <c r="B322" s="397"/>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8" customFormat="true" ht="15" customHeight="true" x14ac:dyDescent="0.2">
      <c r="B323" s="397"/>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8" customFormat="true" ht="15" customHeight="true" x14ac:dyDescent="0.2">
      <c r="B324" s="397"/>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8" customFormat="true" ht="15" customHeight="true" x14ac:dyDescent="0.2">
      <c r="B325" s="397"/>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8" customFormat="true" ht="15" customHeight="true" x14ac:dyDescent="0.2">
      <c r="B326" s="397"/>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8" customFormat="true" ht="15" customHeight="true" x14ac:dyDescent="0.2">
      <c r="B327" s="397"/>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8" customFormat="true" ht="15" customHeight="true" x14ac:dyDescent="0.2">
      <c r="B328" s="397"/>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8" customFormat="true" ht="250.15" customHeight="true" x14ac:dyDescent="0.2">
      <c r="B329" s="397"/>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6"/>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6"/>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6"/>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6"/>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6"/>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6"/>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6"/>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6"/>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6"/>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8" customFormat="true" ht="15" customHeight="true" x14ac:dyDescent="0.2">
      <c r="B339" s="397"/>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864" t="s">
        <v>114</v>
      </c>
      <c r="BD339" s="1865"/>
      <c r="BE339" s="1865"/>
      <c r="BF339" s="1865"/>
      <c r="BG339" s="1866"/>
      <c r="BH339" s="1867" t="s">
        <v>38</v>
      </c>
      <c r="BI339" s="1865"/>
      <c r="BJ339" s="1865"/>
      <c r="BK339" s="1865"/>
      <c r="BL339" s="1866"/>
      <c r="BM339" s="1867" t="s">
        <v>37</v>
      </c>
      <c r="BN339" s="1865"/>
      <c r="BO339" s="1865"/>
      <c r="BP339" s="1865"/>
      <c r="BQ339" s="1868"/>
      <c r="BR339" s="1469" t="s">
        <v>137</v>
      </c>
      <c r="BS339" s="1470"/>
      <c r="BT339" s="1470"/>
      <c r="BU339" s="1470"/>
      <c r="BV339" s="1470"/>
      <c r="BW339" s="1470"/>
      <c r="BX339" s="1470"/>
      <c r="BY339" s="1471"/>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8" customFormat="true" ht="12.75" x14ac:dyDescent="0.2">
      <c r="B340" s="397"/>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149</v>
      </c>
      <c r="BS340" s="180" t="s">
        <v>150</v>
      </c>
      <c r="BT340" s="180" t="s">
        <v>151</v>
      </c>
      <c r="BU340" s="180" t="s">
        <v>152</v>
      </c>
      <c r="BV340" s="180" t="s">
        <v>153</v>
      </c>
      <c r="BW340" s="180" t="s">
        <v>154</v>
      </c>
      <c r="BX340" s="180" t="s">
        <v>155</v>
      </c>
      <c r="BY340" s="181" t="s">
        <v>156</v>
      </c>
      <c r="BZ340" s="1559"/>
      <c r="CA340" s="1559"/>
      <c r="CB340" s="1559"/>
      <c r="CC340" s="1559"/>
      <c r="CD340" s="1559"/>
      <c r="CE340" s="1559"/>
      <c r="CF340" s="1559"/>
      <c r="CG340" s="1559"/>
      <c r="CH340" s="1559"/>
      <c r="CI340" s="1559"/>
      <c r="CJ340" s="1559"/>
      <c r="CK340" s="1559"/>
      <c r="CL340" s="1559"/>
      <c r="CM340" s="1559"/>
      <c r="CN340" s="1559"/>
      <c r="CO340" s="1559"/>
      <c r="CP340" s="1559"/>
      <c r="CQ340" s="1559"/>
      <c r="CR340" s="1559"/>
      <c r="CS340" s="1559"/>
      <c r="CT340" s="1559"/>
      <c r="CU340" s="1559"/>
      <c r="CV340" s="1559"/>
      <c r="CW340" s="1559"/>
      <c r="CX340" s="1559"/>
      <c r="CY340" s="1559"/>
      <c r="CZ340" s="1559"/>
    </row>
    <row r="341" s="398" customFormat="true" ht="15" customHeight="true" x14ac:dyDescent="0.2">
      <c r="B341" s="397"/>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869" t="s">
        <v>144</v>
      </c>
      <c r="BB341" s="162" t="s">
        <v>49</v>
      </c>
      <c r="BC341" s="1061" t="s">
        <v>35</v>
      </c>
      <c r="BD341" s="1081" t="s">
        <v>35</v>
      </c>
      <c r="BE341" s="1081" t="s">
        <v>35</v>
      </c>
      <c r="BF341" s="1081" t="s">
        <v>35</v>
      </c>
      <c r="BG341" s="1101" t="s">
        <v>35</v>
      </c>
      <c r="BH341" s="1120" t="s">
        <v>35</v>
      </c>
      <c r="BI341" s="1081" t="s">
        <v>35</v>
      </c>
      <c r="BJ341" s="1081" t="s">
        <v>35</v>
      </c>
      <c r="BK341" s="1081" t="s">
        <v>35</v>
      </c>
      <c r="BL341" s="1101" t="s">
        <v>35</v>
      </c>
      <c r="BM341" s="1120" t="s">
        <v>35</v>
      </c>
      <c r="BN341" s="1081" t="s">
        <v>35</v>
      </c>
      <c r="BO341" s="1081" t="s">
        <v>35</v>
      </c>
      <c r="BP341" s="1081" t="s">
        <v>35</v>
      </c>
      <c r="BQ341" s="1101" t="s">
        <v>35</v>
      </c>
      <c r="BR341" s="1120" t="s">
        <v>35</v>
      </c>
      <c r="BS341" s="1081" t="s">
        <v>35</v>
      </c>
      <c r="BT341" s="1081" t="s">
        <v>35</v>
      </c>
      <c r="BU341" s="1081" t="s">
        <v>35</v>
      </c>
      <c r="BV341" s="1081" t="s">
        <v>35</v>
      </c>
      <c r="BW341" s="1081" t="s">
        <v>35</v>
      </c>
      <c r="BX341" s="1081" t="s">
        <v>35</v>
      </c>
      <c r="BY341" s="1139" t="s">
        <v>35</v>
      </c>
      <c r="BZ341" s="1560"/>
      <c r="CA341" s="1560"/>
      <c r="CB341" s="1560"/>
      <c r="CC341" s="1560"/>
      <c r="CD341" s="1560"/>
      <c r="CE341" s="1560"/>
      <c r="CF341" s="1560"/>
      <c r="CG341" s="1560"/>
      <c r="CH341" s="1560"/>
      <c r="CI341" s="1560"/>
      <c r="CJ341" s="1560"/>
      <c r="CK341" s="1560"/>
      <c r="CL341" s="1560"/>
      <c r="CM341" s="1560"/>
      <c r="CN341" s="1560"/>
      <c r="CO341" s="1560"/>
      <c r="CP341" s="1560"/>
      <c r="CQ341" s="1560"/>
      <c r="CR341" s="1560"/>
      <c r="CS341" s="1560"/>
      <c r="CT341" s="1560"/>
      <c r="CU341" s="1560"/>
      <c r="CV341" s="1560"/>
      <c r="CW341" s="1560"/>
      <c r="CX341" s="1560"/>
      <c r="CY341" s="1560"/>
      <c r="CZ341" s="1560"/>
    </row>
    <row r="342" s="398" customFormat="true" ht="15" customHeight="true" x14ac:dyDescent="0.2">
      <c r="B342" s="397"/>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870"/>
      <c r="BB342" s="163" t="s">
        <v>48</v>
      </c>
      <c r="BC342" s="1062" t="s">
        <v>35</v>
      </c>
      <c r="BD342" s="1082" t="s">
        <v>35</v>
      </c>
      <c r="BE342" s="1082" t="s">
        <v>35</v>
      </c>
      <c r="BF342" s="1082" t="s">
        <v>35</v>
      </c>
      <c r="BG342" s="1102" t="s">
        <v>35</v>
      </c>
      <c r="BH342" s="1121" t="s">
        <v>35</v>
      </c>
      <c r="BI342" s="1082" t="s">
        <v>35</v>
      </c>
      <c r="BJ342" s="1082" t="s">
        <v>35</v>
      </c>
      <c r="BK342" s="1082" t="s">
        <v>35</v>
      </c>
      <c r="BL342" s="1102" t="s">
        <v>35</v>
      </c>
      <c r="BM342" s="1121" t="s">
        <v>35</v>
      </c>
      <c r="BN342" s="1082" t="s">
        <v>35</v>
      </c>
      <c r="BO342" s="1082" t="s">
        <v>35</v>
      </c>
      <c r="BP342" s="1082" t="s">
        <v>35</v>
      </c>
      <c r="BQ342" s="1102" t="s">
        <v>35</v>
      </c>
      <c r="BR342" s="1121" t="s">
        <v>35</v>
      </c>
      <c r="BS342" s="1082" t="s">
        <v>35</v>
      </c>
      <c r="BT342" s="1082" t="s">
        <v>35</v>
      </c>
      <c r="BU342" s="1082" t="s">
        <v>35</v>
      </c>
      <c r="BV342" s="1082" t="s">
        <v>35</v>
      </c>
      <c r="BW342" s="1082" t="s">
        <v>35</v>
      </c>
      <c r="BX342" s="1082" t="s">
        <v>35</v>
      </c>
      <c r="BY342" s="1140" t="s">
        <v>35</v>
      </c>
      <c r="BZ342" s="1561"/>
      <c r="CA342" s="1561"/>
      <c r="CB342" s="1561"/>
      <c r="CC342" s="1561"/>
      <c r="CD342" s="1561"/>
      <c r="CE342" s="1561"/>
      <c r="CF342" s="1561"/>
      <c r="CG342" s="1561"/>
      <c r="CH342" s="1561"/>
      <c r="CI342" s="1561"/>
      <c r="CJ342" s="1561"/>
      <c r="CK342" s="1561"/>
      <c r="CL342" s="1561"/>
      <c r="CM342" s="1561"/>
      <c r="CN342" s="1561"/>
      <c r="CO342" s="1561"/>
      <c r="CP342" s="1561"/>
      <c r="CQ342" s="1561"/>
      <c r="CR342" s="1561"/>
      <c r="CS342" s="1561"/>
      <c r="CT342" s="1561"/>
      <c r="CU342" s="1561"/>
      <c r="CV342" s="1561"/>
      <c r="CW342" s="1561"/>
      <c r="CX342" s="1561"/>
      <c r="CY342" s="1561"/>
      <c r="CZ342" s="1561"/>
    </row>
    <row r="343" s="398" customFormat="true" ht="15" customHeight="true" x14ac:dyDescent="0.2">
      <c r="B343" s="397"/>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871" t="s">
        <v>139</v>
      </c>
      <c r="BB343" s="163" t="s">
        <v>49</v>
      </c>
      <c r="BC343" s="1062" t="s">
        <v>35</v>
      </c>
      <c r="BD343" s="1082" t="s">
        <v>35</v>
      </c>
      <c r="BE343" s="1082" t="s">
        <v>35</v>
      </c>
      <c r="BF343" s="1082" t="s">
        <v>35</v>
      </c>
      <c r="BG343" s="1102" t="s">
        <v>35</v>
      </c>
      <c r="BH343" s="1121" t="s">
        <v>35</v>
      </c>
      <c r="BI343" s="1082" t="s">
        <v>35</v>
      </c>
      <c r="BJ343" s="1082" t="s">
        <v>35</v>
      </c>
      <c r="BK343" s="1082" t="s">
        <v>35</v>
      </c>
      <c r="BL343" s="1102" t="s">
        <v>35</v>
      </c>
      <c r="BM343" s="1121" t="s">
        <v>35</v>
      </c>
      <c r="BN343" s="1082" t="s">
        <v>35</v>
      </c>
      <c r="BO343" s="1082" t="s">
        <v>35</v>
      </c>
      <c r="BP343" s="1082" t="s">
        <v>35</v>
      </c>
      <c r="BQ343" s="1102" t="s">
        <v>35</v>
      </c>
      <c r="BR343" s="1121" t="s">
        <v>35</v>
      </c>
      <c r="BS343" s="1082" t="s">
        <v>35</v>
      </c>
      <c r="BT343" s="1082" t="s">
        <v>35</v>
      </c>
      <c r="BU343" s="1082" t="s">
        <v>35</v>
      </c>
      <c r="BV343" s="1082" t="s">
        <v>35</v>
      </c>
      <c r="BW343" s="1082" t="s">
        <v>35</v>
      </c>
      <c r="BX343" s="1082" t="s">
        <v>35</v>
      </c>
      <c r="BY343" s="1140" t="s">
        <v>35</v>
      </c>
      <c r="BZ343" s="1561"/>
      <c r="CA343" s="1561"/>
      <c r="CB343" s="1561"/>
      <c r="CC343" s="1561"/>
      <c r="CD343" s="1561"/>
      <c r="CE343" s="1561"/>
      <c r="CF343" s="1561"/>
      <c r="CG343" s="1561"/>
      <c r="CH343" s="1561"/>
      <c r="CI343" s="1561"/>
      <c r="CJ343" s="1561"/>
      <c r="CK343" s="1561"/>
      <c r="CL343" s="1561"/>
      <c r="CM343" s="1561"/>
      <c r="CN343" s="1561"/>
      <c r="CO343" s="1561"/>
      <c r="CP343" s="1561"/>
      <c r="CQ343" s="1561"/>
      <c r="CR343" s="1561"/>
      <c r="CS343" s="1561"/>
      <c r="CT343" s="1561"/>
      <c r="CU343" s="1561"/>
      <c r="CV343" s="1561"/>
      <c r="CW343" s="1561"/>
      <c r="CX343" s="1561"/>
      <c r="CY343" s="1561"/>
      <c r="CZ343" s="1561"/>
    </row>
    <row r="344" s="398" customFormat="true" ht="15" customHeight="true" x14ac:dyDescent="0.2">
      <c r="B344" s="397"/>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870"/>
      <c r="BB344" s="163" t="s">
        <v>48</v>
      </c>
      <c r="BC344" s="1062" t="s">
        <v>35</v>
      </c>
      <c r="BD344" s="1082" t="s">
        <v>35</v>
      </c>
      <c r="BE344" s="1082" t="s">
        <v>35</v>
      </c>
      <c r="BF344" s="1082" t="s">
        <v>35</v>
      </c>
      <c r="BG344" s="1102" t="s">
        <v>35</v>
      </c>
      <c r="BH344" s="1121" t="s">
        <v>35</v>
      </c>
      <c r="BI344" s="1082" t="s">
        <v>35</v>
      </c>
      <c r="BJ344" s="1082" t="s">
        <v>35</v>
      </c>
      <c r="BK344" s="1082" t="s">
        <v>35</v>
      </c>
      <c r="BL344" s="1102" t="s">
        <v>35</v>
      </c>
      <c r="BM344" s="1121" t="s">
        <v>35</v>
      </c>
      <c r="BN344" s="1082" t="s">
        <v>35</v>
      </c>
      <c r="BO344" s="1082" t="s">
        <v>35</v>
      </c>
      <c r="BP344" s="1082" t="s">
        <v>35</v>
      </c>
      <c r="BQ344" s="1102" t="s">
        <v>35</v>
      </c>
      <c r="BR344" s="1121" t="s">
        <v>35</v>
      </c>
      <c r="BS344" s="1082" t="s">
        <v>35</v>
      </c>
      <c r="BT344" s="1082" t="s">
        <v>35</v>
      </c>
      <c r="BU344" s="1082" t="s">
        <v>35</v>
      </c>
      <c r="BV344" s="1082" t="s">
        <v>35</v>
      </c>
      <c r="BW344" s="1082" t="s">
        <v>35</v>
      </c>
      <c r="BX344" s="1082" t="s">
        <v>35</v>
      </c>
      <c r="BY344" s="1140" t="s">
        <v>35</v>
      </c>
      <c r="BZ344" s="1561"/>
      <c r="CA344" s="1561"/>
      <c r="CB344" s="1561"/>
      <c r="CC344" s="1561"/>
      <c r="CD344" s="1561"/>
      <c r="CE344" s="1561"/>
      <c r="CF344" s="1561"/>
      <c r="CG344" s="1561"/>
      <c r="CH344" s="1561"/>
      <c r="CI344" s="1561"/>
      <c r="CJ344" s="1561"/>
      <c r="CK344" s="1561"/>
      <c r="CL344" s="1561"/>
      <c r="CM344" s="1561"/>
      <c r="CN344" s="1561"/>
      <c r="CO344" s="1561"/>
      <c r="CP344" s="1561"/>
      <c r="CQ344" s="1561"/>
      <c r="CR344" s="1561"/>
      <c r="CS344" s="1561"/>
      <c r="CT344" s="1561"/>
      <c r="CU344" s="1561"/>
      <c r="CV344" s="1561"/>
      <c r="CW344" s="1561"/>
      <c r="CX344" s="1561"/>
      <c r="CY344" s="1561"/>
      <c r="CZ344" s="1561"/>
    </row>
    <row r="345" s="398" customFormat="true" ht="15" customHeight="true" x14ac:dyDescent="0.2">
      <c r="B345" s="397"/>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871" t="s">
        <v>140</v>
      </c>
      <c r="BB345" s="163" t="s">
        <v>49</v>
      </c>
      <c r="BC345" s="1062" t="s">
        <v>35</v>
      </c>
      <c r="BD345" s="1082" t="s">
        <v>35</v>
      </c>
      <c r="BE345" s="1082" t="s">
        <v>35</v>
      </c>
      <c r="BF345" s="1082" t="s">
        <v>35</v>
      </c>
      <c r="BG345" s="1102" t="s">
        <v>35</v>
      </c>
      <c r="BH345" s="1121" t="s">
        <v>35</v>
      </c>
      <c r="BI345" s="1082" t="s">
        <v>35</v>
      </c>
      <c r="BJ345" s="1082" t="s">
        <v>35</v>
      </c>
      <c r="BK345" s="1082" t="s">
        <v>35</v>
      </c>
      <c r="BL345" s="1102" t="s">
        <v>35</v>
      </c>
      <c r="BM345" s="1121" t="s">
        <v>35</v>
      </c>
      <c r="BN345" s="1082" t="s">
        <v>35</v>
      </c>
      <c r="BO345" s="1082" t="s">
        <v>35</v>
      </c>
      <c r="BP345" s="1082" t="s">
        <v>35</v>
      </c>
      <c r="BQ345" s="1102" t="s">
        <v>35</v>
      </c>
      <c r="BR345" s="1121" t="s">
        <v>35</v>
      </c>
      <c r="BS345" s="1082" t="s">
        <v>35</v>
      </c>
      <c r="BT345" s="1082" t="s">
        <v>35</v>
      </c>
      <c r="BU345" s="1082" t="s">
        <v>35</v>
      </c>
      <c r="BV345" s="1082" t="s">
        <v>35</v>
      </c>
      <c r="BW345" s="1082" t="s">
        <v>35</v>
      </c>
      <c r="BX345" s="1082" t="s">
        <v>35</v>
      </c>
      <c r="BY345" s="1140" t="s">
        <v>35</v>
      </c>
      <c r="BZ345" s="1561"/>
      <c r="CA345" s="1561"/>
      <c r="CB345" s="1561"/>
      <c r="CC345" s="1561"/>
      <c r="CD345" s="1561"/>
      <c r="CE345" s="1561"/>
      <c r="CF345" s="1561"/>
      <c r="CG345" s="1561"/>
      <c r="CH345" s="1561"/>
      <c r="CI345" s="1561"/>
      <c r="CJ345" s="1561"/>
      <c r="CK345" s="1561"/>
      <c r="CL345" s="1561"/>
      <c r="CM345" s="1561"/>
      <c r="CN345" s="1561"/>
      <c r="CO345" s="1561"/>
      <c r="CP345" s="1561"/>
      <c r="CQ345" s="1561"/>
      <c r="CR345" s="1561"/>
      <c r="CS345" s="1561"/>
      <c r="CT345" s="1561"/>
      <c r="CU345" s="1561"/>
      <c r="CV345" s="1561"/>
      <c r="CW345" s="1561"/>
      <c r="CX345" s="1561"/>
      <c r="CY345" s="1561"/>
      <c r="CZ345" s="1561"/>
    </row>
    <row r="346" s="398" customFormat="true" ht="15" customHeight="true" x14ac:dyDescent="0.2">
      <c r="B346" s="397"/>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870"/>
      <c r="BB346" s="163" t="s">
        <v>48</v>
      </c>
      <c r="BC346" s="1062" t="s">
        <v>35</v>
      </c>
      <c r="BD346" s="1082" t="s">
        <v>35</v>
      </c>
      <c r="BE346" s="1082" t="s">
        <v>35</v>
      </c>
      <c r="BF346" s="1082" t="s">
        <v>35</v>
      </c>
      <c r="BG346" s="1102" t="s">
        <v>35</v>
      </c>
      <c r="BH346" s="1121" t="s">
        <v>35</v>
      </c>
      <c r="BI346" s="1082" t="s">
        <v>35</v>
      </c>
      <c r="BJ346" s="1082" t="s">
        <v>35</v>
      </c>
      <c r="BK346" s="1082" t="s">
        <v>35</v>
      </c>
      <c r="BL346" s="1102" t="s">
        <v>35</v>
      </c>
      <c r="BM346" s="1121" t="s">
        <v>35</v>
      </c>
      <c r="BN346" s="1082" t="s">
        <v>35</v>
      </c>
      <c r="BO346" s="1082" t="s">
        <v>35</v>
      </c>
      <c r="BP346" s="1082" t="s">
        <v>35</v>
      </c>
      <c r="BQ346" s="1102" t="s">
        <v>35</v>
      </c>
      <c r="BR346" s="1121" t="s">
        <v>35</v>
      </c>
      <c r="BS346" s="1082" t="s">
        <v>35</v>
      </c>
      <c r="BT346" s="1082" t="s">
        <v>35</v>
      </c>
      <c r="BU346" s="1082" t="s">
        <v>35</v>
      </c>
      <c r="BV346" s="1082" t="s">
        <v>35</v>
      </c>
      <c r="BW346" s="1082" t="s">
        <v>35</v>
      </c>
      <c r="BX346" s="1082" t="s">
        <v>35</v>
      </c>
      <c r="BY346" s="1140" t="s">
        <v>35</v>
      </c>
      <c r="BZ346" s="1561"/>
      <c r="CA346" s="1561"/>
      <c r="CB346" s="1561"/>
      <c r="CC346" s="1561"/>
      <c r="CD346" s="1561"/>
      <c r="CE346" s="1561"/>
      <c r="CF346" s="1561"/>
      <c r="CG346" s="1561"/>
      <c r="CH346" s="1561"/>
      <c r="CI346" s="1561"/>
      <c r="CJ346" s="1561"/>
      <c r="CK346" s="1561"/>
      <c r="CL346" s="1561"/>
      <c r="CM346" s="1561"/>
      <c r="CN346" s="1561"/>
      <c r="CO346" s="1561"/>
      <c r="CP346" s="1561"/>
      <c r="CQ346" s="1561"/>
      <c r="CR346" s="1561"/>
      <c r="CS346" s="1561"/>
      <c r="CT346" s="1561"/>
      <c r="CU346" s="1561"/>
      <c r="CV346" s="1561"/>
      <c r="CW346" s="1561"/>
      <c r="CX346" s="1561"/>
      <c r="CY346" s="1561"/>
      <c r="CZ346" s="1561"/>
    </row>
    <row r="347" s="398" customFormat="true" ht="15" customHeight="true" x14ac:dyDescent="0.2">
      <c r="B347" s="397"/>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871" t="s">
        <v>141</v>
      </c>
      <c r="BB347" s="163" t="s">
        <v>49</v>
      </c>
      <c r="BC347" s="1062" t="s">
        <v>35</v>
      </c>
      <c r="BD347" s="1082" t="s">
        <v>35</v>
      </c>
      <c r="BE347" s="1082" t="s">
        <v>35</v>
      </c>
      <c r="BF347" s="1082" t="s">
        <v>35</v>
      </c>
      <c r="BG347" s="1102" t="s">
        <v>35</v>
      </c>
      <c r="BH347" s="1121" t="s">
        <v>35</v>
      </c>
      <c r="BI347" s="1082" t="s">
        <v>35</v>
      </c>
      <c r="BJ347" s="1082" t="s">
        <v>35</v>
      </c>
      <c r="BK347" s="1082" t="s">
        <v>35</v>
      </c>
      <c r="BL347" s="1102" t="s">
        <v>35</v>
      </c>
      <c r="BM347" s="1121" t="s">
        <v>35</v>
      </c>
      <c r="BN347" s="1082" t="s">
        <v>35</v>
      </c>
      <c r="BO347" s="1082" t="s">
        <v>35</v>
      </c>
      <c r="BP347" s="1082" t="s">
        <v>35</v>
      </c>
      <c r="BQ347" s="1102" t="s">
        <v>35</v>
      </c>
      <c r="BR347" s="1121" t="s">
        <v>35</v>
      </c>
      <c r="BS347" s="1082" t="s">
        <v>35</v>
      </c>
      <c r="BT347" s="1082" t="s">
        <v>35</v>
      </c>
      <c r="BU347" s="1082" t="s">
        <v>35</v>
      </c>
      <c r="BV347" s="1082" t="s">
        <v>35</v>
      </c>
      <c r="BW347" s="1082" t="s">
        <v>35</v>
      </c>
      <c r="BX347" s="1082" t="s">
        <v>35</v>
      </c>
      <c r="BY347" s="1140" t="s">
        <v>35</v>
      </c>
      <c r="BZ347" s="1561"/>
      <c r="CA347" s="1561"/>
      <c r="CB347" s="1561"/>
      <c r="CC347" s="1561"/>
      <c r="CD347" s="1561"/>
      <c r="CE347" s="1561"/>
      <c r="CF347" s="1561"/>
      <c r="CG347" s="1561"/>
      <c r="CH347" s="1561"/>
      <c r="CI347" s="1561"/>
      <c r="CJ347" s="1561"/>
      <c r="CK347" s="1561"/>
      <c r="CL347" s="1561"/>
      <c r="CM347" s="1561"/>
      <c r="CN347" s="1561"/>
      <c r="CO347" s="1561"/>
      <c r="CP347" s="1561"/>
      <c r="CQ347" s="1561"/>
      <c r="CR347" s="1561"/>
      <c r="CS347" s="1561"/>
      <c r="CT347" s="1561"/>
      <c r="CU347" s="1561"/>
      <c r="CV347" s="1561"/>
      <c r="CW347" s="1561"/>
      <c r="CX347" s="1561"/>
      <c r="CY347" s="1561"/>
      <c r="CZ347" s="1561"/>
    </row>
    <row r="348" s="398" customFormat="true" ht="15" customHeight="true" x14ac:dyDescent="0.2">
      <c r="B348" s="397"/>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870"/>
      <c r="BB348" s="163" t="s">
        <v>48</v>
      </c>
      <c r="BC348" s="1062" t="s">
        <v>35</v>
      </c>
      <c r="BD348" s="1082" t="s">
        <v>35</v>
      </c>
      <c r="BE348" s="1082" t="s">
        <v>35</v>
      </c>
      <c r="BF348" s="1082" t="s">
        <v>35</v>
      </c>
      <c r="BG348" s="1102" t="s">
        <v>35</v>
      </c>
      <c r="BH348" s="1121" t="s">
        <v>35</v>
      </c>
      <c r="BI348" s="1082" t="s">
        <v>35</v>
      </c>
      <c r="BJ348" s="1082" t="s">
        <v>35</v>
      </c>
      <c r="BK348" s="1082" t="s">
        <v>35</v>
      </c>
      <c r="BL348" s="1102" t="s">
        <v>35</v>
      </c>
      <c r="BM348" s="1121" t="s">
        <v>35</v>
      </c>
      <c r="BN348" s="1082" t="s">
        <v>35</v>
      </c>
      <c r="BO348" s="1082" t="s">
        <v>35</v>
      </c>
      <c r="BP348" s="1082" t="s">
        <v>35</v>
      </c>
      <c r="BQ348" s="1102" t="s">
        <v>35</v>
      </c>
      <c r="BR348" s="1121" t="s">
        <v>35</v>
      </c>
      <c r="BS348" s="1082" t="s">
        <v>35</v>
      </c>
      <c r="BT348" s="1082" t="s">
        <v>35</v>
      </c>
      <c r="BU348" s="1082" t="s">
        <v>35</v>
      </c>
      <c r="BV348" s="1082" t="s">
        <v>35</v>
      </c>
      <c r="BW348" s="1082" t="s">
        <v>35</v>
      </c>
      <c r="BX348" s="1082" t="s">
        <v>35</v>
      </c>
      <c r="BY348" s="1140" t="s">
        <v>35</v>
      </c>
      <c r="BZ348" s="1561"/>
      <c r="CA348" s="1561"/>
      <c r="CB348" s="1561"/>
      <c r="CC348" s="1561"/>
      <c r="CD348" s="1561"/>
      <c r="CE348" s="1561"/>
      <c r="CF348" s="1561"/>
      <c r="CG348" s="1561"/>
      <c r="CH348" s="1561"/>
      <c r="CI348" s="1561"/>
      <c r="CJ348" s="1561"/>
      <c r="CK348" s="1561"/>
      <c r="CL348" s="1561"/>
      <c r="CM348" s="1561"/>
      <c r="CN348" s="1561"/>
      <c r="CO348" s="1561"/>
      <c r="CP348" s="1561"/>
      <c r="CQ348" s="1561"/>
      <c r="CR348" s="1561"/>
      <c r="CS348" s="1561"/>
      <c r="CT348" s="1561"/>
      <c r="CU348" s="1561"/>
      <c r="CV348" s="1561"/>
      <c r="CW348" s="1561"/>
      <c r="CX348" s="1561"/>
      <c r="CY348" s="1561"/>
      <c r="CZ348" s="1561"/>
    </row>
    <row r="349" s="398" customFormat="true" ht="15" customHeight="true" x14ac:dyDescent="0.2">
      <c r="B349" s="397"/>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871" t="s">
        <v>142</v>
      </c>
      <c r="BB349" s="163" t="s">
        <v>49</v>
      </c>
      <c r="BC349" s="1062" t="s">
        <v>35</v>
      </c>
      <c r="BD349" s="1082" t="s">
        <v>35</v>
      </c>
      <c r="BE349" s="1082" t="s">
        <v>35</v>
      </c>
      <c r="BF349" s="1082" t="s">
        <v>35</v>
      </c>
      <c r="BG349" s="1102" t="s">
        <v>35</v>
      </c>
      <c r="BH349" s="1121" t="s">
        <v>35</v>
      </c>
      <c r="BI349" s="1082" t="s">
        <v>35</v>
      </c>
      <c r="BJ349" s="1082" t="s">
        <v>35</v>
      </c>
      <c r="BK349" s="1082" t="s">
        <v>35</v>
      </c>
      <c r="BL349" s="1102" t="s">
        <v>35</v>
      </c>
      <c r="BM349" s="1121" t="s">
        <v>35</v>
      </c>
      <c r="BN349" s="1082" t="s">
        <v>35</v>
      </c>
      <c r="BO349" s="1082" t="s">
        <v>35</v>
      </c>
      <c r="BP349" s="1082" t="s">
        <v>35</v>
      </c>
      <c r="BQ349" s="1102" t="s">
        <v>35</v>
      </c>
      <c r="BR349" s="1121" t="s">
        <v>35</v>
      </c>
      <c r="BS349" s="1082" t="s">
        <v>35</v>
      </c>
      <c r="BT349" s="1082" t="s">
        <v>35</v>
      </c>
      <c r="BU349" s="1082" t="s">
        <v>35</v>
      </c>
      <c r="BV349" s="1082" t="s">
        <v>35</v>
      </c>
      <c r="BW349" s="1082" t="s">
        <v>35</v>
      </c>
      <c r="BX349" s="1082" t="s">
        <v>35</v>
      </c>
      <c r="BY349" s="1140" t="s">
        <v>35</v>
      </c>
      <c r="BZ349" s="1561"/>
      <c r="CA349" s="1561"/>
      <c r="CB349" s="1561"/>
      <c r="CC349" s="1561"/>
      <c r="CD349" s="1561"/>
      <c r="CE349" s="1561"/>
      <c r="CF349" s="1561"/>
      <c r="CG349" s="1561"/>
      <c r="CH349" s="1561"/>
      <c r="CI349" s="1561"/>
      <c r="CJ349" s="1561"/>
      <c r="CK349" s="1561"/>
      <c r="CL349" s="1561"/>
      <c r="CM349" s="1561"/>
      <c r="CN349" s="1561"/>
      <c r="CO349" s="1561"/>
      <c r="CP349" s="1561"/>
      <c r="CQ349" s="1561"/>
      <c r="CR349" s="1561"/>
      <c r="CS349" s="1561"/>
      <c r="CT349" s="1561"/>
      <c r="CU349" s="1561"/>
      <c r="CV349" s="1561"/>
      <c r="CW349" s="1561"/>
      <c r="CX349" s="1561"/>
      <c r="CY349" s="1561"/>
      <c r="CZ349" s="1561"/>
    </row>
    <row r="350" s="398" customFormat="true" ht="15" customHeight="true" x14ac:dyDescent="0.2">
      <c r="B350" s="397"/>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870"/>
      <c r="BB350" s="163" t="s">
        <v>48</v>
      </c>
      <c r="BC350" s="1062" t="s">
        <v>35</v>
      </c>
      <c r="BD350" s="1082" t="s">
        <v>35</v>
      </c>
      <c r="BE350" s="1082" t="s">
        <v>35</v>
      </c>
      <c r="BF350" s="1082" t="s">
        <v>35</v>
      </c>
      <c r="BG350" s="1102" t="s">
        <v>35</v>
      </c>
      <c r="BH350" s="1121" t="s">
        <v>35</v>
      </c>
      <c r="BI350" s="1082" t="s">
        <v>35</v>
      </c>
      <c r="BJ350" s="1082" t="s">
        <v>35</v>
      </c>
      <c r="BK350" s="1082" t="s">
        <v>35</v>
      </c>
      <c r="BL350" s="1102" t="s">
        <v>35</v>
      </c>
      <c r="BM350" s="1121" t="s">
        <v>35</v>
      </c>
      <c r="BN350" s="1082" t="s">
        <v>35</v>
      </c>
      <c r="BO350" s="1082" t="s">
        <v>35</v>
      </c>
      <c r="BP350" s="1082" t="s">
        <v>35</v>
      </c>
      <c r="BQ350" s="1102" t="s">
        <v>35</v>
      </c>
      <c r="BR350" s="1121" t="s">
        <v>35</v>
      </c>
      <c r="BS350" s="1082" t="s">
        <v>35</v>
      </c>
      <c r="BT350" s="1082" t="s">
        <v>35</v>
      </c>
      <c r="BU350" s="1082" t="s">
        <v>35</v>
      </c>
      <c r="BV350" s="1082" t="s">
        <v>35</v>
      </c>
      <c r="BW350" s="1082" t="s">
        <v>35</v>
      </c>
      <c r="BX350" s="1082" t="s">
        <v>35</v>
      </c>
      <c r="BY350" s="1140" t="s">
        <v>35</v>
      </c>
      <c r="BZ350" s="1561"/>
      <c r="CA350" s="1561"/>
      <c r="CB350" s="1561"/>
      <c r="CC350" s="1561"/>
      <c r="CD350" s="1561"/>
      <c r="CE350" s="1561"/>
      <c r="CF350" s="1561"/>
      <c r="CG350" s="1561"/>
      <c r="CH350" s="1561"/>
      <c r="CI350" s="1561"/>
      <c r="CJ350" s="1561"/>
      <c r="CK350" s="1561"/>
      <c r="CL350" s="1561"/>
      <c r="CM350" s="1561"/>
      <c r="CN350" s="1561"/>
      <c r="CO350" s="1561"/>
      <c r="CP350" s="1561"/>
      <c r="CQ350" s="1561"/>
      <c r="CR350" s="1561"/>
      <c r="CS350" s="1561"/>
      <c r="CT350" s="1561"/>
      <c r="CU350" s="1561"/>
      <c r="CV350" s="1561"/>
      <c r="CW350" s="1561"/>
      <c r="CX350" s="1561"/>
      <c r="CY350" s="1561"/>
      <c r="CZ350" s="1561"/>
    </row>
    <row r="351" s="398" customFormat="true" ht="15" customHeight="true" x14ac:dyDescent="0.2">
      <c r="B351" s="397"/>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871" t="s">
        <v>143</v>
      </c>
      <c r="BB351" s="163" t="s">
        <v>49</v>
      </c>
      <c r="BC351" s="1062" t="s">
        <v>35</v>
      </c>
      <c r="BD351" s="1082" t="s">
        <v>35</v>
      </c>
      <c r="BE351" s="1082" t="s">
        <v>35</v>
      </c>
      <c r="BF351" s="1082" t="s">
        <v>35</v>
      </c>
      <c r="BG351" s="1102" t="s">
        <v>35</v>
      </c>
      <c r="BH351" s="1121" t="s">
        <v>35</v>
      </c>
      <c r="BI351" s="1082" t="s">
        <v>35</v>
      </c>
      <c r="BJ351" s="1082" t="s">
        <v>35</v>
      </c>
      <c r="BK351" s="1082" t="s">
        <v>35</v>
      </c>
      <c r="BL351" s="1102" t="s">
        <v>35</v>
      </c>
      <c r="BM351" s="1121" t="s">
        <v>35</v>
      </c>
      <c r="BN351" s="1082" t="s">
        <v>35</v>
      </c>
      <c r="BO351" s="1082" t="s">
        <v>35</v>
      </c>
      <c r="BP351" s="1082" t="s">
        <v>35</v>
      </c>
      <c r="BQ351" s="1102" t="s">
        <v>35</v>
      </c>
      <c r="BR351" s="1121" t="s">
        <v>35</v>
      </c>
      <c r="BS351" s="1082" t="s">
        <v>35</v>
      </c>
      <c r="BT351" s="1082" t="s">
        <v>35</v>
      </c>
      <c r="BU351" s="1082" t="s">
        <v>35</v>
      </c>
      <c r="BV351" s="1082" t="s">
        <v>35</v>
      </c>
      <c r="BW351" s="1082" t="s">
        <v>35</v>
      </c>
      <c r="BX351" s="1082" t="s">
        <v>35</v>
      </c>
      <c r="BY351" s="1140" t="s">
        <v>35</v>
      </c>
      <c r="BZ351" s="1561"/>
      <c r="CA351" s="1561"/>
      <c r="CB351" s="1561"/>
      <c r="CC351" s="1561"/>
      <c r="CD351" s="1561"/>
      <c r="CE351" s="1561"/>
      <c r="CF351" s="1561"/>
      <c r="CG351" s="1561"/>
      <c r="CH351" s="1561"/>
      <c r="CI351" s="1561"/>
      <c r="CJ351" s="1561"/>
      <c r="CK351" s="1561"/>
      <c r="CL351" s="1561"/>
      <c r="CM351" s="1561"/>
      <c r="CN351" s="1561"/>
      <c r="CO351" s="1561"/>
      <c r="CP351" s="1561"/>
      <c r="CQ351" s="1561"/>
      <c r="CR351" s="1561"/>
      <c r="CS351" s="1561"/>
      <c r="CT351" s="1561"/>
      <c r="CU351" s="1561"/>
      <c r="CV351" s="1561"/>
      <c r="CW351" s="1561"/>
      <c r="CX351" s="1561"/>
      <c r="CY351" s="1561"/>
      <c r="CZ351" s="1561"/>
    </row>
    <row r="352" s="398" customFormat="true" ht="15" customHeight="true" x14ac:dyDescent="0.2">
      <c r="B352" s="397"/>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870"/>
      <c r="BB352" s="163" t="s">
        <v>48</v>
      </c>
      <c r="BC352" s="1062" t="s">
        <v>35</v>
      </c>
      <c r="BD352" s="1082" t="s">
        <v>35</v>
      </c>
      <c r="BE352" s="1082" t="s">
        <v>35</v>
      </c>
      <c r="BF352" s="1082" t="s">
        <v>35</v>
      </c>
      <c r="BG352" s="1102" t="s">
        <v>35</v>
      </c>
      <c r="BH352" s="1121" t="s">
        <v>35</v>
      </c>
      <c r="BI352" s="1082" t="s">
        <v>35</v>
      </c>
      <c r="BJ352" s="1082" t="s">
        <v>35</v>
      </c>
      <c r="BK352" s="1082" t="s">
        <v>35</v>
      </c>
      <c r="BL352" s="1102" t="s">
        <v>35</v>
      </c>
      <c r="BM352" s="1121" t="s">
        <v>35</v>
      </c>
      <c r="BN352" s="1082" t="s">
        <v>35</v>
      </c>
      <c r="BO352" s="1082" t="s">
        <v>35</v>
      </c>
      <c r="BP352" s="1082" t="s">
        <v>35</v>
      </c>
      <c r="BQ352" s="1102" t="s">
        <v>35</v>
      </c>
      <c r="BR352" s="1121" t="s">
        <v>35</v>
      </c>
      <c r="BS352" s="1082" t="s">
        <v>35</v>
      </c>
      <c r="BT352" s="1082" t="s">
        <v>35</v>
      </c>
      <c r="BU352" s="1082" t="s">
        <v>35</v>
      </c>
      <c r="BV352" s="1082" t="s">
        <v>35</v>
      </c>
      <c r="BW352" s="1082" t="s">
        <v>35</v>
      </c>
      <c r="BX352" s="1082" t="s">
        <v>35</v>
      </c>
      <c r="BY352" s="1140" t="s">
        <v>35</v>
      </c>
      <c r="BZ352" s="1561"/>
      <c r="CA352" s="1561"/>
      <c r="CB352" s="1561"/>
      <c r="CC352" s="1561"/>
      <c r="CD352" s="1561"/>
      <c r="CE352" s="1561"/>
      <c r="CF352" s="1561"/>
      <c r="CG352" s="1561"/>
      <c r="CH352" s="1561"/>
      <c r="CI352" s="1561"/>
      <c r="CJ352" s="1561"/>
      <c r="CK352" s="1561"/>
      <c r="CL352" s="1561"/>
      <c r="CM352" s="1561"/>
      <c r="CN352" s="1561"/>
      <c r="CO352" s="1561"/>
      <c r="CP352" s="1561"/>
      <c r="CQ352" s="1561"/>
      <c r="CR352" s="1561"/>
      <c r="CS352" s="1561"/>
      <c r="CT352" s="1561"/>
      <c r="CU352" s="1561"/>
      <c r="CV352" s="1561"/>
      <c r="CW352" s="1561"/>
      <c r="CX352" s="1561"/>
      <c r="CY352" s="1561"/>
      <c r="CZ352" s="1561"/>
    </row>
    <row r="353" s="398" customFormat="true" ht="15" customHeight="true" x14ac:dyDescent="0.2">
      <c r="B353" s="397"/>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871" t="s">
        <v>138</v>
      </c>
      <c r="BB353" s="163" t="s">
        <v>49</v>
      </c>
      <c r="BC353" s="1062" t="s">
        <v>35</v>
      </c>
      <c r="BD353" s="1082" t="s">
        <v>35</v>
      </c>
      <c r="BE353" s="1082" t="s">
        <v>35</v>
      </c>
      <c r="BF353" s="1082" t="s">
        <v>35</v>
      </c>
      <c r="BG353" s="1102" t="s">
        <v>35</v>
      </c>
      <c r="BH353" s="1121" t="s">
        <v>35</v>
      </c>
      <c r="BI353" s="1082" t="s">
        <v>35</v>
      </c>
      <c r="BJ353" s="1082" t="s">
        <v>35</v>
      </c>
      <c r="BK353" s="1082" t="s">
        <v>35</v>
      </c>
      <c r="BL353" s="1102" t="s">
        <v>35</v>
      </c>
      <c r="BM353" s="1121" t="s">
        <v>35</v>
      </c>
      <c r="BN353" s="1082" t="s">
        <v>35</v>
      </c>
      <c r="BO353" s="1082" t="s">
        <v>35</v>
      </c>
      <c r="BP353" s="1082" t="s">
        <v>35</v>
      </c>
      <c r="BQ353" s="1102" t="s">
        <v>35</v>
      </c>
      <c r="BR353" s="1121" t="s">
        <v>35</v>
      </c>
      <c r="BS353" s="1082" t="s">
        <v>35</v>
      </c>
      <c r="BT353" s="1082" t="s">
        <v>35</v>
      </c>
      <c r="BU353" s="1082" t="s">
        <v>35</v>
      </c>
      <c r="BV353" s="1082" t="s">
        <v>35</v>
      </c>
      <c r="BW353" s="1082" t="s">
        <v>35</v>
      </c>
      <c r="BX353" s="1082" t="s">
        <v>35</v>
      </c>
      <c r="BY353" s="1140" t="s">
        <v>35</v>
      </c>
      <c r="BZ353" s="1561"/>
      <c r="CA353" s="1561"/>
      <c r="CB353" s="1561"/>
      <c r="CC353" s="1561"/>
      <c r="CD353" s="1561"/>
      <c r="CE353" s="1561"/>
      <c r="CF353" s="1561"/>
      <c r="CG353" s="1561"/>
      <c r="CH353" s="1561"/>
      <c r="CI353" s="1561"/>
      <c r="CJ353" s="1561"/>
      <c r="CK353" s="1561"/>
      <c r="CL353" s="1561"/>
      <c r="CM353" s="1561"/>
      <c r="CN353" s="1561"/>
      <c r="CO353" s="1561"/>
      <c r="CP353" s="1561"/>
      <c r="CQ353" s="1561"/>
      <c r="CR353" s="1561"/>
      <c r="CS353" s="1561"/>
      <c r="CT353" s="1561"/>
      <c r="CU353" s="1561"/>
      <c r="CV353" s="1561"/>
      <c r="CW353" s="1561"/>
      <c r="CX353" s="1561"/>
      <c r="CY353" s="1561"/>
      <c r="CZ353" s="1561"/>
    </row>
    <row r="354" s="398" customFormat="true" ht="15" customHeight="true" x14ac:dyDescent="0.2">
      <c r="B354" s="397"/>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881"/>
      <c r="BB354" s="164" t="s">
        <v>48</v>
      </c>
      <c r="BC354" s="1063" t="s">
        <v>35</v>
      </c>
      <c r="BD354" s="1083" t="s">
        <v>35</v>
      </c>
      <c r="BE354" s="1083" t="s">
        <v>35</v>
      </c>
      <c r="BF354" s="1083" t="s">
        <v>35</v>
      </c>
      <c r="BG354" s="1103" t="s">
        <v>35</v>
      </c>
      <c r="BH354" s="1122" t="s">
        <v>35</v>
      </c>
      <c r="BI354" s="1083" t="s">
        <v>35</v>
      </c>
      <c r="BJ354" s="1083" t="s">
        <v>35</v>
      </c>
      <c r="BK354" s="1083" t="s">
        <v>35</v>
      </c>
      <c r="BL354" s="1103" t="s">
        <v>35</v>
      </c>
      <c r="BM354" s="1122" t="s">
        <v>35</v>
      </c>
      <c r="BN354" s="1083" t="s">
        <v>35</v>
      </c>
      <c r="BO354" s="1083" t="s">
        <v>35</v>
      </c>
      <c r="BP354" s="1083" t="s">
        <v>35</v>
      </c>
      <c r="BQ354" s="1103" t="s">
        <v>35</v>
      </c>
      <c r="BR354" s="1122" t="s">
        <v>35</v>
      </c>
      <c r="BS354" s="1083" t="s">
        <v>35</v>
      </c>
      <c r="BT354" s="1083" t="s">
        <v>35</v>
      </c>
      <c r="BU354" s="1083" t="s">
        <v>35</v>
      </c>
      <c r="BV354" s="1083" t="s">
        <v>35</v>
      </c>
      <c r="BW354" s="1083" t="s">
        <v>35</v>
      </c>
      <c r="BX354" s="1083" t="s">
        <v>35</v>
      </c>
      <c r="BY354" s="1141" t="s">
        <v>35</v>
      </c>
      <c r="BZ354" s="1562"/>
      <c r="CA354" s="1562"/>
      <c r="CB354" s="1562"/>
      <c r="CC354" s="1562"/>
      <c r="CD354" s="1562"/>
      <c r="CE354" s="1562"/>
      <c r="CF354" s="1562"/>
      <c r="CG354" s="1562"/>
      <c r="CH354" s="1562"/>
      <c r="CI354" s="1562"/>
      <c r="CJ354" s="1562"/>
      <c r="CK354" s="1562"/>
      <c r="CL354" s="1562"/>
      <c r="CM354" s="1562"/>
      <c r="CN354" s="1562"/>
      <c r="CO354" s="1562"/>
      <c r="CP354" s="1562"/>
      <c r="CQ354" s="1562"/>
      <c r="CR354" s="1562"/>
      <c r="CS354" s="1562"/>
      <c r="CT354" s="1562"/>
      <c r="CU354" s="1562"/>
      <c r="CV354" s="1562"/>
      <c r="CW354" s="1562"/>
      <c r="CX354" s="1562"/>
      <c r="CY354" s="1562"/>
      <c r="CZ354" s="1562"/>
    </row>
    <row r="355" s="398" customFormat="true" ht="15" customHeight="true" x14ac:dyDescent="0.2">
      <c r="B355" s="397"/>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8" customFormat="true" ht="15" customHeight="true" x14ac:dyDescent="0.2">
      <c r="B356" s="397"/>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8" customFormat="true" ht="15" customHeight="true" x14ac:dyDescent="0.2">
      <c r="B390" s="397"/>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8" customFormat="true" ht="15" customHeight="true" x14ac:dyDescent="0.2">
      <c r="B391" s="397"/>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8" customFormat="true" ht="15" customHeight="true" x14ac:dyDescent="0.2">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8" customFormat="true" ht="15" customHeight="true" x14ac:dyDescent="0.2">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8" customFormat="true" ht="15" customHeight="true" x14ac:dyDescent="0.2">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8" customFormat="true" ht="15" customHeight="true" x14ac:dyDescent="0.2">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8" customFormat="true" ht="15" customHeight="true" x14ac:dyDescent="0.2">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8" customFormat="true" ht="15" customHeight="true" x14ac:dyDescent="0.2">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8" customFormat="true" ht="15" customHeight="true" x14ac:dyDescent="0.2">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1737" t="s">
        <v>129</v>
      </c>
      <c r="D399" s="1738"/>
      <c r="E399" s="1738"/>
      <c r="F399" s="1738"/>
      <c r="G399" s="136"/>
      <c r="H399" s="1739" t="s">
        <v>130</v>
      </c>
      <c r="I399" s="1740"/>
      <c r="J399" s="1740"/>
      <c r="K399" s="1740"/>
      <c r="M399" s="1739" t="s">
        <v>131</v>
      </c>
      <c r="N399" s="1740"/>
      <c r="O399" s="1740"/>
      <c r="P399" s="1740"/>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741" t="s">
        <v>192</v>
      </c>
      <c r="D400" s="1727"/>
      <c r="E400" s="1727"/>
      <c r="H400" s="1742" t="s">
        <v>192</v>
      </c>
      <c r="I400" s="1727"/>
      <c r="J400" s="1727"/>
      <c r="M400" s="1743" t="s">
        <v>192</v>
      </c>
      <c r="N400" s="1727"/>
      <c r="O400" s="1727"/>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26"/>
      <c r="D401" s="1727"/>
      <c r="E401" s="417" t="s">
        <v>193</v>
      </c>
      <c r="H401" s="1726"/>
      <c r="I401" s="1727"/>
      <c r="J401" s="418" t="s">
        <v>193</v>
      </c>
      <c r="M401" s="1726"/>
      <c r="N401" s="1727"/>
      <c r="O401" s="419" t="s">
        <v>193</v>
      </c>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36" t="s">
        <v>135</v>
      </c>
      <c r="C402" s="1727"/>
      <c r="D402" s="1727"/>
      <c r="E402" s="420" t="s">
        <v>194</v>
      </c>
      <c r="H402" s="1727"/>
      <c r="I402" s="1727"/>
      <c r="J402" s="421" t="s">
        <v>194</v>
      </c>
      <c r="M402" s="1727"/>
      <c r="N402" s="1727"/>
      <c r="O402" s="422" t="s">
        <v>194</v>
      </c>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27"/>
      <c r="C403" s="1711" t="s">
        <v>195</v>
      </c>
      <c r="D403" s="1695"/>
      <c r="E403" s="462">
        <v>0.83464410112672172</v>
      </c>
      <c r="F403" s="445"/>
      <c r="G403" s="445"/>
      <c r="H403" s="1712" t="s">
        <v>195</v>
      </c>
      <c r="I403" s="1695"/>
      <c r="J403" s="463">
        <v>0.78622051884592525</v>
      </c>
      <c r="K403" s="445"/>
      <c r="L403" s="445"/>
      <c r="M403" s="1713" t="s">
        <v>196</v>
      </c>
      <c r="N403" s="1695"/>
      <c r="O403" s="464">
        <v>-0.63790834724927215</v>
      </c>
      <c r="P403" s="445"/>
      <c r="Q403" s="445"/>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27"/>
      <c r="C404" s="1708" t="s">
        <v>197</v>
      </c>
      <c r="D404" s="1695"/>
      <c r="E404" s="465">
        <v>0.80295055472114052</v>
      </c>
      <c r="F404" s="445"/>
      <c r="G404" s="445"/>
      <c r="H404" s="1709" t="s">
        <v>198</v>
      </c>
      <c r="I404" s="1695"/>
      <c r="J404" s="466">
        <v>0.72967715182152049</v>
      </c>
      <c r="K404" s="445"/>
      <c r="L404" s="445"/>
      <c r="M404" s="1710" t="s">
        <v>195</v>
      </c>
      <c r="N404" s="1695"/>
      <c r="O404" s="467">
        <v>0.62602480963656948</v>
      </c>
      <c r="P404" s="445"/>
      <c r="Q404" s="445"/>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27"/>
      <c r="C405" s="1708" t="s">
        <v>198</v>
      </c>
      <c r="D405" s="1695"/>
      <c r="E405" s="465">
        <v>0.79583255265512043</v>
      </c>
      <c r="F405" s="445"/>
      <c r="G405" s="445"/>
      <c r="H405" s="1709" t="s">
        <v>197</v>
      </c>
      <c r="I405" s="1695"/>
      <c r="J405" s="466">
        <v>0.72536428500707029</v>
      </c>
      <c r="K405" s="445"/>
      <c r="L405" s="445"/>
      <c r="M405" s="1710" t="s">
        <v>199</v>
      </c>
      <c r="N405" s="1695"/>
      <c r="O405" s="467">
        <v>0.62396564730642945</v>
      </c>
      <c r="P405" s="445"/>
      <c r="Q405" s="445"/>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27"/>
      <c r="C406" s="1708" t="s">
        <v>196</v>
      </c>
      <c r="D406" s="1695"/>
      <c r="E406" s="465">
        <v>-0.78617698319791762</v>
      </c>
      <c r="F406" s="445"/>
      <c r="G406" s="445"/>
      <c r="H406" s="1709" t="s">
        <v>200</v>
      </c>
      <c r="I406" s="1695"/>
      <c r="J406" s="466">
        <v>0.71838047561731266</v>
      </c>
      <c r="K406" s="445"/>
      <c r="L406" s="445"/>
      <c r="M406" s="1710" t="s">
        <v>197</v>
      </c>
      <c r="N406" s="1695"/>
      <c r="O406" s="467">
        <v>0.51335797667812832</v>
      </c>
      <c r="P406" s="445"/>
      <c r="Q406" s="445"/>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27"/>
      <c r="C407" s="1708" t="s">
        <v>200</v>
      </c>
      <c r="D407" s="1695"/>
      <c r="E407" s="465">
        <v>0.74002530043123105</v>
      </c>
      <c r="F407" s="445"/>
      <c r="G407" s="445"/>
      <c r="H407" s="1709" t="s">
        <v>201</v>
      </c>
      <c r="I407" s="1695"/>
      <c r="J407" s="466">
        <v>0.677313097307914</v>
      </c>
      <c r="K407" s="445"/>
      <c r="L407" s="445"/>
      <c r="M407" s="1710" t="s">
        <v>200</v>
      </c>
      <c r="N407" s="1695"/>
      <c r="O407" s="467">
        <v>0.4980440853418297</v>
      </c>
      <c r="P407" s="445"/>
      <c r="Q407" s="445"/>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27"/>
      <c r="C408" s="1708" t="s">
        <v>199</v>
      </c>
      <c r="D408" s="1695"/>
      <c r="E408" s="465">
        <v>0.66243644194386808</v>
      </c>
      <c r="F408" s="445"/>
      <c r="G408" s="445"/>
      <c r="H408" s="1709" t="s">
        <v>202</v>
      </c>
      <c r="I408" s="1695"/>
      <c r="J408" s="466">
        <v>0.66994194627057424</v>
      </c>
      <c r="K408" s="445"/>
      <c r="L408" s="445"/>
      <c r="M408" s="1710" t="s">
        <v>202</v>
      </c>
      <c r="N408" s="1695"/>
      <c r="O408" s="467">
        <v>0.47225911663015563</v>
      </c>
      <c r="P408" s="445"/>
      <c r="Q408" s="445"/>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27"/>
      <c r="C409" s="1708" t="s">
        <v>201</v>
      </c>
      <c r="D409" s="1695"/>
      <c r="E409" s="465">
        <v>0.66161013140862979</v>
      </c>
      <c r="F409" s="445"/>
      <c r="G409" s="445"/>
      <c r="H409" s="1709" t="s">
        <v>196</v>
      </c>
      <c r="I409" s="1695"/>
      <c r="J409" s="466">
        <v>-0.65117749185379614</v>
      </c>
      <c r="K409" s="445"/>
      <c r="L409" s="445"/>
      <c r="M409" s="1710" t="s">
        <v>201</v>
      </c>
      <c r="N409" s="1695"/>
      <c r="O409" s="467">
        <v>0.46078662692446609</v>
      </c>
      <c r="P409" s="445"/>
      <c r="Q409" s="445"/>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27"/>
      <c r="C410" s="1708" t="s">
        <v>202</v>
      </c>
      <c r="D410" s="1695"/>
      <c r="E410" s="465">
        <v>0.65901054318697194</v>
      </c>
      <c r="F410" s="445"/>
      <c r="G410" s="445"/>
      <c r="H410" s="1709" t="s">
        <v>199</v>
      </c>
      <c r="I410" s="1695"/>
      <c r="J410" s="466">
        <v>0.4403093509388939</v>
      </c>
      <c r="K410" s="445"/>
      <c r="L410" s="445"/>
      <c r="M410" s="1710" t="s">
        <v>198</v>
      </c>
      <c r="N410" s="1695"/>
      <c r="O410" s="467">
        <v>0.43342046068943479</v>
      </c>
      <c r="P410" s="445"/>
      <c r="Q410" s="445"/>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27"/>
      <c r="C411" s="1708" t="s">
        <v>203</v>
      </c>
      <c r="D411" s="1695"/>
      <c r="E411" s="465">
        <v>0.44697955787586841</v>
      </c>
      <c r="F411" s="445"/>
      <c r="G411" s="445"/>
      <c r="H411" s="1709" t="s">
        <v>203</v>
      </c>
      <c r="I411" s="1695"/>
      <c r="J411" s="466">
        <v>0.43942381885145537</v>
      </c>
      <c r="K411" s="445"/>
      <c r="L411" s="445"/>
      <c r="M411" s="1710" t="s">
        <v>204</v>
      </c>
      <c r="N411" s="1695"/>
      <c r="O411" s="467">
        <v>0.40721082137233361</v>
      </c>
      <c r="P411" s="445"/>
      <c r="Q411" s="445"/>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27"/>
      <c r="C412" s="1708" t="s">
        <v>205</v>
      </c>
      <c r="D412" s="1695"/>
      <c r="E412" s="465">
        <v>0.4424661109990593</v>
      </c>
      <c r="F412" s="445"/>
      <c r="G412" s="445"/>
      <c r="H412" s="1709" t="s">
        <v>205</v>
      </c>
      <c r="I412" s="1695"/>
      <c r="J412" s="466">
        <v>0.42736429603095666</v>
      </c>
      <c r="K412" s="445"/>
      <c r="L412" s="445"/>
      <c r="M412" s="1710" t="s">
        <v>203</v>
      </c>
      <c r="N412" s="1695"/>
      <c r="O412" s="467">
        <v>0.38862424050030908</v>
      </c>
      <c r="P412" s="445"/>
      <c r="Q412" s="445"/>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27"/>
      <c r="C413" s="1708" t="s">
        <v>204</v>
      </c>
      <c r="D413" s="1695"/>
      <c r="E413" s="465">
        <v>0.41814700958060153</v>
      </c>
      <c r="F413" s="445"/>
      <c r="G413" s="445"/>
      <c r="H413" s="1709" t="s">
        <v>206</v>
      </c>
      <c r="I413" s="1695"/>
      <c r="J413" s="466">
        <v>-0.39170213100530582</v>
      </c>
      <c r="K413" s="445"/>
      <c r="L413" s="445"/>
      <c r="M413" s="1710" t="s">
        <v>207</v>
      </c>
      <c r="N413" s="1695"/>
      <c r="O413" s="467">
        <v>0.24598537159931091</v>
      </c>
      <c r="P413" s="445"/>
      <c r="Q413" s="445"/>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27"/>
      <c r="C414" s="1708" t="s">
        <v>206</v>
      </c>
      <c r="D414" s="1695"/>
      <c r="E414" s="465">
        <v>-0.40254523007538401</v>
      </c>
      <c r="F414" s="445"/>
      <c r="G414" s="445"/>
      <c r="H414" s="1709" t="s">
        <v>207</v>
      </c>
      <c r="I414" s="1695"/>
      <c r="J414" s="466">
        <v>0.37957689464206235</v>
      </c>
      <c r="K414" s="445"/>
      <c r="L414" s="445"/>
      <c r="M414" s="1710" t="s">
        <v>208</v>
      </c>
      <c r="N414" s="1695"/>
      <c r="O414" s="467">
        <v>0.23047348199106488</v>
      </c>
      <c r="P414" s="445"/>
      <c r="Q414" s="445"/>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27"/>
      <c r="C415" s="1708" t="s">
        <v>209</v>
      </c>
      <c r="D415" s="1695"/>
      <c r="E415" s="465">
        <v>0.3789050388218308</v>
      </c>
      <c r="F415" s="445"/>
      <c r="G415" s="445"/>
      <c r="H415" s="1709" t="s">
        <v>204</v>
      </c>
      <c r="I415" s="1695"/>
      <c r="J415" s="466">
        <v>0.37956614909361158</v>
      </c>
      <c r="K415" s="445"/>
      <c r="L415" s="445"/>
      <c r="M415" s="1710" t="s">
        <v>210</v>
      </c>
      <c r="N415" s="1695"/>
      <c r="O415" s="467">
        <v>0.17337368800223296</v>
      </c>
      <c r="P415" s="445"/>
      <c r="Q415" s="445"/>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27"/>
      <c r="C416" s="1708" t="s">
        <v>208</v>
      </c>
      <c r="D416" s="1695"/>
      <c r="E416" s="465">
        <v>0.36260691728903433</v>
      </c>
      <c r="F416" s="445"/>
      <c r="G416" s="445"/>
      <c r="H416" s="1709" t="s">
        <v>209</v>
      </c>
      <c r="I416" s="1695"/>
      <c r="J416" s="466">
        <v>0.36640391873501021</v>
      </c>
      <c r="K416" s="445"/>
      <c r="L416" s="445"/>
      <c r="M416" s="1710" t="s">
        <v>211</v>
      </c>
      <c r="N416" s="1695"/>
      <c r="O416" s="467">
        <v>0.12659841592541279</v>
      </c>
      <c r="P416" s="445"/>
      <c r="Q416" s="445"/>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27"/>
      <c r="C417" s="1708" t="s">
        <v>207</v>
      </c>
      <c r="D417" s="1695"/>
      <c r="E417" s="465">
        <v>0.35713306642093018</v>
      </c>
      <c r="F417" s="445"/>
      <c r="G417" s="445"/>
      <c r="H417" s="1709" t="s">
        <v>208</v>
      </c>
      <c r="I417" s="1695"/>
      <c r="J417" s="466">
        <v>0.3304796408703749</v>
      </c>
      <c r="K417" s="445"/>
      <c r="L417" s="445"/>
      <c r="M417" s="1710" t="s">
        <v>205</v>
      </c>
      <c r="N417" s="1695"/>
      <c r="O417" s="467">
        <v>0.11492985651537273</v>
      </c>
      <c r="P417" s="445"/>
      <c r="Q417" s="445"/>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27"/>
      <c r="C418" s="1708" t="s">
        <v>212</v>
      </c>
      <c r="D418" s="1695"/>
      <c r="E418" s="465">
        <v>0.29762815278937083</v>
      </c>
      <c r="F418" s="445"/>
      <c r="G418" s="445"/>
      <c r="H418" s="1709" t="s">
        <v>212</v>
      </c>
      <c r="I418" s="1695"/>
      <c r="J418" s="466">
        <v>0.29493617707545128</v>
      </c>
      <c r="K418" s="445"/>
      <c r="L418" s="445"/>
      <c r="M418" s="1710" t="s">
        <v>209</v>
      </c>
      <c r="N418" s="1695"/>
      <c r="O418" s="467">
        <v>0.11244341734614928</v>
      </c>
      <c r="P418" s="445"/>
      <c r="Q418" s="445"/>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27"/>
      <c r="C419" s="1708" t="s">
        <v>213</v>
      </c>
      <c r="D419" s="1695"/>
      <c r="E419" s="465">
        <v>0.21429124517721798</v>
      </c>
      <c r="F419" s="445"/>
      <c r="G419" s="445"/>
      <c r="H419" s="1709" t="s">
        <v>214</v>
      </c>
      <c r="I419" s="1695"/>
      <c r="J419" s="466">
        <v>-0.26698579884613755</v>
      </c>
      <c r="K419" s="445"/>
      <c r="L419" s="445"/>
      <c r="M419" s="1710" t="s">
        <v>213</v>
      </c>
      <c r="N419" s="1695"/>
      <c r="O419" s="467">
        <v>9.0213238055552203E-2</v>
      </c>
      <c r="P419" s="445"/>
      <c r="Q419" s="445"/>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27"/>
      <c r="C420" s="1708" t="s">
        <v>214</v>
      </c>
      <c r="D420" s="1695"/>
      <c r="E420" s="465">
        <v>-0.15799273767703489</v>
      </c>
      <c r="F420" s="445"/>
      <c r="G420" s="445"/>
      <c r="H420" s="1709" t="s">
        <v>213</v>
      </c>
      <c r="I420" s="1695"/>
      <c r="J420" s="466">
        <v>0.11333240812321367</v>
      </c>
      <c r="K420" s="445"/>
      <c r="L420" s="445"/>
      <c r="M420" s="1710" t="s">
        <v>214</v>
      </c>
      <c r="N420" s="1695"/>
      <c r="O420" s="467">
        <v>-8.5420096193932177E-2</v>
      </c>
      <c r="P420" s="445"/>
      <c r="Q420" s="445"/>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27"/>
      <c r="C421" s="1708" t="s">
        <v>211</v>
      </c>
      <c r="D421" s="1695"/>
      <c r="E421" s="465">
        <v>-0.1301198803636576</v>
      </c>
      <c r="F421" s="445"/>
      <c r="G421" s="445"/>
      <c r="H421" s="1709" t="s">
        <v>211</v>
      </c>
      <c r="I421" s="1695"/>
      <c r="J421" s="466">
        <v>-7.0853040827757341E-2</v>
      </c>
      <c r="K421" s="445"/>
      <c r="L421" s="445"/>
      <c r="M421" s="1710" t="s">
        <v>206</v>
      </c>
      <c r="N421" s="1695"/>
      <c r="O421" s="467">
        <v>-4.8191396942168854E-2</v>
      </c>
      <c r="P421" s="445"/>
      <c r="Q421" s="445"/>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27"/>
      <c r="C422" s="1708" t="s">
        <v>210</v>
      </c>
      <c r="D422" s="1695"/>
      <c r="E422" s="465">
        <v>0.10719506780219079</v>
      </c>
      <c r="F422" s="445"/>
      <c r="G422" s="445"/>
      <c r="H422" s="1709" t="s">
        <v>210</v>
      </c>
      <c r="I422" s="1695"/>
      <c r="J422" s="466">
        <v>6.9742196387168429E-2</v>
      </c>
      <c r="K422" s="445"/>
      <c r="L422" s="445"/>
      <c r="M422" s="1710" t="s">
        <v>215</v>
      </c>
      <c r="N422" s="1695"/>
      <c r="O422" s="467">
        <v>3.2079469943360132E-2</v>
      </c>
      <c r="P422" s="445"/>
      <c r="Q422" s="445"/>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27"/>
      <c r="C423" s="1708" t="s">
        <v>216</v>
      </c>
      <c r="D423" s="1695"/>
      <c r="E423" s="465">
        <v>-2.3457969860983096E-2</v>
      </c>
      <c r="F423" s="445"/>
      <c r="G423" s="445"/>
      <c r="H423" s="1709" t="s">
        <v>216</v>
      </c>
      <c r="I423" s="1695"/>
      <c r="J423" s="466">
        <v>-6.7460964673845929E-3</v>
      </c>
      <c r="K423" s="445"/>
      <c r="L423" s="445"/>
      <c r="M423" s="1710" t="s">
        <v>216</v>
      </c>
      <c r="N423" s="1695"/>
      <c r="O423" s="467">
        <v>-1.8425272917023856E-2</v>
      </c>
      <c r="P423" s="445"/>
      <c r="Q423" s="445"/>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27"/>
      <c r="C424" s="1705" t="s">
        <v>215</v>
      </c>
      <c r="D424" s="1695"/>
      <c r="E424" s="468">
        <v>5.069449878862947E-3</v>
      </c>
      <c r="F424" s="445"/>
      <c r="G424" s="445"/>
      <c r="H424" s="1706" t="s">
        <v>215</v>
      </c>
      <c r="I424" s="1695"/>
      <c r="J424" s="469">
        <v>3.6372950342980865E-3</v>
      </c>
      <c r="K424" s="445"/>
      <c r="L424" s="445"/>
      <c r="M424" s="1707" t="s">
        <v>212</v>
      </c>
      <c r="N424" s="1695"/>
      <c r="O424" s="470">
        <v>-2.9296424490628647E-3</v>
      </c>
      <c r="P424" s="445"/>
      <c r="Q424" s="445"/>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27"/>
      <c r="C425" s="1694"/>
      <c r="D425" s="1695"/>
      <c r="E425" s="461"/>
      <c r="F425" s="445"/>
      <c r="G425" s="445"/>
      <c r="H425" s="1694"/>
      <c r="I425" s="1695"/>
      <c r="J425" s="461"/>
      <c r="K425" s="445"/>
      <c r="L425" s="445"/>
      <c r="M425" s="1694"/>
      <c r="N425" s="1695"/>
      <c r="O425" s="461"/>
      <c r="P425" s="445"/>
      <c r="Q425" s="445"/>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27"/>
      <c r="C426" s="1694"/>
      <c r="D426" s="1695"/>
      <c r="E426" s="461"/>
      <c r="F426" s="445"/>
      <c r="G426" s="445"/>
      <c r="H426" s="1694"/>
      <c r="I426" s="1695"/>
      <c r="J426" s="461"/>
      <c r="K426" s="445"/>
      <c r="L426" s="445"/>
      <c r="M426" s="1694"/>
      <c r="N426" s="1695"/>
      <c r="O426" s="461"/>
      <c r="P426" s="445"/>
      <c r="Q426" s="445"/>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27"/>
      <c r="C427" s="1694"/>
      <c r="D427" s="1695"/>
      <c r="E427" s="445"/>
      <c r="F427" s="445"/>
      <c r="G427" s="445"/>
      <c r="H427" s="1694"/>
      <c r="I427" s="1695"/>
      <c r="J427" s="445"/>
      <c r="K427" s="445"/>
      <c r="L427" s="445"/>
      <c r="M427" s="1694"/>
      <c r="N427" s="1695"/>
      <c r="O427" s="445"/>
      <c r="P427" s="445"/>
      <c r="Q427" s="445"/>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27"/>
      <c r="C428" s="1702" t="s">
        <v>217</v>
      </c>
      <c r="D428" s="1695"/>
      <c r="E428" s="1695"/>
      <c r="F428" s="445"/>
      <c r="G428" s="445"/>
      <c r="H428" s="1703" t="s">
        <v>217</v>
      </c>
      <c r="I428" s="1695"/>
      <c r="J428" s="1695"/>
      <c r="K428" s="445"/>
      <c r="L428" s="445"/>
      <c r="M428" s="1704" t="s">
        <v>217</v>
      </c>
      <c r="N428" s="1695"/>
      <c r="O428" s="1695"/>
      <c r="P428" s="445"/>
      <c r="Q428" s="445"/>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27"/>
      <c r="C429" s="1694"/>
      <c r="D429" s="1695"/>
      <c r="E429" s="446" t="s">
        <v>218</v>
      </c>
      <c r="F429" s="445"/>
      <c r="G429" s="445"/>
      <c r="H429" s="1694"/>
      <c r="I429" s="1695"/>
      <c r="J429" s="447" t="s">
        <v>218</v>
      </c>
      <c r="K429" s="445"/>
      <c r="L429" s="445"/>
      <c r="M429" s="1694"/>
      <c r="N429" s="1695"/>
      <c r="O429" s="448" t="s">
        <v>218</v>
      </c>
      <c r="P429" s="445"/>
      <c r="Q429" s="445"/>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27"/>
      <c r="C430" s="1711" t="s">
        <v>197</v>
      </c>
      <c r="D430" s="1695"/>
      <c r="E430" s="462">
        <v>0.64472959332698732</v>
      </c>
      <c r="F430" s="445"/>
      <c r="G430" s="445"/>
      <c r="H430" s="1712" t="s">
        <v>197</v>
      </c>
      <c r="I430" s="1695"/>
      <c r="J430" s="463">
        <v>0.52615334596381824</v>
      </c>
      <c r="K430" s="445"/>
      <c r="L430" s="445"/>
      <c r="M430" s="1713" t="s">
        <v>197</v>
      </c>
      <c r="N430" s="1695"/>
      <c r="O430" s="464">
        <v>0.26353641221906177</v>
      </c>
      <c r="P430" s="445"/>
      <c r="Q430" s="445"/>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27"/>
      <c r="C431" s="1708" t="s">
        <v>207</v>
      </c>
      <c r="D431" s="1695"/>
      <c r="E431" s="465">
        <v>0.12754402713121651</v>
      </c>
      <c r="F431" s="445"/>
      <c r="G431" s="445"/>
      <c r="H431" s="1709" t="s">
        <v>207</v>
      </c>
      <c r="I431" s="1695"/>
      <c r="J431" s="466">
        <v>0.14407861894611129</v>
      </c>
      <c r="K431" s="445"/>
      <c r="L431" s="445"/>
      <c r="M431" s="1710" t="s">
        <v>207</v>
      </c>
      <c r="N431" s="1695"/>
      <c r="O431" s="467">
        <v>6.0508803040851079E-2</v>
      </c>
      <c r="P431" s="445"/>
      <c r="Q431" s="445"/>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27"/>
      <c r="C432" s="1708" t="s">
        <v>195</v>
      </c>
      <c r="D432" s="1695"/>
      <c r="E432" s="465">
        <v>0.69663077554563324</v>
      </c>
      <c r="F432" s="445"/>
      <c r="G432" s="445"/>
      <c r="H432" s="1709" t="s">
        <v>195</v>
      </c>
      <c r="I432" s="1695"/>
      <c r="J432" s="466">
        <v>0.61814270425435591</v>
      </c>
      <c r="K432" s="445"/>
      <c r="L432" s="445"/>
      <c r="M432" s="1710" t="s">
        <v>195</v>
      </c>
      <c r="N432" s="1695"/>
      <c r="O432" s="467">
        <v>0.39190706228050304</v>
      </c>
      <c r="P432" s="445"/>
      <c r="Q432" s="445"/>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27"/>
      <c r="C433" s="1708" t="s">
        <v>200</v>
      </c>
      <c r="D433" s="1695"/>
      <c r="E433" s="465">
        <v>0.5476374452783338</v>
      </c>
      <c r="F433" s="445"/>
      <c r="G433" s="445"/>
      <c r="H433" s="1709" t="s">
        <v>200</v>
      </c>
      <c r="I433" s="1695"/>
      <c r="J433" s="466">
        <v>0.51607050774815633</v>
      </c>
      <c r="K433" s="445"/>
      <c r="L433" s="445"/>
      <c r="M433" s="1710" t="s">
        <v>200</v>
      </c>
      <c r="N433" s="1695"/>
      <c r="O433" s="467">
        <v>0.24804791094397974</v>
      </c>
      <c r="P433" s="445"/>
      <c r="Q433" s="445"/>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27"/>
      <c r="C434" s="1708" t="s">
        <v>208</v>
      </c>
      <c r="D434" s="1695"/>
      <c r="E434" s="465">
        <v>0.13148377646585657</v>
      </c>
      <c r="F434" s="445"/>
      <c r="G434" s="445"/>
      <c r="H434" s="1709" t="s">
        <v>208</v>
      </c>
      <c r="I434" s="1695"/>
      <c r="J434" s="466">
        <v>0.10921679302981196</v>
      </c>
      <c r="K434" s="445"/>
      <c r="L434" s="445"/>
      <c r="M434" s="1710" t="s">
        <v>208</v>
      </c>
      <c r="N434" s="1695"/>
      <c r="O434" s="467">
        <v>5.3118025901085705E-2</v>
      </c>
      <c r="P434" s="445"/>
      <c r="Q434" s="445"/>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27"/>
      <c r="C435" s="1708" t="s">
        <v>204</v>
      </c>
      <c r="D435" s="1695"/>
      <c r="E435" s="465">
        <v>0.17484692162119966</v>
      </c>
      <c r="F435" s="445"/>
      <c r="G435" s="445"/>
      <c r="H435" s="1709" t="s">
        <v>204</v>
      </c>
      <c r="I435" s="1695"/>
      <c r="J435" s="466">
        <v>0.14407046153775377</v>
      </c>
      <c r="K435" s="445"/>
      <c r="L435" s="445"/>
      <c r="M435" s="1710" t="s">
        <v>204</v>
      </c>
      <c r="N435" s="1695"/>
      <c r="O435" s="467">
        <v>0.16582065304273058</v>
      </c>
      <c r="P435" s="445"/>
      <c r="Q435" s="445"/>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27"/>
      <c r="C436" s="1708" t="s">
        <v>202</v>
      </c>
      <c r="D436" s="1695"/>
      <c r="E436" s="465">
        <v>0.43429489603158783</v>
      </c>
      <c r="F436" s="445"/>
      <c r="G436" s="445"/>
      <c r="H436" s="1709" t="s">
        <v>202</v>
      </c>
      <c r="I436" s="1695"/>
      <c r="J436" s="466">
        <v>0.44882221137280498</v>
      </c>
      <c r="K436" s="445"/>
      <c r="L436" s="445"/>
      <c r="M436" s="1710" t="s">
        <v>202</v>
      </c>
      <c r="N436" s="1695"/>
      <c r="O436" s="467">
        <v>0.22302867324029493</v>
      </c>
      <c r="P436" s="445"/>
      <c r="Q436" s="445"/>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27"/>
      <c r="C437" s="1708" t="s">
        <v>196</v>
      </c>
      <c r="D437" s="1695"/>
      <c r="E437" s="465">
        <v>0.61807424891017881</v>
      </c>
      <c r="F437" s="445"/>
      <c r="G437" s="445"/>
      <c r="H437" s="1709" t="s">
        <v>196</v>
      </c>
      <c r="I437" s="1695"/>
      <c r="J437" s="466">
        <v>0.42403212589700073</v>
      </c>
      <c r="K437" s="445"/>
      <c r="L437" s="445"/>
      <c r="M437" s="1710" t="s">
        <v>196</v>
      </c>
      <c r="N437" s="1695"/>
      <c r="O437" s="467">
        <v>0.40692705949029795</v>
      </c>
      <c r="P437" s="445"/>
      <c r="Q437" s="445"/>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27"/>
      <c r="C438" s="1708" t="s">
        <v>199</v>
      </c>
      <c r="D438" s="1695"/>
      <c r="E438" s="465">
        <v>0.43882203961525168</v>
      </c>
      <c r="F438" s="445"/>
      <c r="G438" s="445"/>
      <c r="H438" s="1709" t="s">
        <v>199</v>
      </c>
      <c r="I438" s="1695"/>
      <c r="J438" s="466">
        <v>0.19387232452423003</v>
      </c>
      <c r="K438" s="445"/>
      <c r="L438" s="445"/>
      <c r="M438" s="1710" t="s">
        <v>199</v>
      </c>
      <c r="N438" s="1695"/>
      <c r="O438" s="467">
        <v>0.38933312901853151</v>
      </c>
      <c r="P438" s="445"/>
      <c r="Q438" s="445"/>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27"/>
      <c r="C439" s="1708" t="s">
        <v>205</v>
      </c>
      <c r="D439" s="1695"/>
      <c r="E439" s="465">
        <v>0.19577625938263188</v>
      </c>
      <c r="F439" s="445"/>
      <c r="G439" s="445"/>
      <c r="H439" s="1709" t="s">
        <v>205</v>
      </c>
      <c r="I439" s="1695"/>
      <c r="J439" s="466">
        <v>0.18264024152203515</v>
      </c>
      <c r="K439" s="445"/>
      <c r="L439" s="445"/>
      <c r="M439" s="1710" t="s">
        <v>205</v>
      </c>
      <c r="N439" s="1695"/>
      <c r="O439" s="467">
        <v>1.3208871918644163E-2</v>
      </c>
      <c r="P439" s="445"/>
      <c r="Q439" s="445"/>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27"/>
      <c r="C440" s="1708" t="s">
        <v>212</v>
      </c>
      <c r="D440" s="1695"/>
      <c r="E440" s="465">
        <v>8.8582517332813068E-2</v>
      </c>
      <c r="F440" s="445"/>
      <c r="G440" s="445"/>
      <c r="H440" s="1709" t="s">
        <v>212</v>
      </c>
      <c r="I440" s="1695"/>
      <c r="J440" s="466">
        <v>8.6987348547881954E-2</v>
      </c>
      <c r="K440" s="445"/>
      <c r="L440" s="445"/>
      <c r="M440" s="1710" t="s">
        <v>212</v>
      </c>
      <c r="N440" s="1695"/>
      <c r="O440" s="471">
        <v>8.5828048793510602E-6</v>
      </c>
      <c r="P440" s="445"/>
      <c r="Q440" s="445"/>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27"/>
      <c r="C441" s="1708" t="s">
        <v>209</v>
      </c>
      <c r="D441" s="1695"/>
      <c r="E441" s="465">
        <v>0.14356902844457312</v>
      </c>
      <c r="F441" s="445"/>
      <c r="G441" s="445"/>
      <c r="H441" s="1709" t="s">
        <v>209</v>
      </c>
      <c r="I441" s="1695"/>
      <c r="J441" s="466">
        <v>0.13425183166437196</v>
      </c>
      <c r="K441" s="445"/>
      <c r="L441" s="445"/>
      <c r="M441" s="1710" t="s">
        <v>209</v>
      </c>
      <c r="N441" s="1695"/>
      <c r="O441" s="467">
        <v>1.2643522104480305E-2</v>
      </c>
      <c r="P441" s="445"/>
      <c r="Q441" s="445"/>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27"/>
      <c r="C442" s="1708" t="s">
        <v>213</v>
      </c>
      <c r="D442" s="1695"/>
      <c r="E442" s="465">
        <v>4.5920737759602551E-2</v>
      </c>
      <c r="F442" s="445"/>
      <c r="G442" s="445"/>
      <c r="H442" s="1709" t="s">
        <v>213</v>
      </c>
      <c r="I442" s="1695"/>
      <c r="J442" s="466">
        <v>1.2844234731006668E-2</v>
      </c>
      <c r="K442" s="445"/>
      <c r="L442" s="445"/>
      <c r="M442" s="1710" t="s">
        <v>213</v>
      </c>
      <c r="N442" s="1695"/>
      <c r="O442" s="467">
        <v>8.1384283204677318E-3</v>
      </c>
      <c r="P442" s="445"/>
      <c r="Q442" s="445"/>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27"/>
      <c r="C443" s="1708" t="s">
        <v>206</v>
      </c>
      <c r="D443" s="1695"/>
      <c r="E443" s="465">
        <v>0.16204266225644384</v>
      </c>
      <c r="F443" s="445"/>
      <c r="G443" s="445"/>
      <c r="H443" s="1709" t="s">
        <v>206</v>
      </c>
      <c r="I443" s="1695"/>
      <c r="J443" s="466">
        <v>0.15343055943409775</v>
      </c>
      <c r="K443" s="445"/>
      <c r="L443" s="445"/>
      <c r="M443" s="1710" t="s">
        <v>206</v>
      </c>
      <c r="N443" s="1695"/>
      <c r="O443" s="467">
        <v>2.3224107392376815E-3</v>
      </c>
      <c r="P443" s="445"/>
      <c r="Q443" s="445"/>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27"/>
      <c r="C444" s="1708" t="s">
        <v>216</v>
      </c>
      <c r="D444" s="1695"/>
      <c r="E444" s="465">
        <v>5.5027634999879128E-4</v>
      </c>
      <c r="F444" s="445"/>
      <c r="G444" s="445"/>
      <c r="H444" s="1709" t="s">
        <v>216</v>
      </c>
      <c r="I444" s="1695"/>
      <c r="J444" s="472">
        <v>4.5509817547258882E-5</v>
      </c>
      <c r="K444" s="445"/>
      <c r="L444" s="445"/>
      <c r="M444" s="1710" t="s">
        <v>216</v>
      </c>
      <c r="N444" s="1695"/>
      <c r="O444" s="467">
        <v>3.3949068206681277E-4</v>
      </c>
      <c r="P444" s="445"/>
      <c r="Q444" s="445"/>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27"/>
      <c r="C445" s="1708" t="s">
        <v>214</v>
      </c>
      <c r="D445" s="1695"/>
      <c r="E445" s="465">
        <v>2.4961705158684361E-2</v>
      </c>
      <c r="F445" s="445"/>
      <c r="G445" s="445"/>
      <c r="H445" s="1709" t="s">
        <v>214</v>
      </c>
      <c r="I445" s="1695"/>
      <c r="J445" s="466">
        <v>7.1281416785510227E-2</v>
      </c>
      <c r="K445" s="445"/>
      <c r="L445" s="445"/>
      <c r="M445" s="1710" t="s">
        <v>214</v>
      </c>
      <c r="N445" s="1695"/>
      <c r="O445" s="467">
        <v>7.2965928337806263E-3</v>
      </c>
      <c r="P445" s="445"/>
      <c r="Q445" s="445"/>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708" t="s">
        <v>211</v>
      </c>
      <c r="D446" s="1695"/>
      <c r="E446" s="465">
        <v>1.6931183265852565E-2</v>
      </c>
      <c r="F446" s="445"/>
      <c r="G446" s="445"/>
      <c r="H446" s="1709" t="s">
        <v>211</v>
      </c>
      <c r="I446" s="1695"/>
      <c r="J446" s="466">
        <v>5.020153394539849E-3</v>
      </c>
      <c r="K446" s="445"/>
      <c r="L446" s="445"/>
      <c r="M446" s="1710" t="s">
        <v>211</v>
      </c>
      <c r="N446" s="1695"/>
      <c r="O446" s="467">
        <v>1.602715891482381E-2</v>
      </c>
      <c r="P446" s="445"/>
      <c r="Q446" s="445"/>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708" t="s">
        <v>215</v>
      </c>
      <c r="D447" s="1695"/>
      <c r="E447" s="473">
        <v>2.5699322074303549E-5</v>
      </c>
      <c r="F447" s="445"/>
      <c r="G447" s="445"/>
      <c r="H447" s="1709" t="s">
        <v>215</v>
      </c>
      <c r="I447" s="1695"/>
      <c r="J447" s="472">
        <v>1.3229915166529518E-5</v>
      </c>
      <c r="K447" s="445"/>
      <c r="L447" s="445"/>
      <c r="M447" s="1710" t="s">
        <v>215</v>
      </c>
      <c r="N447" s="1695"/>
      <c r="O447" s="467">
        <v>1.0290923918469461E-3</v>
      </c>
      <c r="P447" s="445"/>
      <c r="Q447" s="445"/>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708" t="s">
        <v>203</v>
      </c>
      <c r="D448" s="1695"/>
      <c r="E448" s="465">
        <v>0.19979072515890681</v>
      </c>
      <c r="F448" s="445"/>
      <c r="G448" s="445"/>
      <c r="H448" s="1709" t="s">
        <v>203</v>
      </c>
      <c r="I448" s="1695"/>
      <c r="J448" s="466">
        <v>0.19309329257399666</v>
      </c>
      <c r="K448" s="445"/>
      <c r="L448" s="445"/>
      <c r="M448" s="1710" t="s">
        <v>203</v>
      </c>
      <c r="N448" s="1695"/>
      <c r="O448" s="467">
        <v>0.15102880030444207</v>
      </c>
      <c r="P448" s="445"/>
      <c r="Q448" s="445"/>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708" t="s">
        <v>198</v>
      </c>
      <c r="D449" s="1695"/>
      <c r="E449" s="465">
        <v>0.63334945186556502</v>
      </c>
      <c r="F449" s="445"/>
      <c r="G449" s="445"/>
      <c r="H449" s="1709" t="s">
        <v>198</v>
      </c>
      <c r="I449" s="1695"/>
      <c r="J449" s="466">
        <v>0.53242874589036626</v>
      </c>
      <c r="K449" s="445"/>
      <c r="L449" s="445"/>
      <c r="M449" s="1710" t="s">
        <v>198</v>
      </c>
      <c r="N449" s="1695"/>
      <c r="O449" s="467">
        <v>0.18785329574424189</v>
      </c>
      <c r="P449" s="445"/>
      <c r="Q449" s="445"/>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708" t="s">
        <v>210</v>
      </c>
      <c r="D450" s="1695"/>
      <c r="E450" s="465">
        <v>1.1490782561116282E-2</v>
      </c>
      <c r="F450" s="445"/>
      <c r="G450" s="445"/>
      <c r="H450" s="1709" t="s">
        <v>210</v>
      </c>
      <c r="I450" s="1695"/>
      <c r="J450" s="466">
        <v>4.863973956906369E-3</v>
      </c>
      <c r="K450" s="445"/>
      <c r="L450" s="445"/>
      <c r="M450" s="1710" t="s">
        <v>210</v>
      </c>
      <c r="N450" s="1695"/>
      <c r="O450" s="467">
        <v>3.0058435691495619E-2</v>
      </c>
      <c r="P450" s="445"/>
      <c r="Q450" s="445"/>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705" t="s">
        <v>201</v>
      </c>
      <c r="D451" s="1695"/>
      <c r="E451" s="468">
        <v>0.43772796598254438</v>
      </c>
      <c r="F451" s="445"/>
      <c r="G451" s="445"/>
      <c r="H451" s="1706" t="s">
        <v>201</v>
      </c>
      <c r="I451" s="1695"/>
      <c r="J451" s="469">
        <v>0.45875303178483978</v>
      </c>
      <c r="K451" s="445"/>
      <c r="L451" s="445"/>
      <c r="M451" s="1707" t="s">
        <v>201</v>
      </c>
      <c r="N451" s="1695"/>
      <c r="O451" s="470">
        <v>0.21232431555242709</v>
      </c>
      <c r="P451" s="445"/>
      <c r="Q451" s="445"/>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694"/>
      <c r="D452" s="1695"/>
      <c r="E452" s="461"/>
      <c r="F452" s="445"/>
      <c r="G452" s="445"/>
      <c r="H452" s="1694"/>
      <c r="I452" s="1695"/>
      <c r="J452" s="461"/>
      <c r="K452" s="445"/>
      <c r="L452" s="445"/>
      <c r="M452" s="1694"/>
      <c r="N452" s="1695"/>
      <c r="O452" s="461"/>
      <c r="P452" s="445"/>
      <c r="Q452" s="445"/>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694"/>
      <c r="D453" s="1695"/>
      <c r="E453" s="445"/>
      <c r="F453" s="445"/>
      <c r="G453" s="445"/>
      <c r="H453" s="1694"/>
      <c r="I453" s="1695"/>
      <c r="J453" s="445"/>
      <c r="K453" s="445"/>
      <c r="L453" s="445"/>
      <c r="M453" s="1694"/>
      <c r="N453" s="1695"/>
      <c r="O453" s="445"/>
      <c r="P453" s="445"/>
      <c r="Q453" s="445"/>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702" t="s">
        <v>219</v>
      </c>
      <c r="D454" s="1695"/>
      <c r="E454" s="1695"/>
      <c r="F454" s="1695"/>
      <c r="G454" s="1695"/>
      <c r="H454" s="1703" t="s">
        <v>219</v>
      </c>
      <c r="I454" s="1695"/>
      <c r="J454" s="1695"/>
      <c r="K454" s="1695"/>
      <c r="L454" s="1695"/>
      <c r="M454" s="1704" t="s">
        <v>219</v>
      </c>
      <c r="N454" s="1695"/>
      <c r="O454" s="1695"/>
      <c r="P454" s="1695"/>
      <c r="Q454" s="1695"/>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714" t="s">
        <v>193</v>
      </c>
      <c r="D455" s="1695"/>
      <c r="E455" s="1715" t="s">
        <v>220</v>
      </c>
      <c r="F455" s="1716"/>
      <c r="G455" s="1717"/>
      <c r="H455" s="1718" t="s">
        <v>193</v>
      </c>
      <c r="I455" s="1695"/>
      <c r="J455" s="1719" t="s">
        <v>220</v>
      </c>
      <c r="K455" s="1720"/>
      <c r="L455" s="1721"/>
      <c r="M455" s="1722" t="s">
        <v>193</v>
      </c>
      <c r="N455" s="1695"/>
      <c r="O455" s="1723" t="s">
        <v>220</v>
      </c>
      <c r="P455" s="1724"/>
      <c r="Q455" s="1725"/>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695"/>
      <c r="D456" s="1695"/>
      <c r="E456" s="449" t="s">
        <v>172</v>
      </c>
      <c r="F456" s="450" t="s">
        <v>221</v>
      </c>
      <c r="G456" s="451" t="s">
        <v>222</v>
      </c>
      <c r="H456" s="1695"/>
      <c r="I456" s="1695"/>
      <c r="J456" s="452" t="s">
        <v>172</v>
      </c>
      <c r="K456" s="453" t="s">
        <v>221</v>
      </c>
      <c r="L456" s="454" t="s">
        <v>222</v>
      </c>
      <c r="M456" s="1695"/>
      <c r="N456" s="1695"/>
      <c r="O456" s="455" t="s">
        <v>172</v>
      </c>
      <c r="P456" s="456" t="s">
        <v>221</v>
      </c>
      <c r="Q456" s="457" t="s">
        <v>222</v>
      </c>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699" t="s">
        <v>194</v>
      </c>
      <c r="D457" s="1695"/>
      <c r="E457" s="474">
        <v>5.7747827187670522</v>
      </c>
      <c r="F457" s="475">
        <v>26.249012358032054</v>
      </c>
      <c r="G457" s="476">
        <v>26.249012358032054</v>
      </c>
      <c r="H457" s="1700" t="s">
        <v>194</v>
      </c>
      <c r="I457" s="1695"/>
      <c r="J457" s="477">
        <v>4.9601126632923087</v>
      </c>
      <c r="K457" s="478">
        <v>22.545966651328676</v>
      </c>
      <c r="L457" s="479">
        <v>22.545966651328676</v>
      </c>
      <c r="M457" s="1701" t="s">
        <v>194</v>
      </c>
      <c r="N457" s="1695"/>
      <c r="O457" s="480">
        <v>2.8445067271801703</v>
      </c>
      <c r="P457" s="481">
        <v>12.929576032637138</v>
      </c>
      <c r="Q457" s="482">
        <v>12.929576032637138</v>
      </c>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694"/>
      <c r="D458" s="1695"/>
      <c r="E458" s="461"/>
      <c r="F458" s="461"/>
      <c r="G458" s="461"/>
      <c r="H458" s="1694"/>
      <c r="I458" s="1695"/>
      <c r="J458" s="461"/>
      <c r="K458" s="461"/>
      <c r="L458" s="461"/>
      <c r="M458" s="1694"/>
      <c r="N458" s="1695"/>
      <c r="O458" s="461"/>
      <c r="P458" s="461"/>
      <c r="Q458" s="461"/>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694"/>
      <c r="D459" s="1695"/>
      <c r="E459" s="445"/>
      <c r="F459" s="445"/>
      <c r="G459" s="445"/>
      <c r="H459" s="1694"/>
      <c r="I459" s="1695"/>
      <c r="J459" s="445"/>
      <c r="K459" s="445"/>
      <c r="L459" s="445"/>
      <c r="M459" s="1694"/>
      <c r="N459" s="1695"/>
      <c r="O459" s="445"/>
      <c r="P459" s="445"/>
      <c r="Q459" s="445"/>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702" t="s">
        <v>223</v>
      </c>
      <c r="D460" s="1695"/>
      <c r="E460" s="1695"/>
      <c r="F460" s="445"/>
      <c r="G460" s="445"/>
      <c r="H460" s="1703" t="s">
        <v>223</v>
      </c>
      <c r="I460" s="1695"/>
      <c r="J460" s="1695"/>
      <c r="K460" s="445"/>
      <c r="L460" s="445"/>
      <c r="M460" s="1704" t="s">
        <v>223</v>
      </c>
      <c r="N460" s="1695"/>
      <c r="O460" s="1695"/>
      <c r="P460" s="445"/>
      <c r="Q460" s="445"/>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694"/>
      <c r="D461" s="1695"/>
      <c r="E461" s="458" t="s">
        <v>193</v>
      </c>
      <c r="F461" s="445"/>
      <c r="G461" s="445"/>
      <c r="H461" s="1694"/>
      <c r="I461" s="1695"/>
      <c r="J461" s="459" t="s">
        <v>193</v>
      </c>
      <c r="K461" s="445"/>
      <c r="L461" s="445"/>
      <c r="M461" s="1694"/>
      <c r="N461" s="1695"/>
      <c r="O461" s="460" t="s">
        <v>193</v>
      </c>
      <c r="P461" s="445"/>
      <c r="Q461" s="445"/>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695"/>
      <c r="D462" s="1695"/>
      <c r="E462" s="483" t="s">
        <v>194</v>
      </c>
      <c r="F462" s="445"/>
      <c r="G462" s="445"/>
      <c r="H462" s="1695"/>
      <c r="I462" s="1695"/>
      <c r="J462" s="484" t="s">
        <v>194</v>
      </c>
      <c r="K462" s="445"/>
      <c r="L462" s="445"/>
      <c r="M462" s="1695"/>
      <c r="N462" s="1695"/>
      <c r="O462" s="485" t="s">
        <v>194</v>
      </c>
      <c r="P462" s="445"/>
      <c r="Q462" s="445"/>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711" t="s">
        <v>197</v>
      </c>
      <c r="D463" s="1695"/>
      <c r="E463" s="462">
        <v>0.1390442885602759</v>
      </c>
      <c r="F463" s="445"/>
      <c r="G463" s="445"/>
      <c r="H463" s="1712" t="s">
        <v>197</v>
      </c>
      <c r="I463" s="1695"/>
      <c r="J463" s="463">
        <v>0.14623947765847817</v>
      </c>
      <c r="K463" s="445"/>
      <c r="L463" s="445"/>
      <c r="M463" s="1713" t="s">
        <v>197</v>
      </c>
      <c r="N463" s="1695"/>
      <c r="O463" s="464">
        <v>0.18047346197948097</v>
      </c>
      <c r="P463" s="445"/>
      <c r="Q463" s="445"/>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708" t="s">
        <v>207</v>
      </c>
      <c r="D464" s="1695"/>
      <c r="E464" s="465">
        <v>6.184355045260994E-2</v>
      </c>
      <c r="F464" s="445"/>
      <c r="G464" s="445"/>
      <c r="H464" s="1709" t="s">
        <v>207</v>
      </c>
      <c r="I464" s="1695"/>
      <c r="J464" s="466">
        <v>7.6525861489225841E-2</v>
      </c>
      <c r="K464" s="445"/>
      <c r="L464" s="445"/>
      <c r="M464" s="1710" t="s">
        <v>207</v>
      </c>
      <c r="N464" s="1695"/>
      <c r="O464" s="467">
        <v>8.6477338671356319E-2</v>
      </c>
      <c r="P464" s="445"/>
      <c r="Q464" s="445"/>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708" t="s">
        <v>195</v>
      </c>
      <c r="D465" s="1695"/>
      <c r="E465" s="465">
        <v>0.14453255503696644</v>
      </c>
      <c r="F465" s="445"/>
      <c r="G465" s="445"/>
      <c r="H465" s="1709" t="s">
        <v>195</v>
      </c>
      <c r="I465" s="1695"/>
      <c r="J465" s="466">
        <v>0.1585086009566698</v>
      </c>
      <c r="K465" s="445"/>
      <c r="L465" s="445"/>
      <c r="M465" s="1710" t="s">
        <v>195</v>
      </c>
      <c r="N465" s="1695"/>
      <c r="O465" s="467">
        <v>0.22008202816140404</v>
      </c>
      <c r="P465" s="445"/>
      <c r="Q465" s="445"/>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708" t="s">
        <v>200</v>
      </c>
      <c r="D466" s="1695"/>
      <c r="E466" s="465">
        <v>0.12814773065422461</v>
      </c>
      <c r="F466" s="445"/>
      <c r="G466" s="445"/>
      <c r="H466" s="1709" t="s">
        <v>200</v>
      </c>
      <c r="I466" s="1695"/>
      <c r="J466" s="466">
        <v>0.14483148355353742</v>
      </c>
      <c r="K466" s="445"/>
      <c r="L466" s="445"/>
      <c r="M466" s="1710" t="s">
        <v>200</v>
      </c>
      <c r="N466" s="1695"/>
      <c r="O466" s="467">
        <v>0.17508978993892313</v>
      </c>
      <c r="P466" s="445"/>
      <c r="Q466" s="445"/>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708" t="s">
        <v>208</v>
      </c>
      <c r="D467" s="1695"/>
      <c r="E467" s="465">
        <v>6.2791439080577716E-2</v>
      </c>
      <c r="F467" s="445"/>
      <c r="G467" s="445"/>
      <c r="H467" s="1709" t="s">
        <v>208</v>
      </c>
      <c r="I467" s="1695"/>
      <c r="J467" s="466">
        <v>6.6627446452197467E-2</v>
      </c>
      <c r="K467" s="445"/>
      <c r="L467" s="445"/>
      <c r="M467" s="1710" t="s">
        <v>208</v>
      </c>
      <c r="N467" s="1695"/>
      <c r="O467" s="467">
        <v>8.1024059387456229E-2</v>
      </c>
      <c r="P467" s="445"/>
      <c r="Q467" s="445"/>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708" t="s">
        <v>204</v>
      </c>
      <c r="D468" s="1695"/>
      <c r="E468" s="465">
        <v>7.2409132939616164E-2</v>
      </c>
      <c r="F468" s="445"/>
      <c r="G468" s="445"/>
      <c r="H468" s="1709" t="s">
        <v>204</v>
      </c>
      <c r="I468" s="1695"/>
      <c r="J468" s="466">
        <v>7.652369509721417E-2</v>
      </c>
      <c r="K468" s="445"/>
      <c r="L468" s="445"/>
      <c r="M468" s="1710" t="s">
        <v>204</v>
      </c>
      <c r="N468" s="1695"/>
      <c r="O468" s="467">
        <v>0.14315691978553052</v>
      </c>
      <c r="P468" s="445"/>
      <c r="Q468" s="445"/>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708" t="s">
        <v>202</v>
      </c>
      <c r="D469" s="1695"/>
      <c r="E469" s="465">
        <v>0.11411867342563398</v>
      </c>
      <c r="F469" s="445"/>
      <c r="G469" s="445"/>
      <c r="H469" s="1709" t="s">
        <v>202</v>
      </c>
      <c r="I469" s="1695"/>
      <c r="J469" s="466">
        <v>0.13506587284368168</v>
      </c>
      <c r="K469" s="445"/>
      <c r="L469" s="445"/>
      <c r="M469" s="1710" t="s">
        <v>202</v>
      </c>
      <c r="N469" s="1695"/>
      <c r="O469" s="467">
        <v>0.16602496036221989</v>
      </c>
      <c r="P469" s="445"/>
      <c r="Q469" s="445"/>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708" t="s">
        <v>196</v>
      </c>
      <c r="D470" s="1695"/>
      <c r="E470" s="465">
        <v>-0.13613966472590863</v>
      </c>
      <c r="F470" s="445"/>
      <c r="G470" s="445"/>
      <c r="H470" s="1709" t="s">
        <v>196</v>
      </c>
      <c r="I470" s="1695"/>
      <c r="J470" s="466">
        <v>-0.1312828026413361</v>
      </c>
      <c r="K470" s="445"/>
      <c r="L470" s="445"/>
      <c r="M470" s="1710" t="s">
        <v>196</v>
      </c>
      <c r="N470" s="1695"/>
      <c r="O470" s="467">
        <v>-0.22425974287698255</v>
      </c>
      <c r="P470" s="445"/>
      <c r="Q470" s="445"/>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708" t="s">
        <v>199</v>
      </c>
      <c r="D471" s="1695"/>
      <c r="E471" s="465">
        <v>0.11471192496837386</v>
      </c>
      <c r="F471" s="445"/>
      <c r="G471" s="445"/>
      <c r="H471" s="1709" t="s">
        <v>199</v>
      </c>
      <c r="I471" s="1695"/>
      <c r="J471" s="466">
        <v>8.8770030204643691E-2</v>
      </c>
      <c r="K471" s="445"/>
      <c r="L471" s="445"/>
      <c r="M471" s="1710" t="s">
        <v>199</v>
      </c>
      <c r="N471" s="1695"/>
      <c r="O471" s="467">
        <v>0.2193581197556112</v>
      </c>
      <c r="P471" s="445"/>
      <c r="Q471" s="445"/>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708" t="s">
        <v>205</v>
      </c>
      <c r="D472" s="1695"/>
      <c r="E472" s="465">
        <v>7.6620391198636867E-2</v>
      </c>
      <c r="F472" s="445"/>
      <c r="G472" s="445"/>
      <c r="H472" s="1709" t="s">
        <v>205</v>
      </c>
      <c r="I472" s="1695"/>
      <c r="J472" s="466">
        <v>8.6160199382908906E-2</v>
      </c>
      <c r="K472" s="445"/>
      <c r="L472" s="445"/>
      <c r="M472" s="1710" t="s">
        <v>205</v>
      </c>
      <c r="N472" s="1695"/>
      <c r="O472" s="467">
        <v>4.0404142980989023E-2</v>
      </c>
      <c r="P472" s="445"/>
      <c r="Q472" s="445"/>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708" t="s">
        <v>212</v>
      </c>
      <c r="D473" s="1695"/>
      <c r="E473" s="465">
        <v>5.1539281611779161E-2</v>
      </c>
      <c r="F473" s="445"/>
      <c r="G473" s="445"/>
      <c r="H473" s="1709" t="s">
        <v>212</v>
      </c>
      <c r="I473" s="1695"/>
      <c r="J473" s="466">
        <v>5.9461588293779878E-2</v>
      </c>
      <c r="K473" s="445"/>
      <c r="L473" s="445"/>
      <c r="M473" s="1710" t="s">
        <v>212</v>
      </c>
      <c r="N473" s="1695"/>
      <c r="O473" s="467">
        <v>-1.0299298718717011E-3</v>
      </c>
      <c r="P473" s="445"/>
      <c r="Q473" s="445"/>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708" t="s">
        <v>209</v>
      </c>
      <c r="D474" s="1695"/>
      <c r="E474" s="465">
        <v>6.5613730814573237E-2</v>
      </c>
      <c r="F474" s="445"/>
      <c r="G474" s="445"/>
      <c r="H474" s="1709" t="s">
        <v>209</v>
      </c>
      <c r="I474" s="1695"/>
      <c r="J474" s="466">
        <v>7.3870079896896354E-2</v>
      </c>
      <c r="K474" s="445"/>
      <c r="L474" s="445"/>
      <c r="M474" s="1710" t="s">
        <v>209</v>
      </c>
      <c r="N474" s="1695"/>
      <c r="O474" s="467">
        <v>3.9530023350522081E-2</v>
      </c>
      <c r="P474" s="445"/>
      <c r="Q474" s="445"/>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708" t="s">
        <v>213</v>
      </c>
      <c r="D475" s="1695"/>
      <c r="E475" s="465">
        <v>3.7108105293868154E-2</v>
      </c>
      <c r="F475" s="445"/>
      <c r="G475" s="445"/>
      <c r="H475" s="1709" t="s">
        <v>213</v>
      </c>
      <c r="I475" s="1695"/>
      <c r="J475" s="466">
        <v>2.284875683609745E-2</v>
      </c>
      <c r="K475" s="445"/>
      <c r="L475" s="445"/>
      <c r="M475" s="1710" t="s">
        <v>213</v>
      </c>
      <c r="N475" s="1695"/>
      <c r="O475" s="467">
        <v>3.1714897065820202E-2</v>
      </c>
      <c r="P475" s="445"/>
      <c r="Q475" s="445"/>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708" t="s">
        <v>206</v>
      </c>
      <c r="D476" s="1695"/>
      <c r="E476" s="465">
        <v>-6.9707424448573821E-2</v>
      </c>
      <c r="F476" s="445"/>
      <c r="G476" s="445"/>
      <c r="H476" s="1709" t="s">
        <v>206</v>
      </c>
      <c r="I476" s="1695"/>
      <c r="J476" s="466">
        <v>-7.8970410068329139E-2</v>
      </c>
      <c r="K476" s="445"/>
      <c r="L476" s="445"/>
      <c r="M476" s="1710" t="s">
        <v>206</v>
      </c>
      <c r="N476" s="1695"/>
      <c r="O476" s="467">
        <v>-1.6941917022619307E-2</v>
      </c>
      <c r="P476" s="445"/>
      <c r="Q476" s="445"/>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708" t="s">
        <v>216</v>
      </c>
      <c r="D477" s="1695"/>
      <c r="E477" s="465">
        <v>-4.0621389588821619E-3</v>
      </c>
      <c r="F477" s="445"/>
      <c r="G477" s="445"/>
      <c r="H477" s="1709" t="s">
        <v>216</v>
      </c>
      <c r="I477" s="1695"/>
      <c r="J477" s="466">
        <v>-1.3600692011110137E-3</v>
      </c>
      <c r="K477" s="445"/>
      <c r="L477" s="445"/>
      <c r="M477" s="1710" t="s">
        <v>216</v>
      </c>
      <c r="N477" s="1695"/>
      <c r="O477" s="467">
        <v>-6.4774931769239598E-3</v>
      </c>
      <c r="P477" s="445"/>
      <c r="Q477" s="445"/>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708" t="s">
        <v>214</v>
      </c>
      <c r="D478" s="1695"/>
      <c r="E478" s="465">
        <v>-2.7359079184674017E-2</v>
      </c>
      <c r="F478" s="445"/>
      <c r="G478" s="445"/>
      <c r="H478" s="1709" t="s">
        <v>214</v>
      </c>
      <c r="I478" s="1695"/>
      <c r="J478" s="466">
        <v>-5.3826559388859503E-2</v>
      </c>
      <c r="K478" s="445"/>
      <c r="L478" s="445"/>
      <c r="M478" s="1710" t="s">
        <v>214</v>
      </c>
      <c r="N478" s="1695"/>
      <c r="O478" s="467">
        <v>-3.0029845026456038E-2</v>
      </c>
      <c r="P478" s="445"/>
      <c r="Q478" s="445"/>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708" t="s">
        <v>211</v>
      </c>
      <c r="D479" s="1695"/>
      <c r="E479" s="465">
        <v>-2.253242878572562E-2</v>
      </c>
      <c r="F479" s="445"/>
      <c r="G479" s="445"/>
      <c r="H479" s="1709" t="s">
        <v>211</v>
      </c>
      <c r="I479" s="1695"/>
      <c r="J479" s="466">
        <v>-1.4284562798766783E-2</v>
      </c>
      <c r="K479" s="445"/>
      <c r="L479" s="445"/>
      <c r="M479" s="1710" t="s">
        <v>211</v>
      </c>
      <c r="N479" s="1695"/>
      <c r="O479" s="467">
        <v>4.4506281077040355E-2</v>
      </c>
      <c r="P479" s="445"/>
      <c r="Q479" s="445"/>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708" t="s">
        <v>215</v>
      </c>
      <c r="D480" s="1695"/>
      <c r="E480" s="465">
        <v>8.7785984784987758E-4</v>
      </c>
      <c r="F480" s="445"/>
      <c r="G480" s="445"/>
      <c r="H480" s="1709" t="s">
        <v>215</v>
      </c>
      <c r="I480" s="1695"/>
      <c r="J480" s="466">
        <v>7.3330895510018655E-4</v>
      </c>
      <c r="K480" s="445"/>
      <c r="L480" s="445"/>
      <c r="M480" s="1710" t="s">
        <v>215</v>
      </c>
      <c r="N480" s="1695"/>
      <c r="O480" s="467">
        <v>1.127769171253158E-2</v>
      </c>
      <c r="P480" s="445"/>
      <c r="Q480" s="445"/>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708" t="s">
        <v>203</v>
      </c>
      <c r="D481" s="1695"/>
      <c r="E481" s="465">
        <v>7.7401969847845808E-2</v>
      </c>
      <c r="F481" s="445"/>
      <c r="G481" s="445"/>
      <c r="H481" s="1709" t="s">
        <v>203</v>
      </c>
      <c r="I481" s="1695"/>
      <c r="J481" s="466">
        <v>8.8591499564807219E-2</v>
      </c>
      <c r="K481" s="445"/>
      <c r="L481" s="445"/>
      <c r="M481" s="1710" t="s">
        <v>203</v>
      </c>
      <c r="N481" s="1695"/>
      <c r="O481" s="467">
        <v>0.1366227180223834</v>
      </c>
      <c r="P481" s="445"/>
      <c r="Q481" s="445"/>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708" t="s">
        <v>198</v>
      </c>
      <c r="D482" s="1695"/>
      <c r="E482" s="465">
        <v>0.13781168771403315</v>
      </c>
      <c r="F482" s="445"/>
      <c r="G482" s="445"/>
      <c r="H482" s="1709" t="s">
        <v>198</v>
      </c>
      <c r="I482" s="1695"/>
      <c r="J482" s="466">
        <v>0.14710898750779428</v>
      </c>
      <c r="K482" s="445"/>
      <c r="L482" s="445"/>
      <c r="M482" s="1710" t="s">
        <v>198</v>
      </c>
      <c r="N482" s="1695"/>
      <c r="O482" s="467">
        <v>0.15237104435295015</v>
      </c>
      <c r="P482" s="445"/>
      <c r="Q482" s="445"/>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708" t="s">
        <v>210</v>
      </c>
      <c r="D483" s="1695"/>
      <c r="E483" s="465">
        <v>1.8562614910830364E-2</v>
      </c>
      <c r="F483" s="445"/>
      <c r="G483" s="445"/>
      <c r="H483" s="1709" t="s">
        <v>210</v>
      </c>
      <c r="I483" s="1695"/>
      <c r="J483" s="466">
        <v>1.4060607313075943E-2</v>
      </c>
      <c r="K483" s="445"/>
      <c r="L483" s="445"/>
      <c r="M483" s="1710" t="s">
        <v>210</v>
      </c>
      <c r="N483" s="1695"/>
      <c r="O483" s="467">
        <v>6.0950352602647064E-2</v>
      </c>
      <c r="P483" s="445"/>
      <c r="Q483" s="445"/>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705" t="s">
        <v>201</v>
      </c>
      <c r="D484" s="1695"/>
      <c r="E484" s="468">
        <v>0.11456883550934487</v>
      </c>
      <c r="F484" s="445"/>
      <c r="G484" s="445"/>
      <c r="H484" s="1706" t="s">
        <v>201</v>
      </c>
      <c r="I484" s="1695"/>
      <c r="J484" s="469">
        <v>0.13655195824893679</v>
      </c>
      <c r="K484" s="445"/>
      <c r="L484" s="445"/>
      <c r="M484" s="1707" t="s">
        <v>201</v>
      </c>
      <c r="N484" s="1695"/>
      <c r="O484" s="470">
        <v>0.16199175151231063</v>
      </c>
      <c r="P484" s="445"/>
      <c r="Q484" s="445"/>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694"/>
      <c r="D485" s="1695"/>
      <c r="E485" s="461"/>
      <c r="F485" s="445"/>
      <c r="G485" s="445"/>
      <c r="H485" s="1694"/>
      <c r="I485" s="1695"/>
      <c r="J485" s="461"/>
      <c r="K485" s="445"/>
      <c r="L485" s="445"/>
      <c r="M485" s="1694"/>
      <c r="N485" s="1695"/>
      <c r="O485" s="461"/>
      <c r="P485" s="445"/>
      <c r="Q485" s="445"/>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694"/>
      <c r="D486" s="1695"/>
      <c r="E486" s="445"/>
      <c r="F486" s="445"/>
      <c r="G486" s="445"/>
      <c r="H486" s="1694"/>
      <c r="I486" s="1695"/>
      <c r="J486" s="445"/>
      <c r="K486" s="445"/>
      <c r="L486" s="445"/>
      <c r="M486" s="1694"/>
      <c r="N486" s="1695"/>
      <c r="O486" s="445"/>
      <c r="P486" s="445"/>
      <c r="Q486" s="445"/>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702" t="s">
        <v>224</v>
      </c>
      <c r="D487" s="1695"/>
      <c r="E487" s="1695"/>
      <c r="F487" s="445"/>
      <c r="G487" s="445"/>
      <c r="H487" s="1703" t="s">
        <v>224</v>
      </c>
      <c r="I487" s="1695"/>
      <c r="J487" s="1695"/>
      <c r="K487" s="445"/>
      <c r="L487" s="445"/>
      <c r="M487" s="1704" t="s">
        <v>224</v>
      </c>
      <c r="N487" s="1695"/>
      <c r="O487" s="1695"/>
      <c r="P487" s="445"/>
      <c r="Q487" s="445"/>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696" t="s">
        <v>193</v>
      </c>
      <c r="D488" s="1695"/>
      <c r="E488" s="486" t="s">
        <v>194</v>
      </c>
      <c r="F488" s="445"/>
      <c r="G488" s="445"/>
      <c r="H488" s="1697" t="s">
        <v>193</v>
      </c>
      <c r="I488" s="1695"/>
      <c r="J488" s="487" t="s">
        <v>194</v>
      </c>
      <c r="K488" s="445"/>
      <c r="L488" s="445"/>
      <c r="M488" s="1698" t="s">
        <v>193</v>
      </c>
      <c r="N488" s="1695"/>
      <c r="O488" s="488" t="s">
        <v>194</v>
      </c>
      <c r="P488" s="445"/>
      <c r="Q488" s="445"/>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699" t="s">
        <v>194</v>
      </c>
      <c r="D489" s="1695"/>
      <c r="E489" s="489">
        <v>1</v>
      </c>
      <c r="F489" s="445"/>
      <c r="G489" s="445"/>
      <c r="H489" s="1700" t="s">
        <v>194</v>
      </c>
      <c r="I489" s="1695"/>
      <c r="J489" s="490">
        <v>1.0000000000000002</v>
      </c>
      <c r="K489" s="445"/>
      <c r="L489" s="445"/>
      <c r="M489" s="1701" t="s">
        <v>194</v>
      </c>
      <c r="N489" s="1695"/>
      <c r="O489" s="491">
        <v>1</v>
      </c>
      <c r="P489" s="445"/>
      <c r="Q489" s="445"/>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694"/>
      <c r="D490" s="1695"/>
      <c r="E490" s="461"/>
      <c r="F490" s="445"/>
      <c r="G490" s="445"/>
      <c r="H490" s="1694"/>
      <c r="I490" s="1695"/>
      <c r="J490" s="461"/>
      <c r="K490" s="445"/>
      <c r="L490" s="445"/>
      <c r="M490" s="1694"/>
      <c r="N490" s="1695"/>
      <c r="O490" s="461"/>
      <c r="P490" s="445"/>
      <c r="Q490" s="445"/>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694"/>
      <c r="D491" s="1695"/>
      <c r="E491" s="445"/>
      <c r="F491" s="445"/>
      <c r="G491" s="445"/>
      <c r="H491" s="1694"/>
      <c r="I491" s="1695"/>
      <c r="J491" s="445"/>
      <c r="K491" s="445"/>
      <c r="L491" s="445"/>
      <c r="M491" s="1694"/>
      <c r="N491" s="1695"/>
      <c r="O491" s="445"/>
      <c r="P491" s="445"/>
      <c r="Q491" s="445"/>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694"/>
      <c r="D492" s="1695"/>
      <c r="E492" s="445"/>
      <c r="F492" s="445"/>
      <c r="G492" s="445"/>
      <c r="H492" s="1694"/>
      <c r="I492" s="1695"/>
      <c r="J492" s="445"/>
      <c r="K492" s="445"/>
      <c r="L492" s="445"/>
      <c r="M492" s="1694"/>
      <c r="N492" s="1695"/>
      <c r="O492" s="445"/>
      <c r="P492" s="445"/>
      <c r="Q492" s="445"/>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694"/>
      <c r="D493" s="1695"/>
      <c r="E493" s="445"/>
      <c r="F493" s="445"/>
      <c r="G493" s="445"/>
      <c r="H493" s="1694"/>
      <c r="I493" s="1695"/>
      <c r="J493" s="445"/>
      <c r="K493" s="445"/>
      <c r="L493" s="445"/>
      <c r="M493" s="1694"/>
      <c r="N493" s="1695"/>
      <c r="O493" s="445"/>
      <c r="P493" s="445"/>
      <c r="Q493" s="445"/>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694"/>
      <c r="D494" s="1695"/>
      <c r="E494" s="445"/>
      <c r="F494" s="445"/>
      <c r="G494" s="445"/>
      <c r="H494" s="1694"/>
      <c r="I494" s="1695"/>
      <c r="J494" s="445"/>
      <c r="K494" s="445"/>
      <c r="L494" s="445"/>
      <c r="M494" s="1694"/>
      <c r="N494" s="1695"/>
      <c r="O494" s="445"/>
      <c r="P494" s="445"/>
      <c r="Q494" s="445"/>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694"/>
      <c r="D495" s="1695"/>
      <c r="E495" s="445"/>
      <c r="F495" s="445"/>
      <c r="G495" s="445"/>
      <c r="H495" s="1694"/>
      <c r="I495" s="1695"/>
      <c r="J495" s="445"/>
      <c r="K495" s="445"/>
      <c r="L495" s="445"/>
      <c r="M495" s="1694"/>
      <c r="N495" s="1695"/>
      <c r="O495" s="445"/>
      <c r="P495" s="445"/>
      <c r="Q495" s="445"/>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694"/>
      <c r="D496" s="1695"/>
      <c r="E496" s="445"/>
      <c r="F496" s="445"/>
      <c r="G496" s="445"/>
      <c r="H496" s="1694"/>
      <c r="I496" s="1695"/>
      <c r="J496" s="445"/>
      <c r="K496" s="445"/>
      <c r="L496" s="445"/>
      <c r="M496" s="1694"/>
      <c r="N496" s="1695"/>
      <c r="O496" s="445"/>
      <c r="P496" s="445"/>
      <c r="Q496" s="445"/>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694"/>
      <c r="D497" s="1695"/>
      <c r="E497" s="445"/>
      <c r="F497" s="445"/>
      <c r="G497" s="445"/>
      <c r="H497" s="1694"/>
      <c r="I497" s="1695"/>
      <c r="J497" s="445"/>
      <c r="K497" s="445"/>
      <c r="L497" s="445"/>
      <c r="M497" s="1694"/>
      <c r="N497" s="1695"/>
      <c r="O497" s="445"/>
      <c r="P497" s="445"/>
      <c r="Q497" s="445"/>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694"/>
      <c r="D498" s="1695"/>
      <c r="E498" s="445"/>
      <c r="F498" s="445"/>
      <c r="G498" s="445"/>
      <c r="H498" s="1694"/>
      <c r="I498" s="1695"/>
      <c r="J498" s="445"/>
      <c r="K498" s="445"/>
      <c r="L498" s="445"/>
      <c r="M498" s="1694"/>
      <c r="N498" s="1695"/>
      <c r="O498" s="445"/>
      <c r="P498" s="445"/>
      <c r="Q498" s="445"/>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694"/>
      <c r="D499" s="1695"/>
      <c r="E499" s="445"/>
      <c r="F499" s="445"/>
      <c r="G499" s="445"/>
      <c r="H499" s="1694"/>
      <c r="I499" s="1695"/>
      <c r="J499" s="445"/>
      <c r="K499" s="445"/>
      <c r="L499" s="445"/>
      <c r="M499" s="1694"/>
      <c r="N499" s="1695"/>
      <c r="O499" s="445"/>
      <c r="P499" s="445"/>
      <c r="Q499" s="445"/>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694"/>
      <c r="D500" s="1695"/>
      <c r="E500" s="445"/>
      <c r="F500" s="445"/>
      <c r="G500" s="445"/>
      <c r="H500" s="1694"/>
      <c r="I500" s="1695"/>
      <c r="J500" s="445"/>
      <c r="K500" s="445"/>
      <c r="L500" s="445"/>
      <c r="M500" s="1694"/>
      <c r="N500" s="1695"/>
      <c r="O500" s="445"/>
      <c r="P500" s="445"/>
      <c r="Q500" s="445"/>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694"/>
      <c r="D501" s="1695"/>
      <c r="E501" s="445"/>
      <c r="F501" s="445"/>
      <c r="G501" s="445"/>
      <c r="H501" s="1694"/>
      <c r="I501" s="1695"/>
      <c r="J501" s="445"/>
      <c r="K501" s="445"/>
      <c r="L501" s="445"/>
      <c r="M501" s="1694"/>
      <c r="N501" s="1695"/>
      <c r="O501" s="445"/>
      <c r="P501" s="445"/>
      <c r="Q501" s="445"/>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694"/>
      <c r="D502" s="1695"/>
      <c r="E502" s="445"/>
      <c r="F502" s="445"/>
      <c r="G502" s="445"/>
      <c r="H502" s="1694"/>
      <c r="I502" s="1695"/>
      <c r="J502" s="445"/>
      <c r="K502" s="445"/>
      <c r="L502" s="445"/>
      <c r="M502" s="1694"/>
      <c r="N502" s="1695"/>
      <c r="O502" s="445"/>
      <c r="P502" s="445"/>
      <c r="Q502" s="445"/>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694"/>
      <c r="D503" s="1695"/>
      <c r="E503" s="445"/>
      <c r="F503" s="445"/>
      <c r="G503" s="445"/>
      <c r="H503" s="1694"/>
      <c r="I503" s="1695"/>
      <c r="J503" s="445"/>
      <c r="K503" s="445"/>
      <c r="L503" s="445"/>
      <c r="M503" s="1694"/>
      <c r="N503" s="1695"/>
      <c r="O503" s="445"/>
      <c r="P503" s="445"/>
      <c r="Q503" s="445"/>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694"/>
      <c r="D504" s="1695"/>
      <c r="E504" s="445"/>
      <c r="F504" s="445"/>
      <c r="G504" s="445"/>
      <c r="H504" s="1694"/>
      <c r="I504" s="1695"/>
      <c r="J504" s="445"/>
      <c r="K504" s="445"/>
      <c r="L504" s="445"/>
      <c r="M504" s="1694"/>
      <c r="N504" s="1695"/>
      <c r="O504" s="445"/>
      <c r="P504" s="445"/>
      <c r="Q504" s="445"/>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694"/>
      <c r="D505" s="1695"/>
      <c r="E505" s="445"/>
      <c r="F505" s="445"/>
      <c r="G505" s="445"/>
      <c r="H505" s="1694"/>
      <c r="I505" s="1695"/>
      <c r="J505" s="445"/>
      <c r="K505" s="445"/>
      <c r="L505" s="445"/>
      <c r="M505" s="1694"/>
      <c r="N505" s="1695"/>
      <c r="O505" s="445"/>
      <c r="P505" s="445"/>
      <c r="Q505" s="445"/>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694"/>
      <c r="D506" s="1695"/>
      <c r="E506" s="445"/>
      <c r="F506" s="445"/>
      <c r="G506" s="445"/>
      <c r="H506" s="1694"/>
      <c r="I506" s="1695"/>
      <c r="J506" s="445"/>
      <c r="K506" s="445"/>
      <c r="L506" s="445"/>
      <c r="M506" s="1694"/>
      <c r="N506" s="1695"/>
      <c r="O506" s="445"/>
      <c r="P506" s="445"/>
      <c r="Q506" s="445"/>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694"/>
      <c r="D507" s="1695"/>
      <c r="E507" s="445"/>
      <c r="F507" s="445"/>
      <c r="G507" s="445"/>
      <c r="H507" s="1694"/>
      <c r="I507" s="1695"/>
      <c r="J507" s="445"/>
      <c r="K507" s="445"/>
      <c r="L507" s="445"/>
      <c r="M507" s="1694"/>
      <c r="N507" s="1695"/>
      <c r="O507" s="445"/>
      <c r="P507" s="445"/>
      <c r="Q507" s="445"/>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694"/>
      <c r="D508" s="1695"/>
      <c r="E508" s="445"/>
      <c r="F508" s="445"/>
      <c r="G508" s="445"/>
      <c r="H508" s="1694"/>
      <c r="I508" s="1695"/>
      <c r="J508" s="445"/>
      <c r="K508" s="445"/>
      <c r="L508" s="445"/>
      <c r="M508" s="1694"/>
      <c r="N508" s="1695"/>
      <c r="O508" s="445"/>
      <c r="P508" s="445"/>
      <c r="Q508" s="445"/>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694"/>
      <c r="D509" s="1695"/>
      <c r="E509" s="445"/>
      <c r="F509" s="445"/>
      <c r="G509" s="445"/>
      <c r="H509" s="1694"/>
      <c r="I509" s="1695"/>
      <c r="J509" s="445"/>
      <c r="K509" s="445"/>
      <c r="L509" s="445"/>
      <c r="M509" s="1694"/>
      <c r="N509" s="1695"/>
      <c r="O509" s="445"/>
      <c r="P509" s="445"/>
      <c r="Q509" s="445"/>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694"/>
      <c r="D510" s="1695"/>
      <c r="E510" s="445"/>
      <c r="F510" s="445"/>
      <c r="G510" s="445"/>
      <c r="H510" s="1694"/>
      <c r="I510" s="1695"/>
      <c r="J510" s="445"/>
      <c r="K510" s="445"/>
      <c r="L510" s="445"/>
      <c r="M510" s="1694"/>
      <c r="N510" s="1695"/>
      <c r="O510" s="445"/>
      <c r="P510" s="445"/>
      <c r="Q510" s="445"/>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694"/>
      <c r="D511" s="1695"/>
      <c r="E511" s="445"/>
      <c r="F511" s="445"/>
      <c r="G511" s="445"/>
      <c r="H511" s="1694"/>
      <c r="I511" s="1695"/>
      <c r="J511" s="445"/>
      <c r="K511" s="445"/>
      <c r="L511" s="445"/>
      <c r="M511" s="1694"/>
      <c r="N511" s="1695"/>
      <c r="O511" s="445"/>
      <c r="P511" s="445"/>
      <c r="Q511" s="445"/>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694"/>
      <c r="D512" s="1695"/>
      <c r="E512" s="445"/>
      <c r="F512" s="445"/>
      <c r="G512" s="445"/>
      <c r="H512" s="1694"/>
      <c r="I512" s="1695"/>
      <c r="J512" s="445"/>
      <c r="K512" s="445"/>
      <c r="L512" s="445"/>
      <c r="M512" s="1694"/>
      <c r="N512" s="1695"/>
      <c r="O512" s="445"/>
      <c r="P512" s="445"/>
      <c r="Q512" s="445"/>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694"/>
      <c r="D513" s="1695"/>
      <c r="E513" s="445"/>
      <c r="F513" s="445"/>
      <c r="G513" s="445"/>
      <c r="H513" s="1694"/>
      <c r="I513" s="1695"/>
      <c r="J513" s="445"/>
      <c r="K513" s="445"/>
      <c r="L513" s="445"/>
      <c r="M513" s="1694"/>
      <c r="N513" s="1695"/>
      <c r="O513" s="445"/>
      <c r="P513" s="445"/>
      <c r="Q513" s="445"/>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694"/>
      <c r="D514" s="1695"/>
      <c r="E514" s="445"/>
      <c r="F514" s="445"/>
      <c r="G514" s="445"/>
      <c r="H514" s="1694"/>
      <c r="I514" s="1695"/>
      <c r="J514" s="445"/>
      <c r="K514" s="445"/>
      <c r="L514" s="445"/>
      <c r="M514" s="1694"/>
      <c r="N514" s="1695"/>
      <c r="O514" s="445"/>
      <c r="P514" s="445"/>
      <c r="Q514" s="445"/>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694"/>
      <c r="D515" s="1695"/>
      <c r="E515" s="445"/>
      <c r="F515" s="445"/>
      <c r="G515" s="445"/>
      <c r="H515" s="1694"/>
      <c r="I515" s="1695"/>
      <c r="J515" s="445"/>
      <c r="K515" s="445"/>
      <c r="L515" s="445"/>
      <c r="M515" s="1694"/>
      <c r="N515" s="1695"/>
      <c r="O515" s="445"/>
      <c r="P515" s="445"/>
      <c r="Q515" s="445"/>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694"/>
      <c r="D516" s="1695"/>
      <c r="E516" s="445"/>
      <c r="F516" s="445"/>
      <c r="G516" s="445"/>
      <c r="H516" s="1694"/>
      <c r="I516" s="1695"/>
      <c r="J516" s="445"/>
      <c r="K516" s="445"/>
      <c r="L516" s="445"/>
      <c r="M516" s="1694"/>
      <c r="N516" s="1695"/>
      <c r="O516" s="445"/>
      <c r="P516" s="445"/>
      <c r="Q516" s="445"/>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694"/>
      <c r="D517" s="1695"/>
      <c r="E517" s="445"/>
      <c r="F517" s="445"/>
      <c r="G517" s="445"/>
      <c r="H517" s="1694"/>
      <c r="I517" s="1695"/>
      <c r="J517" s="445"/>
      <c r="K517" s="445"/>
      <c r="L517" s="445"/>
      <c r="M517" s="1694"/>
      <c r="N517" s="1695"/>
      <c r="O517" s="445"/>
      <c r="P517" s="445"/>
      <c r="Q517" s="445"/>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694"/>
      <c r="D518" s="1695"/>
      <c r="E518" s="445"/>
      <c r="F518" s="445"/>
      <c r="G518" s="445"/>
      <c r="H518" s="1694"/>
      <c r="I518" s="1695"/>
      <c r="J518" s="445"/>
      <c r="K518" s="445"/>
      <c r="L518" s="445"/>
      <c r="M518" s="1694"/>
      <c r="N518" s="1695"/>
      <c r="O518" s="445"/>
      <c r="P518" s="445"/>
      <c r="Q518" s="445"/>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694"/>
      <c r="D519" s="1695"/>
      <c r="E519" s="445"/>
      <c r="F519" s="445"/>
      <c r="G519" s="445"/>
      <c r="H519" s="1694"/>
      <c r="I519" s="1695"/>
      <c r="J519" s="445"/>
      <c r="K519" s="445"/>
      <c r="L519" s="445"/>
      <c r="M519" s="1694"/>
      <c r="N519" s="1695"/>
      <c r="O519" s="445"/>
      <c r="P519" s="445"/>
      <c r="Q519" s="445"/>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694"/>
      <c r="D520" s="1695"/>
      <c r="E520" s="445"/>
      <c r="F520" s="445"/>
      <c r="G520" s="445"/>
      <c r="H520" s="1694"/>
      <c r="I520" s="1695"/>
      <c r="J520" s="445"/>
      <c r="K520" s="445"/>
      <c r="L520" s="445"/>
      <c r="M520" s="1694"/>
      <c r="N520" s="1695"/>
      <c r="O520" s="445"/>
      <c r="P520" s="445"/>
      <c r="Q520" s="445"/>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694"/>
      <c r="D521" s="1695"/>
      <c r="E521" s="445"/>
      <c r="F521" s="445"/>
      <c r="G521" s="445"/>
      <c r="H521" s="1694"/>
      <c r="I521" s="1695"/>
      <c r="J521" s="445"/>
      <c r="K521" s="445"/>
      <c r="L521" s="445"/>
      <c r="M521" s="1694"/>
      <c r="N521" s="1695"/>
      <c r="O521" s="445"/>
      <c r="P521" s="445"/>
      <c r="Q521" s="445"/>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694"/>
      <c r="D522" s="1695"/>
      <c r="E522" s="445"/>
      <c r="F522" s="445"/>
      <c r="G522" s="445"/>
      <c r="H522" s="1694"/>
      <c r="I522" s="1695"/>
      <c r="J522" s="445"/>
      <c r="K522" s="445"/>
      <c r="L522" s="445"/>
      <c r="M522" s="1694"/>
      <c r="N522" s="1695"/>
      <c r="O522" s="445"/>
      <c r="P522" s="445"/>
      <c r="Q522" s="445"/>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694"/>
      <c r="D523" s="1695"/>
      <c r="E523" s="445"/>
      <c r="F523" s="445"/>
      <c r="G523" s="445"/>
      <c r="H523" s="1694"/>
      <c r="I523" s="1695"/>
      <c r="J523" s="445"/>
      <c r="K523" s="445"/>
      <c r="L523" s="445"/>
      <c r="M523" s="1694"/>
      <c r="N523" s="1695"/>
      <c r="O523" s="445"/>
      <c r="P523" s="445"/>
      <c r="Q523" s="445"/>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694"/>
      <c r="D524" s="1695"/>
      <c r="E524" s="445"/>
      <c r="F524" s="445"/>
      <c r="G524" s="445"/>
      <c r="H524" s="1694"/>
      <c r="I524" s="1695"/>
      <c r="J524" s="445"/>
      <c r="K524" s="445"/>
      <c r="L524" s="445"/>
      <c r="M524" s="1694"/>
      <c r="N524" s="1695"/>
      <c r="O524" s="445"/>
      <c r="P524" s="445"/>
      <c r="Q524" s="445"/>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694"/>
      <c r="D525" s="1695"/>
      <c r="E525" s="445"/>
      <c r="F525" s="445"/>
      <c r="G525" s="445"/>
      <c r="H525" s="1694"/>
      <c r="I525" s="1695"/>
      <c r="J525" s="445"/>
      <c r="K525" s="445"/>
      <c r="L525" s="445"/>
      <c r="M525" s="1694"/>
      <c r="N525" s="1695"/>
      <c r="O525" s="445"/>
      <c r="P525" s="445"/>
      <c r="Q525" s="445"/>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694"/>
      <c r="D526" s="1695"/>
      <c r="E526" s="445"/>
      <c r="F526" s="445"/>
      <c r="G526" s="445"/>
      <c r="H526" s="1694"/>
      <c r="I526" s="1695"/>
      <c r="J526" s="445"/>
      <c r="K526" s="445"/>
      <c r="L526" s="445"/>
      <c r="M526" s="1694"/>
      <c r="N526" s="1695"/>
      <c r="O526" s="445"/>
      <c r="P526" s="445"/>
      <c r="Q526" s="445"/>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694"/>
      <c r="D527" s="1695"/>
      <c r="E527" s="445"/>
      <c r="F527" s="445"/>
      <c r="G527" s="445"/>
      <c r="H527" s="1694"/>
      <c r="I527" s="1695"/>
      <c r="J527" s="445"/>
      <c r="K527" s="445"/>
      <c r="L527" s="445"/>
      <c r="M527" s="1694"/>
      <c r="N527" s="1695"/>
      <c r="O527" s="445"/>
      <c r="P527" s="445"/>
      <c r="Q527" s="445"/>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694"/>
      <c r="D528" s="1695"/>
      <c r="E528" s="445"/>
      <c r="F528" s="445"/>
      <c r="G528" s="445"/>
      <c r="H528" s="1694"/>
      <c r="I528" s="1695"/>
      <c r="J528" s="445"/>
      <c r="K528" s="445"/>
      <c r="L528" s="445"/>
      <c r="M528" s="1694"/>
      <c r="N528" s="1695"/>
      <c r="O528" s="445"/>
      <c r="P528" s="445"/>
      <c r="Q528" s="445"/>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694"/>
      <c r="D529" s="1695"/>
      <c r="E529" s="445"/>
      <c r="F529" s="445"/>
      <c r="G529" s="445"/>
      <c r="H529" s="1694"/>
      <c r="I529" s="1695"/>
      <c r="J529" s="445"/>
      <c r="K529" s="445"/>
      <c r="L529" s="445"/>
      <c r="M529" s="1694"/>
      <c r="N529" s="1695"/>
      <c r="O529" s="445"/>
      <c r="P529" s="445"/>
      <c r="Q529" s="445"/>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694"/>
      <c r="D530" s="1695"/>
      <c r="E530" s="445"/>
      <c r="F530" s="445"/>
      <c r="G530" s="445"/>
      <c r="H530" s="1694"/>
      <c r="I530" s="1695"/>
      <c r="J530" s="445"/>
      <c r="K530" s="445"/>
      <c r="L530" s="445"/>
      <c r="M530" s="1694"/>
      <c r="N530" s="1695"/>
      <c r="O530" s="445"/>
      <c r="P530" s="445"/>
      <c r="Q530" s="445"/>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694"/>
      <c r="D531" s="1695"/>
      <c r="E531" s="445"/>
      <c r="F531" s="445"/>
      <c r="G531" s="445"/>
      <c r="H531" s="1694"/>
      <c r="I531" s="1695"/>
      <c r="J531" s="445"/>
      <c r="K531" s="445"/>
      <c r="L531" s="445"/>
      <c r="M531" s="1694"/>
      <c r="N531" s="1695"/>
      <c r="O531" s="445"/>
      <c r="P531" s="445"/>
      <c r="Q531" s="445"/>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694"/>
      <c r="D532" s="1695"/>
      <c r="E532" s="445"/>
      <c r="F532" s="445"/>
      <c r="G532" s="445"/>
      <c r="H532" s="1694"/>
      <c r="I532" s="1695"/>
      <c r="J532" s="445"/>
      <c r="K532" s="445"/>
      <c r="L532" s="445"/>
      <c r="M532" s="1694"/>
      <c r="N532" s="1695"/>
      <c r="O532" s="445"/>
      <c r="P532" s="445"/>
      <c r="Q532" s="445"/>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694"/>
      <c r="D533" s="1695"/>
      <c r="E533" s="445"/>
      <c r="F533" s="445"/>
      <c r="G533" s="445"/>
      <c r="H533" s="1694"/>
      <c r="I533" s="1695"/>
      <c r="J533" s="445"/>
      <c r="K533" s="445"/>
      <c r="L533" s="445"/>
      <c r="M533" s="1694"/>
      <c r="N533" s="1695"/>
      <c r="O533" s="445"/>
      <c r="P533" s="445"/>
      <c r="Q533" s="445"/>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694"/>
      <c r="D534" s="1695"/>
      <c r="E534" s="445"/>
      <c r="F534" s="445"/>
      <c r="G534" s="445"/>
      <c r="H534" s="1694"/>
      <c r="I534" s="1695"/>
      <c r="J534" s="445"/>
      <c r="K534" s="445"/>
      <c r="L534" s="445"/>
      <c r="M534" s="1694"/>
      <c r="N534" s="1695"/>
      <c r="O534" s="445"/>
      <c r="P534" s="445"/>
      <c r="Q534" s="445"/>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694"/>
      <c r="D535" s="1695"/>
      <c r="E535" s="445"/>
      <c r="F535" s="445"/>
      <c r="G535" s="445"/>
      <c r="H535" s="1694"/>
      <c r="I535" s="1695"/>
      <c r="J535" s="445"/>
      <c r="K535" s="445"/>
      <c r="L535" s="445"/>
      <c r="M535" s="1694"/>
      <c r="N535" s="1695"/>
      <c r="O535" s="445"/>
      <c r="P535" s="445"/>
      <c r="Q535" s="445"/>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694"/>
      <c r="D536" s="1695"/>
      <c r="E536" s="445"/>
      <c r="F536" s="445"/>
      <c r="G536" s="445"/>
      <c r="H536" s="1694"/>
      <c r="I536" s="1695"/>
      <c r="J536" s="445"/>
      <c r="K536" s="445"/>
      <c r="L536" s="445"/>
      <c r="M536" s="1694"/>
      <c r="N536" s="1695"/>
      <c r="O536" s="445"/>
      <c r="P536" s="445"/>
      <c r="Q536" s="445"/>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694"/>
      <c r="D537" s="1695"/>
      <c r="E537" s="445"/>
      <c r="F537" s="445"/>
      <c r="G537" s="445"/>
      <c r="H537" s="1694"/>
      <c r="I537" s="1695"/>
      <c r="J537" s="445"/>
      <c r="K537" s="445"/>
      <c r="L537" s="445"/>
      <c r="M537" s="1694"/>
      <c r="N537" s="1695"/>
      <c r="O537" s="445"/>
      <c r="P537" s="445"/>
      <c r="Q537" s="445"/>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694"/>
      <c r="D538" s="1695"/>
      <c r="E538" s="445"/>
      <c r="F538" s="445"/>
      <c r="G538" s="445"/>
      <c r="H538" s="1694"/>
      <c r="I538" s="1695"/>
      <c r="J538" s="445"/>
      <c r="K538" s="445"/>
      <c r="L538" s="445"/>
      <c r="M538" s="1694"/>
      <c r="N538" s="1695"/>
      <c r="O538" s="445"/>
      <c r="P538" s="445"/>
      <c r="Q538" s="445"/>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694"/>
      <c r="D539" s="1695"/>
      <c r="E539" s="445"/>
      <c r="F539" s="445"/>
      <c r="G539" s="445"/>
      <c r="H539" s="1694"/>
      <c r="I539" s="1695"/>
      <c r="J539" s="445"/>
      <c r="K539" s="445"/>
      <c r="L539" s="445"/>
      <c r="M539" s="1694"/>
      <c r="N539" s="1695"/>
      <c r="O539" s="445"/>
      <c r="P539" s="445"/>
      <c r="Q539" s="445"/>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694"/>
      <c r="D540" s="1695"/>
      <c r="E540" s="445"/>
      <c r="F540" s="445"/>
      <c r="G540" s="445"/>
      <c r="H540" s="1694"/>
      <c r="I540" s="1695"/>
      <c r="J540" s="445"/>
      <c r="K540" s="445"/>
      <c r="L540" s="445"/>
      <c r="M540" s="1694"/>
      <c r="N540" s="1695"/>
      <c r="O540" s="445"/>
      <c r="P540" s="445"/>
      <c r="Q540" s="445"/>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694"/>
      <c r="D541" s="1695"/>
      <c r="E541" s="445"/>
      <c r="F541" s="445"/>
      <c r="G541" s="445"/>
      <c r="H541" s="1694"/>
      <c r="I541" s="1695"/>
      <c r="J541" s="445"/>
      <c r="K541" s="445"/>
      <c r="L541" s="445"/>
      <c r="M541" s="1694"/>
      <c r="N541" s="1695"/>
      <c r="O541" s="445"/>
      <c r="P541" s="445"/>
      <c r="Q541" s="445"/>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694"/>
      <c r="D542" s="1695"/>
      <c r="E542" s="445"/>
      <c r="F542" s="445"/>
      <c r="G542" s="445"/>
      <c r="H542" s="1694"/>
      <c r="I542" s="1695"/>
      <c r="J542" s="445"/>
      <c r="K542" s="445"/>
      <c r="L542" s="445"/>
      <c r="M542" s="1694"/>
      <c r="N542" s="1695"/>
      <c r="O542" s="445"/>
      <c r="P542" s="445"/>
      <c r="Q542" s="445"/>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694"/>
      <c r="D543" s="1695"/>
      <c r="E543" s="445"/>
      <c r="F543" s="445"/>
      <c r="G543" s="445"/>
      <c r="H543" s="1694"/>
      <c r="I543" s="1695"/>
      <c r="J543" s="445"/>
      <c r="K543" s="445"/>
      <c r="L543" s="445"/>
      <c r="M543" s="1694"/>
      <c r="N543" s="1695"/>
      <c r="O543" s="445"/>
      <c r="P543" s="445"/>
      <c r="Q543" s="445"/>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694"/>
      <c r="D544" s="1695"/>
      <c r="E544" s="445"/>
      <c r="F544" s="445"/>
      <c r="G544" s="445"/>
      <c r="H544" s="1694"/>
      <c r="I544" s="1695"/>
      <c r="J544" s="445"/>
      <c r="K544" s="445"/>
      <c r="L544" s="445"/>
      <c r="M544" s="1694"/>
      <c r="N544" s="1695"/>
      <c r="O544" s="445"/>
      <c r="P544" s="445"/>
      <c r="Q544" s="445"/>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694"/>
      <c r="D545" s="1695"/>
      <c r="E545" s="445"/>
      <c r="F545" s="445"/>
      <c r="G545" s="445"/>
      <c r="H545" s="1694"/>
      <c r="I545" s="1695"/>
      <c r="J545" s="445"/>
      <c r="K545" s="445"/>
      <c r="L545" s="445"/>
      <c r="M545" s="1694"/>
      <c r="N545" s="1695"/>
      <c r="O545" s="445"/>
      <c r="P545" s="445"/>
      <c r="Q545" s="445"/>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694"/>
      <c r="D546" s="1695"/>
      <c r="E546" s="445"/>
      <c r="F546" s="445"/>
      <c r="G546" s="445"/>
      <c r="H546" s="1694"/>
      <c r="I546" s="1695"/>
      <c r="J546" s="445"/>
      <c r="K546" s="445"/>
      <c r="L546" s="445"/>
      <c r="M546" s="1694"/>
      <c r="N546" s="1695"/>
      <c r="O546" s="445"/>
      <c r="P546" s="445"/>
      <c r="Q546" s="445"/>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694"/>
      <c r="D547" s="1695"/>
      <c r="E547" s="445"/>
      <c r="F547" s="445"/>
      <c r="G547" s="445"/>
      <c r="H547" s="1694"/>
      <c r="I547" s="1695"/>
      <c r="J547" s="445"/>
      <c r="K547" s="445"/>
      <c r="L547" s="445"/>
      <c r="M547" s="1694"/>
      <c r="N547" s="1695"/>
      <c r="O547" s="445"/>
      <c r="P547" s="445"/>
      <c r="Q547" s="445"/>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694"/>
      <c r="D548" s="1695"/>
      <c r="E548" s="445"/>
      <c r="F548" s="445"/>
      <c r="G548" s="445"/>
      <c r="H548" s="1694"/>
      <c r="I548" s="1695"/>
      <c r="J548" s="445"/>
      <c r="K548" s="445"/>
      <c r="L548" s="445"/>
      <c r="M548" s="1694"/>
      <c r="N548" s="1695"/>
      <c r="O548" s="445"/>
      <c r="P548" s="445"/>
      <c r="Q548" s="445"/>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694"/>
      <c r="D549" s="1695"/>
      <c r="E549" s="445"/>
      <c r="F549" s="445"/>
      <c r="G549" s="445"/>
      <c r="H549" s="1694"/>
      <c r="I549" s="1695"/>
      <c r="J549" s="445"/>
      <c r="K549" s="445"/>
      <c r="L549" s="445"/>
      <c r="M549" s="1694"/>
      <c r="N549" s="1695"/>
      <c r="O549" s="445"/>
      <c r="P549" s="445"/>
      <c r="Q549" s="445"/>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694"/>
      <c r="D550" s="1695"/>
      <c r="E550" s="445"/>
      <c r="F550" s="445"/>
      <c r="G550" s="445"/>
      <c r="H550" s="1694"/>
      <c r="I550" s="1695"/>
      <c r="J550" s="445"/>
      <c r="K550" s="445"/>
      <c r="L550" s="445"/>
      <c r="M550" s="1694"/>
      <c r="N550" s="1695"/>
      <c r="O550" s="445"/>
      <c r="P550" s="445"/>
      <c r="Q550" s="445"/>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694"/>
      <c r="D551" s="1695"/>
      <c r="E551" s="445"/>
      <c r="F551" s="445"/>
      <c r="G551" s="445"/>
      <c r="H551" s="1694"/>
      <c r="I551" s="1695"/>
      <c r="J551" s="445"/>
      <c r="K551" s="445"/>
      <c r="L551" s="445"/>
      <c r="M551" s="1694"/>
      <c r="N551" s="1695"/>
      <c r="O551" s="445"/>
      <c r="P551" s="445"/>
      <c r="Q551" s="445"/>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694"/>
      <c r="D552" s="1695"/>
      <c r="E552" s="445"/>
      <c r="F552" s="445"/>
      <c r="G552" s="445"/>
      <c r="H552" s="1694"/>
      <c r="I552" s="1695"/>
      <c r="J552" s="445"/>
      <c r="K552" s="445"/>
      <c r="L552" s="445"/>
      <c r="M552" s="1694"/>
      <c r="N552" s="1695"/>
      <c r="O552" s="445"/>
      <c r="P552" s="445"/>
      <c r="Q552" s="445"/>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694"/>
      <c r="D553" s="1695"/>
      <c r="E553" s="445"/>
      <c r="F553" s="445"/>
      <c r="G553" s="445"/>
      <c r="H553" s="1694"/>
      <c r="I553" s="1695"/>
      <c r="J553" s="445"/>
      <c r="K553" s="445"/>
      <c r="L553" s="445"/>
      <c r="M553" s="1694"/>
      <c r="N553" s="1695"/>
      <c r="O553" s="445"/>
      <c r="P553" s="445"/>
      <c r="Q553" s="445"/>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694"/>
      <c r="D554" s="1695"/>
      <c r="E554" s="445"/>
      <c r="F554" s="445"/>
      <c r="G554" s="445"/>
      <c r="H554" s="1694"/>
      <c r="I554" s="1695"/>
      <c r="J554" s="445"/>
      <c r="K554" s="445"/>
      <c r="L554" s="445"/>
      <c r="M554" s="1694"/>
      <c r="N554" s="1695"/>
      <c r="O554" s="445"/>
      <c r="P554" s="445"/>
      <c r="Q554" s="445"/>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694"/>
      <c r="D555" s="1695"/>
      <c r="E555" s="445"/>
      <c r="F555" s="445"/>
      <c r="G555" s="445"/>
      <c r="H555" s="1694"/>
      <c r="I555" s="1695"/>
      <c r="J555" s="445"/>
      <c r="K555" s="445"/>
      <c r="L555" s="445"/>
      <c r="M555" s="1694"/>
      <c r="N555" s="1695"/>
      <c r="O555" s="445"/>
      <c r="P555" s="445"/>
      <c r="Q555" s="445"/>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694"/>
      <c r="D556" s="1695"/>
      <c r="E556" s="445"/>
      <c r="F556" s="445"/>
      <c r="G556" s="445"/>
      <c r="H556" s="1694"/>
      <c r="I556" s="1695"/>
      <c r="J556" s="445"/>
      <c r="K556" s="445"/>
      <c r="L556" s="445"/>
      <c r="M556" s="1694"/>
      <c r="N556" s="1695"/>
      <c r="O556" s="445"/>
      <c r="P556" s="445"/>
      <c r="Q556" s="445"/>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694"/>
      <c r="D557" s="1695"/>
      <c r="E557" s="445"/>
      <c r="F557" s="445"/>
      <c r="G557" s="445"/>
      <c r="H557" s="1694"/>
      <c r="I557" s="1695"/>
      <c r="J557" s="445"/>
      <c r="K557" s="445"/>
      <c r="L557" s="445"/>
      <c r="M557" s="1694"/>
      <c r="N557" s="1695"/>
      <c r="O557" s="445"/>
      <c r="P557" s="445"/>
      <c r="Q557" s="445"/>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694"/>
      <c r="D558" s="1695"/>
      <c r="E558" s="445"/>
      <c r="F558" s="445"/>
      <c r="G558" s="445"/>
      <c r="H558" s="1694"/>
      <c r="I558" s="1695"/>
      <c r="J558" s="445"/>
      <c r="K558" s="445"/>
      <c r="L558" s="445"/>
      <c r="M558" s="1694"/>
      <c r="N558" s="1695"/>
      <c r="O558" s="445"/>
      <c r="P558" s="445"/>
      <c r="Q558" s="445"/>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694"/>
      <c r="D559" s="1695"/>
      <c r="E559" s="445"/>
      <c r="F559" s="445"/>
      <c r="G559" s="445"/>
      <c r="H559" s="1694"/>
      <c r="I559" s="1695"/>
      <c r="J559" s="445"/>
      <c r="K559" s="445"/>
      <c r="L559" s="445"/>
      <c r="M559" s="1694"/>
      <c r="N559" s="1695"/>
      <c r="O559" s="445"/>
      <c r="P559" s="445"/>
      <c r="Q559" s="445"/>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694"/>
      <c r="D560" s="1695"/>
      <c r="E560" s="445"/>
      <c r="F560" s="445"/>
      <c r="G560" s="445"/>
      <c r="H560" s="1694"/>
      <c r="I560" s="1695"/>
      <c r="J560" s="445"/>
      <c r="K560" s="445"/>
      <c r="L560" s="445"/>
      <c r="M560" s="1694"/>
      <c r="N560" s="1695"/>
      <c r="O560" s="445"/>
      <c r="P560" s="445"/>
      <c r="Q560" s="445"/>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694"/>
      <c r="D561" s="1695"/>
      <c r="E561" s="445"/>
      <c r="F561" s="445"/>
      <c r="G561" s="445"/>
      <c r="H561" s="1694"/>
      <c r="I561" s="1695"/>
      <c r="J561" s="445"/>
      <c r="K561" s="445"/>
      <c r="L561" s="445"/>
      <c r="M561" s="1694"/>
      <c r="N561" s="1695"/>
      <c r="O561" s="445"/>
      <c r="P561" s="445"/>
      <c r="Q561" s="445"/>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694"/>
      <c r="D562" s="1695"/>
      <c r="E562" s="445"/>
      <c r="F562" s="445"/>
      <c r="G562" s="445"/>
      <c r="H562" s="1694"/>
      <c r="I562" s="1695"/>
      <c r="J562" s="445"/>
      <c r="K562" s="445"/>
      <c r="L562" s="445"/>
      <c r="M562" s="1694"/>
      <c r="N562" s="1695"/>
      <c r="O562" s="445"/>
      <c r="P562" s="445"/>
      <c r="Q562" s="445"/>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694"/>
      <c r="D563" s="1695"/>
      <c r="E563" s="445"/>
      <c r="F563" s="445"/>
      <c r="G563" s="445"/>
      <c r="H563" s="1694"/>
      <c r="I563" s="1695"/>
      <c r="J563" s="445"/>
      <c r="K563" s="445"/>
      <c r="L563" s="445"/>
      <c r="M563" s="1694"/>
      <c r="N563" s="1695"/>
      <c r="O563" s="445"/>
      <c r="P563" s="445"/>
      <c r="Q563" s="445"/>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694"/>
      <c r="D564" s="1695"/>
      <c r="E564" s="445"/>
      <c r="F564" s="445"/>
      <c r="G564" s="445"/>
      <c r="H564" s="1694"/>
      <c r="I564" s="1695"/>
      <c r="J564" s="445"/>
      <c r="K564" s="445"/>
      <c r="L564" s="445"/>
      <c r="M564" s="1694"/>
      <c r="N564" s="1695"/>
      <c r="O564" s="445"/>
      <c r="P564" s="445"/>
      <c r="Q564" s="445"/>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694"/>
      <c r="D565" s="1695"/>
      <c r="E565" s="445"/>
      <c r="F565" s="445"/>
      <c r="G565" s="445"/>
      <c r="H565" s="1694"/>
      <c r="I565" s="1695"/>
      <c r="J565" s="445"/>
      <c r="K565" s="445"/>
      <c r="L565" s="445"/>
      <c r="M565" s="1694"/>
      <c r="N565" s="1695"/>
      <c r="O565" s="445"/>
      <c r="P565" s="445"/>
      <c r="Q565" s="445"/>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694"/>
      <c r="D566" s="1695"/>
      <c r="E566" s="445"/>
      <c r="F566" s="445"/>
      <c r="G566" s="445"/>
      <c r="H566" s="1694"/>
      <c r="I566" s="1695"/>
      <c r="J566" s="445"/>
      <c r="K566" s="445"/>
      <c r="L566" s="445"/>
      <c r="M566" s="1694"/>
      <c r="N566" s="1695"/>
      <c r="O566" s="445"/>
      <c r="P566" s="445"/>
      <c r="Q566" s="445"/>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694"/>
      <c r="D567" s="1695"/>
      <c r="E567" s="445"/>
      <c r="F567" s="445"/>
      <c r="G567" s="445"/>
      <c r="H567" s="1694"/>
      <c r="I567" s="1695"/>
      <c r="J567" s="445"/>
      <c r="K567" s="445"/>
      <c r="L567" s="445"/>
      <c r="M567" s="1694"/>
      <c r="N567" s="1695"/>
      <c r="O567" s="445"/>
      <c r="P567" s="445"/>
      <c r="Q567" s="445"/>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694"/>
      <c r="D568" s="1695"/>
      <c r="E568" s="445"/>
      <c r="F568" s="445"/>
      <c r="G568" s="445"/>
      <c r="H568" s="1694"/>
      <c r="I568" s="1695"/>
      <c r="J568" s="445"/>
      <c r="K568" s="445"/>
      <c r="L568" s="445"/>
      <c r="M568" s="1694"/>
      <c r="N568" s="1695"/>
      <c r="O568" s="445"/>
      <c r="P568" s="445"/>
      <c r="Q568" s="445"/>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694"/>
      <c r="D569" s="1695"/>
      <c r="E569" s="445"/>
      <c r="F569" s="445"/>
      <c r="G569" s="445"/>
      <c r="H569" s="1694"/>
      <c r="I569" s="1695"/>
      <c r="J569" s="445"/>
      <c r="K569" s="445"/>
      <c r="L569" s="445"/>
      <c r="M569" s="1694"/>
      <c r="N569" s="1695"/>
      <c r="O569" s="445"/>
      <c r="P569" s="445"/>
      <c r="Q569" s="445"/>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694"/>
      <c r="D570" s="1695"/>
      <c r="E570" s="445"/>
      <c r="F570" s="445"/>
      <c r="G570" s="445"/>
      <c r="H570" s="1694"/>
      <c r="I570" s="1695"/>
      <c r="J570" s="445"/>
      <c r="K570" s="445"/>
      <c r="L570" s="445"/>
      <c r="M570" s="1694"/>
      <c r="N570" s="1695"/>
      <c r="O570" s="445"/>
      <c r="P570" s="445"/>
      <c r="Q570" s="445"/>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694"/>
      <c r="D571" s="1695"/>
      <c r="E571" s="445"/>
      <c r="F571" s="445"/>
      <c r="G571" s="445"/>
      <c r="H571" s="1694"/>
      <c r="I571" s="1695"/>
      <c r="J571" s="445"/>
      <c r="K571" s="445"/>
      <c r="L571" s="445"/>
      <c r="M571" s="1694"/>
      <c r="N571" s="1695"/>
      <c r="O571" s="445"/>
      <c r="P571" s="445"/>
      <c r="Q571" s="445"/>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694"/>
      <c r="D572" s="1695"/>
      <c r="E572" s="445"/>
      <c r="F572" s="445"/>
      <c r="G572" s="445"/>
      <c r="H572" s="1694"/>
      <c r="I572" s="1695"/>
      <c r="J572" s="445"/>
      <c r="K572" s="445"/>
      <c r="L572" s="445"/>
      <c r="M572" s="1694"/>
      <c r="N572" s="1695"/>
      <c r="O572" s="445"/>
      <c r="P572" s="445"/>
      <c r="Q572" s="445"/>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694"/>
      <c r="D573" s="1695"/>
      <c r="E573" s="445"/>
      <c r="F573" s="445"/>
      <c r="G573" s="445"/>
      <c r="H573" s="1694"/>
      <c r="I573" s="1695"/>
      <c r="J573" s="445"/>
      <c r="K573" s="445"/>
      <c r="L573" s="445"/>
      <c r="M573" s="1694"/>
      <c r="N573" s="1695"/>
      <c r="O573" s="445"/>
      <c r="P573" s="445"/>
      <c r="Q573" s="445"/>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694"/>
      <c r="D574" s="1695"/>
      <c r="E574" s="445"/>
      <c r="F574" s="445"/>
      <c r="G574" s="445"/>
      <c r="H574" s="1694"/>
      <c r="I574" s="1695"/>
      <c r="J574" s="445"/>
      <c r="K574" s="445"/>
      <c r="L574" s="445"/>
      <c r="M574" s="1694"/>
      <c r="N574" s="1695"/>
      <c r="O574" s="445"/>
      <c r="P574" s="445"/>
      <c r="Q574" s="445"/>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694"/>
      <c r="D575" s="1695"/>
      <c r="E575" s="445"/>
      <c r="F575" s="445"/>
      <c r="G575" s="445"/>
      <c r="H575" s="1694"/>
      <c r="I575" s="1695"/>
      <c r="J575" s="445"/>
      <c r="K575" s="445"/>
      <c r="L575" s="445"/>
      <c r="M575" s="1694"/>
      <c r="N575" s="1695"/>
      <c r="O575" s="445"/>
      <c r="P575" s="445"/>
      <c r="Q575" s="445"/>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694"/>
      <c r="D576" s="1695"/>
      <c r="E576" s="445"/>
      <c r="F576" s="445"/>
      <c r="G576" s="445"/>
      <c r="H576" s="1694"/>
      <c r="I576" s="1695"/>
      <c r="J576" s="445"/>
      <c r="K576" s="445"/>
      <c r="L576" s="445"/>
      <c r="M576" s="1694"/>
      <c r="N576" s="1695"/>
      <c r="O576" s="445"/>
      <c r="P576" s="445"/>
      <c r="Q576" s="445"/>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694"/>
      <c r="D577" s="1695"/>
      <c r="E577" s="445"/>
      <c r="F577" s="445"/>
      <c r="G577" s="445"/>
      <c r="H577" s="1694"/>
      <c r="I577" s="1695"/>
      <c r="J577" s="445"/>
      <c r="K577" s="445"/>
      <c r="L577" s="445"/>
      <c r="M577" s="1694"/>
      <c r="N577" s="1695"/>
      <c r="O577" s="445"/>
      <c r="P577" s="445"/>
      <c r="Q577" s="445"/>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694"/>
      <c r="D578" s="1695"/>
      <c r="E578" s="445"/>
      <c r="F578" s="445"/>
      <c r="G578" s="445"/>
      <c r="H578" s="1694"/>
      <c r="I578" s="1695"/>
      <c r="J578" s="445"/>
      <c r="K578" s="445"/>
      <c r="L578" s="445"/>
      <c r="M578" s="1694"/>
      <c r="N578" s="1695"/>
      <c r="O578" s="445"/>
      <c r="P578" s="445"/>
      <c r="Q578" s="445"/>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694"/>
      <c r="D579" s="1695"/>
      <c r="E579" s="445"/>
      <c r="F579" s="445"/>
      <c r="G579" s="445"/>
      <c r="H579" s="1694"/>
      <c r="I579" s="1695"/>
      <c r="J579" s="445"/>
      <c r="K579" s="445"/>
      <c r="L579" s="445"/>
      <c r="M579" s="1694"/>
      <c r="N579" s="1695"/>
      <c r="O579" s="445"/>
      <c r="P579" s="445"/>
      <c r="Q579" s="445"/>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694"/>
      <c r="D580" s="1695"/>
      <c r="E580" s="445"/>
      <c r="F580" s="445"/>
      <c r="G580" s="445"/>
      <c r="H580" s="1694"/>
      <c r="I580" s="1695"/>
      <c r="J580" s="445"/>
      <c r="K580" s="445"/>
      <c r="L580" s="445"/>
      <c r="M580" s="1694"/>
      <c r="N580" s="1695"/>
      <c r="O580" s="445"/>
      <c r="P580" s="445"/>
      <c r="Q580" s="445"/>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694"/>
      <c r="D581" s="1695"/>
      <c r="E581" s="445"/>
      <c r="F581" s="445"/>
      <c r="G581" s="445"/>
      <c r="H581" s="1694"/>
      <c r="I581" s="1695"/>
      <c r="J581" s="445"/>
      <c r="K581" s="445"/>
      <c r="L581" s="445"/>
      <c r="M581" s="1694"/>
      <c r="N581" s="1695"/>
      <c r="O581" s="445"/>
      <c r="P581" s="445"/>
      <c r="Q581" s="445"/>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694"/>
      <c r="D582" s="1695"/>
      <c r="E582" s="445"/>
      <c r="F582" s="445"/>
      <c r="G582" s="445"/>
      <c r="H582" s="1694"/>
      <c r="I582" s="1695"/>
      <c r="J582" s="445"/>
      <c r="K582" s="445"/>
      <c r="L582" s="445"/>
      <c r="M582" s="1694"/>
      <c r="N582" s="1695"/>
      <c r="O582" s="445"/>
      <c r="P582" s="445"/>
      <c r="Q582" s="445"/>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694"/>
      <c r="D583" s="1695"/>
      <c r="E583" s="445"/>
      <c r="F583" s="445"/>
      <c r="G583" s="445"/>
      <c r="H583" s="1694"/>
      <c r="I583" s="1695"/>
      <c r="J583" s="445"/>
      <c r="K583" s="445"/>
      <c r="L583" s="445"/>
      <c r="M583" s="1694"/>
      <c r="N583" s="1695"/>
      <c r="O583" s="445"/>
      <c r="P583" s="445"/>
      <c r="Q583" s="445"/>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694"/>
      <c r="D584" s="1695"/>
      <c r="E584" s="445"/>
      <c r="F584" s="445"/>
      <c r="G584" s="445"/>
      <c r="H584" s="1694"/>
      <c r="I584" s="1695"/>
      <c r="J584" s="445"/>
      <c r="K584" s="445"/>
      <c r="L584" s="445"/>
      <c r="M584" s="1694"/>
      <c r="N584" s="1695"/>
      <c r="O584" s="445"/>
      <c r="P584" s="445"/>
      <c r="Q584" s="445"/>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694"/>
      <c r="D585" s="1695"/>
      <c r="E585" s="445"/>
      <c r="F585" s="445"/>
      <c r="G585" s="445"/>
      <c r="H585" s="1694"/>
      <c r="I585" s="1695"/>
      <c r="J585" s="445"/>
      <c r="K585" s="445"/>
      <c r="L585" s="445"/>
      <c r="M585" s="1694"/>
      <c r="N585" s="1695"/>
      <c r="O585" s="445"/>
      <c r="P585" s="445"/>
      <c r="Q585" s="445"/>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694"/>
      <c r="D586" s="1695"/>
      <c r="E586" s="445"/>
      <c r="F586" s="445"/>
      <c r="G586" s="445"/>
      <c r="H586" s="1694"/>
      <c r="I586" s="1695"/>
      <c r="J586" s="445"/>
      <c r="K586" s="445"/>
      <c r="L586" s="445"/>
      <c r="M586" s="1694"/>
      <c r="N586" s="1695"/>
      <c r="O586" s="445"/>
      <c r="P586" s="445"/>
      <c r="Q586" s="445"/>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694"/>
      <c r="D587" s="1695"/>
      <c r="E587" s="445"/>
      <c r="F587" s="445"/>
      <c r="G587" s="445"/>
      <c r="H587" s="1694"/>
      <c r="I587" s="1695"/>
      <c r="J587" s="445"/>
      <c r="K587" s="445"/>
      <c r="L587" s="445"/>
      <c r="M587" s="1694"/>
      <c r="N587" s="1695"/>
      <c r="O587" s="445"/>
      <c r="P587" s="445"/>
      <c r="Q587" s="445"/>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694"/>
      <c r="D588" s="1695"/>
      <c r="E588" s="445"/>
      <c r="F588" s="445"/>
      <c r="G588" s="445"/>
      <c r="H588" s="1694"/>
      <c r="I588" s="1695"/>
      <c r="J588" s="445"/>
      <c r="K588" s="445"/>
      <c r="L588" s="445"/>
      <c r="M588" s="1694"/>
      <c r="N588" s="1695"/>
      <c r="O588" s="445"/>
      <c r="P588" s="445"/>
      <c r="Q588" s="445"/>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694"/>
      <c r="D589" s="1695"/>
      <c r="E589" s="445"/>
      <c r="F589" s="445"/>
      <c r="G589" s="445"/>
      <c r="H589" s="1694"/>
      <c r="I589" s="1695"/>
      <c r="J589" s="445"/>
      <c r="K589" s="445"/>
      <c r="L589" s="445"/>
      <c r="M589" s="1694"/>
      <c r="N589" s="1695"/>
      <c r="O589" s="445"/>
      <c r="P589" s="445"/>
      <c r="Q589" s="445"/>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694"/>
      <c r="D590" s="1695"/>
      <c r="E590" s="445"/>
      <c r="F590" s="445"/>
      <c r="G590" s="445"/>
      <c r="H590" s="1694"/>
      <c r="I590" s="1695"/>
      <c r="J590" s="445"/>
      <c r="K590" s="445"/>
      <c r="L590" s="445"/>
      <c r="M590" s="1694"/>
      <c r="N590" s="1695"/>
      <c r="O590" s="445"/>
      <c r="P590" s="445"/>
      <c r="Q590" s="445"/>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694"/>
      <c r="D591" s="1695"/>
      <c r="E591" s="445"/>
      <c r="F591" s="445"/>
      <c r="G591" s="445"/>
      <c r="H591" s="1694"/>
      <c r="I591" s="1695"/>
      <c r="J591" s="445"/>
      <c r="K591" s="445"/>
      <c r="L591" s="445"/>
      <c r="M591" s="1694"/>
      <c r="N591" s="1695"/>
      <c r="O591" s="445"/>
      <c r="P591" s="445"/>
      <c r="Q591" s="445"/>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694"/>
      <c r="D592" s="1695"/>
      <c r="E592" s="445"/>
      <c r="F592" s="445"/>
      <c r="G592" s="445"/>
      <c r="H592" s="1694"/>
      <c r="I592" s="1695"/>
      <c r="J592" s="445"/>
      <c r="K592" s="445"/>
      <c r="L592" s="445"/>
      <c r="M592" s="1694"/>
      <c r="N592" s="1695"/>
      <c r="O592" s="445"/>
      <c r="P592" s="445"/>
      <c r="Q592" s="445"/>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694"/>
      <c r="D593" s="1695"/>
      <c r="E593" s="445"/>
      <c r="F593" s="445"/>
      <c r="G593" s="445"/>
      <c r="H593" s="1694"/>
      <c r="I593" s="1695"/>
      <c r="J593" s="445"/>
      <c r="K593" s="445"/>
      <c r="L593" s="445"/>
      <c r="M593" s="1694"/>
      <c r="N593" s="1695"/>
      <c r="O593" s="445"/>
      <c r="P593" s="445"/>
      <c r="Q593" s="445"/>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694"/>
      <c r="D594" s="1695"/>
      <c r="E594" s="445"/>
      <c r="F594" s="445"/>
      <c r="G594" s="445"/>
      <c r="H594" s="1694"/>
      <c r="I594" s="1695"/>
      <c r="J594" s="445"/>
      <c r="K594" s="445"/>
      <c r="L594" s="445"/>
      <c r="M594" s="1694"/>
      <c r="N594" s="1695"/>
      <c r="O594" s="445"/>
      <c r="P594" s="445"/>
      <c r="Q594" s="445"/>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694"/>
      <c r="D595" s="1695"/>
      <c r="E595" s="445"/>
      <c r="F595" s="445"/>
      <c r="G595" s="445"/>
      <c r="H595" s="1694"/>
      <c r="I595" s="1695"/>
      <c r="J595" s="445"/>
      <c r="K595" s="445"/>
      <c r="L595" s="445"/>
      <c r="M595" s="1694"/>
      <c r="N595" s="1695"/>
      <c r="O595" s="445"/>
      <c r="P595" s="445"/>
      <c r="Q595" s="445"/>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694"/>
      <c r="D596" s="1695"/>
      <c r="E596" s="445"/>
      <c r="F596" s="445"/>
      <c r="G596" s="445"/>
      <c r="H596" s="1694"/>
      <c r="I596" s="1695"/>
      <c r="J596" s="445"/>
      <c r="K596" s="445"/>
      <c r="L596" s="445"/>
      <c r="M596" s="1694"/>
      <c r="N596" s="1695"/>
      <c r="O596" s="445"/>
      <c r="P596" s="445"/>
      <c r="Q596" s="445"/>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694"/>
      <c r="D597" s="1695"/>
      <c r="E597" s="445"/>
      <c r="F597" s="445"/>
      <c r="G597" s="445"/>
      <c r="H597" s="1694"/>
      <c r="I597" s="1695"/>
      <c r="J597" s="445"/>
      <c r="K597" s="445"/>
      <c r="L597" s="445"/>
      <c r="M597" s="1694"/>
      <c r="N597" s="1695"/>
      <c r="O597" s="445"/>
      <c r="P597" s="445"/>
      <c r="Q597" s="445"/>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694"/>
      <c r="D598" s="1695"/>
      <c r="E598" s="445"/>
      <c r="F598" s="445"/>
      <c r="G598" s="445"/>
      <c r="H598" s="1694"/>
      <c r="I598" s="1695"/>
      <c r="J598" s="445"/>
      <c r="K598" s="445"/>
      <c r="L598" s="445"/>
      <c r="M598" s="1694"/>
      <c r="N598" s="1695"/>
      <c r="O598" s="445"/>
      <c r="P598" s="445"/>
      <c r="Q598" s="445"/>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694"/>
      <c r="D599" s="1695"/>
      <c r="E599" s="445"/>
      <c r="F599" s="445"/>
      <c r="G599" s="445"/>
      <c r="H599" s="1694"/>
      <c r="I599" s="1695"/>
      <c r="J599" s="445"/>
      <c r="K599" s="445"/>
      <c r="L599" s="445"/>
      <c r="M599" s="1694"/>
      <c r="N599" s="1695"/>
      <c r="O599" s="445"/>
      <c r="P599" s="445"/>
      <c r="Q599" s="445"/>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694"/>
      <c r="D600" s="1695"/>
      <c r="E600" s="445"/>
      <c r="F600" s="445"/>
      <c r="G600" s="445"/>
      <c r="H600" s="1694"/>
      <c r="I600" s="1695"/>
      <c r="J600" s="445"/>
      <c r="K600" s="445"/>
      <c r="L600" s="445"/>
      <c r="M600" s="1694"/>
      <c r="N600" s="1695"/>
      <c r="O600" s="445"/>
      <c r="P600" s="445"/>
      <c r="Q600" s="445"/>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694"/>
      <c r="D601" s="1695"/>
      <c r="E601" s="445"/>
      <c r="F601" s="445"/>
      <c r="G601" s="445"/>
      <c r="H601" s="1694"/>
      <c r="I601" s="1695"/>
      <c r="J601" s="445"/>
      <c r="K601" s="445"/>
      <c r="L601" s="445"/>
      <c r="M601" s="1694"/>
      <c r="N601" s="1695"/>
      <c r="O601" s="445"/>
      <c r="P601" s="445"/>
      <c r="Q601" s="445"/>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694"/>
      <c r="D602" s="1695"/>
      <c r="E602" s="445"/>
      <c r="F602" s="445"/>
      <c r="G602" s="445"/>
      <c r="H602" s="1694"/>
      <c r="I602" s="1695"/>
      <c r="J602" s="445"/>
      <c r="K602" s="445"/>
      <c r="L602" s="445"/>
      <c r="M602" s="1694"/>
      <c r="N602" s="1695"/>
      <c r="O602" s="445"/>
      <c r="P602" s="445"/>
      <c r="Q602" s="445"/>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694"/>
      <c r="D603" s="1695"/>
      <c r="E603" s="445"/>
      <c r="F603" s="445"/>
      <c r="G603" s="445"/>
      <c r="H603" s="1694"/>
      <c r="I603" s="1695"/>
      <c r="J603" s="445"/>
      <c r="K603" s="445"/>
      <c r="L603" s="445"/>
      <c r="M603" s="1694"/>
      <c r="N603" s="1695"/>
      <c r="O603" s="445"/>
      <c r="P603" s="445"/>
      <c r="Q603" s="445"/>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694"/>
      <c r="D604" s="1695"/>
      <c r="E604" s="445"/>
      <c r="F604" s="445"/>
      <c r="G604" s="445"/>
      <c r="H604" s="1694"/>
      <c r="I604" s="1695"/>
      <c r="J604" s="445"/>
      <c r="K604" s="445"/>
      <c r="L604" s="445"/>
      <c r="M604" s="1694"/>
      <c r="N604" s="1695"/>
      <c r="O604" s="445"/>
      <c r="P604" s="445"/>
      <c r="Q604" s="445"/>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694"/>
      <c r="D605" s="1695"/>
      <c r="E605" s="445"/>
      <c r="F605" s="445"/>
      <c r="G605" s="445"/>
      <c r="H605" s="1694"/>
      <c r="I605" s="1695"/>
      <c r="J605" s="445"/>
      <c r="K605" s="445"/>
      <c r="L605" s="445"/>
      <c r="M605" s="1694"/>
      <c r="N605" s="1695"/>
      <c r="O605" s="445"/>
      <c r="P605" s="445"/>
      <c r="Q605" s="445"/>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694"/>
      <c r="D606" s="1695"/>
      <c r="E606" s="445"/>
      <c r="F606" s="445"/>
      <c r="G606" s="445"/>
      <c r="H606" s="1694"/>
      <c r="I606" s="1695"/>
      <c r="J606" s="445"/>
      <c r="K606" s="445"/>
      <c r="L606" s="445"/>
      <c r="M606" s="1694"/>
      <c r="N606" s="1695"/>
      <c r="O606" s="445"/>
      <c r="P606" s="445"/>
      <c r="Q606" s="445"/>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694"/>
      <c r="D607" s="1695"/>
      <c r="E607" s="445"/>
      <c r="F607" s="445"/>
      <c r="G607" s="445"/>
      <c r="H607" s="1694"/>
      <c r="I607" s="1695"/>
      <c r="J607" s="445"/>
      <c r="K607" s="445"/>
      <c r="L607" s="445"/>
      <c r="M607" s="1694"/>
      <c r="N607" s="1695"/>
      <c r="O607" s="445"/>
      <c r="P607" s="445"/>
      <c r="Q607" s="445"/>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694"/>
      <c r="D608" s="1695"/>
      <c r="E608" s="445"/>
      <c r="F608" s="445"/>
      <c r="G608" s="445"/>
      <c r="H608" s="1694"/>
      <c r="I608" s="1695"/>
      <c r="J608" s="445"/>
      <c r="K608" s="445"/>
      <c r="L608" s="445"/>
      <c r="M608" s="1694"/>
      <c r="N608" s="1695"/>
      <c r="O608" s="445"/>
      <c r="P608" s="445"/>
      <c r="Q608" s="445"/>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694"/>
      <c r="D609" s="1695"/>
      <c r="E609" s="445"/>
      <c r="F609" s="445"/>
      <c r="G609" s="445"/>
      <c r="H609" s="1694"/>
      <c r="I609" s="1695"/>
      <c r="J609" s="445"/>
      <c r="K609" s="445"/>
      <c r="L609" s="445"/>
      <c r="M609" s="1694"/>
      <c r="N609" s="1695"/>
      <c r="O609" s="445"/>
      <c r="P609" s="445"/>
      <c r="Q609" s="445"/>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694"/>
      <c r="D610" s="1695"/>
      <c r="E610" s="445"/>
      <c r="F610" s="445"/>
      <c r="G610" s="445"/>
      <c r="H610" s="1694"/>
      <c r="I610" s="1695"/>
      <c r="J610" s="445"/>
      <c r="K610" s="445"/>
      <c r="L610" s="445"/>
      <c r="M610" s="1694"/>
      <c r="N610" s="1695"/>
      <c r="O610" s="445"/>
      <c r="P610" s="445"/>
      <c r="Q610" s="445"/>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694"/>
      <c r="D611" s="1695"/>
      <c r="E611" s="445"/>
      <c r="F611" s="445"/>
      <c r="G611" s="445"/>
      <c r="H611" s="1694"/>
      <c r="I611" s="1695"/>
      <c r="J611" s="445"/>
      <c r="K611" s="445"/>
      <c r="L611" s="445"/>
      <c r="M611" s="1694"/>
      <c r="N611" s="1695"/>
      <c r="O611" s="445"/>
      <c r="P611" s="445"/>
      <c r="Q611" s="445"/>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694"/>
      <c r="D612" s="1695"/>
      <c r="E612" s="445"/>
      <c r="F612" s="445"/>
      <c r="G612" s="445"/>
      <c r="H612" s="1694"/>
      <c r="I612" s="1695"/>
      <c r="J612" s="445"/>
      <c r="K612" s="445"/>
      <c r="L612" s="445"/>
      <c r="M612" s="1694"/>
      <c r="N612" s="1695"/>
      <c r="O612" s="445"/>
      <c r="P612" s="445"/>
      <c r="Q612" s="445"/>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694"/>
      <c r="D613" s="1695"/>
      <c r="E613" s="445"/>
      <c r="F613" s="445"/>
      <c r="G613" s="445"/>
      <c r="H613" s="1694"/>
      <c r="I613" s="1695"/>
      <c r="J613" s="445"/>
      <c r="K613" s="445"/>
      <c r="L613" s="445"/>
      <c r="M613" s="1694"/>
      <c r="N613" s="1695"/>
      <c r="O613" s="445"/>
      <c r="P613" s="445"/>
      <c r="Q613" s="445"/>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694"/>
      <c r="D614" s="1695"/>
      <c r="E614" s="445"/>
      <c r="F614" s="445"/>
      <c r="G614" s="445"/>
      <c r="H614" s="1694"/>
      <c r="I614" s="1695"/>
      <c r="J614" s="445"/>
      <c r="K614" s="445"/>
      <c r="L614" s="445"/>
      <c r="M614" s="1694"/>
      <c r="N614" s="1695"/>
      <c r="O614" s="445"/>
      <c r="P614" s="445"/>
      <c r="Q614" s="445"/>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694"/>
      <c r="D615" s="1695"/>
      <c r="E615" s="445"/>
      <c r="F615" s="445"/>
      <c r="G615" s="445"/>
      <c r="H615" s="1694"/>
      <c r="I615" s="1695"/>
      <c r="J615" s="445"/>
      <c r="K615" s="445"/>
      <c r="L615" s="445"/>
      <c r="M615" s="1694"/>
      <c r="N615" s="1695"/>
      <c r="O615" s="445"/>
      <c r="P615" s="445"/>
      <c r="Q615" s="445"/>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694"/>
      <c r="D616" s="1695"/>
      <c r="E616" s="445"/>
      <c r="F616" s="445"/>
      <c r="G616" s="445"/>
      <c r="H616" s="1694"/>
      <c r="I616" s="1695"/>
      <c r="J616" s="445"/>
      <c r="K616" s="445"/>
      <c r="L616" s="445"/>
      <c r="M616" s="1694"/>
      <c r="N616" s="1695"/>
      <c r="O616" s="445"/>
      <c r="P616" s="445"/>
      <c r="Q616" s="445"/>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694"/>
      <c r="D617" s="1695"/>
      <c r="E617" s="445"/>
      <c r="F617" s="445"/>
      <c r="G617" s="445"/>
      <c r="H617" s="1694"/>
      <c r="I617" s="1695"/>
      <c r="J617" s="445"/>
      <c r="K617" s="445"/>
      <c r="L617" s="445"/>
      <c r="M617" s="1694"/>
      <c r="N617" s="1695"/>
      <c r="O617" s="445"/>
      <c r="P617" s="445"/>
      <c r="Q617" s="445"/>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694"/>
      <c r="D618" s="1695"/>
      <c r="E618" s="445"/>
      <c r="F618" s="445"/>
      <c r="G618" s="445"/>
      <c r="H618" s="1694"/>
      <c r="I618" s="1695"/>
      <c r="J618" s="445"/>
      <c r="K618" s="445"/>
      <c r="L618" s="445"/>
      <c r="M618" s="1694"/>
      <c r="N618" s="1695"/>
      <c r="O618" s="445"/>
      <c r="P618" s="445"/>
      <c r="Q618" s="445"/>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694"/>
      <c r="D619" s="1695"/>
      <c r="E619" s="445"/>
      <c r="F619" s="445"/>
      <c r="G619" s="445"/>
      <c r="H619" s="1694"/>
      <c r="I619" s="1695"/>
      <c r="J619" s="445"/>
      <c r="K619" s="445"/>
      <c r="L619" s="445"/>
      <c r="M619" s="1694"/>
      <c r="N619" s="1695"/>
      <c r="O619" s="445"/>
      <c r="P619" s="445"/>
      <c r="Q619" s="445"/>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94"/>
      <c r="D620" s="1695"/>
      <c r="E620" s="445"/>
      <c r="F620" s="445"/>
      <c r="G620" s="445"/>
      <c r="H620" s="1694"/>
      <c r="I620" s="1695"/>
      <c r="J620" s="445"/>
      <c r="K620" s="445"/>
      <c r="L620" s="445"/>
      <c r="M620" s="1694"/>
      <c r="N620" s="1695"/>
      <c r="O620" s="445"/>
      <c r="P620" s="445"/>
      <c r="Q620" s="445"/>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694"/>
      <c r="D621" s="1695"/>
      <c r="E621" s="445"/>
      <c r="F621" s="445"/>
      <c r="G621" s="445"/>
      <c r="H621" s="1694"/>
      <c r="I621" s="1695"/>
      <c r="J621" s="445"/>
      <c r="K621" s="445"/>
      <c r="L621" s="445"/>
      <c r="M621" s="1694"/>
      <c r="N621" s="1695"/>
      <c r="O621" s="445"/>
      <c r="P621" s="445"/>
      <c r="Q621" s="445"/>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94"/>
      <c r="D622" s="1695"/>
      <c r="E622" s="445"/>
      <c r="F622" s="445"/>
      <c r="G622" s="445"/>
      <c r="H622" s="1694"/>
      <c r="I622" s="1695"/>
      <c r="J622" s="445"/>
      <c r="K622" s="445"/>
      <c r="L622" s="445"/>
      <c r="M622" s="1694"/>
      <c r="N622" s="1695"/>
      <c r="O622" s="445"/>
      <c r="P622" s="445"/>
      <c r="Q622" s="445"/>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94"/>
      <c r="D623" s="1695"/>
      <c r="E623" s="445"/>
      <c r="F623" s="445"/>
      <c r="G623" s="445"/>
      <c r="H623" s="1694"/>
      <c r="I623" s="1695"/>
      <c r="J623" s="445"/>
      <c r="K623" s="445"/>
      <c r="L623" s="445"/>
      <c r="M623" s="1694"/>
      <c r="N623" s="1695"/>
      <c r="O623" s="445"/>
      <c r="P623" s="445"/>
      <c r="Q623" s="445"/>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694"/>
      <c r="D624" s="1695"/>
      <c r="E624" s="445"/>
      <c r="F624" s="445"/>
      <c r="G624" s="445"/>
      <c r="H624" s="1694"/>
      <c r="I624" s="1695"/>
      <c r="J624" s="445"/>
      <c r="K624" s="445"/>
      <c r="L624" s="445"/>
      <c r="M624" s="1694"/>
      <c r="N624" s="1695"/>
      <c r="O624" s="445"/>
      <c r="P624" s="445"/>
      <c r="Q624" s="445"/>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94"/>
      <c r="D625" s="1695"/>
      <c r="E625" s="445"/>
      <c r="F625" s="445"/>
      <c r="G625" s="445"/>
      <c r="H625" s="1694"/>
      <c r="I625" s="1695"/>
      <c r="J625" s="445"/>
      <c r="K625" s="445"/>
      <c r="L625" s="445"/>
      <c r="M625" s="1694"/>
      <c r="N625" s="1695"/>
      <c r="O625" s="445"/>
      <c r="P625" s="445"/>
      <c r="Q625" s="445"/>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94"/>
      <c r="D626" s="1695"/>
      <c r="E626" s="445"/>
      <c r="F626" s="445"/>
      <c r="G626" s="445"/>
      <c r="H626" s="1694"/>
      <c r="I626" s="1695"/>
      <c r="J626" s="445"/>
      <c r="K626" s="445"/>
      <c r="L626" s="445"/>
      <c r="M626" s="1694"/>
      <c r="N626" s="1695"/>
      <c r="O626" s="445"/>
      <c r="P626" s="445"/>
      <c r="Q626" s="445"/>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694"/>
      <c r="D627" s="1695"/>
      <c r="E627" s="445"/>
      <c r="F627" s="445"/>
      <c r="G627" s="445"/>
      <c r="H627" s="1694"/>
      <c r="I627" s="1695"/>
      <c r="J627" s="445"/>
      <c r="K627" s="445"/>
      <c r="L627" s="445"/>
      <c r="M627" s="1694"/>
      <c r="N627" s="1695"/>
      <c r="O627" s="445"/>
      <c r="P627" s="445"/>
      <c r="Q627" s="445"/>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694"/>
      <c r="D628" s="1695"/>
      <c r="E628" s="445"/>
      <c r="F628" s="445"/>
      <c r="G628" s="445"/>
      <c r="H628" s="1694"/>
      <c r="I628" s="1695"/>
      <c r="J628" s="445"/>
      <c r="K628" s="445"/>
      <c r="L628" s="445"/>
      <c r="M628" s="1694"/>
      <c r="N628" s="1695"/>
      <c r="O628" s="445"/>
      <c r="P628" s="445"/>
      <c r="Q628" s="445"/>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694"/>
      <c r="D629" s="1695"/>
      <c r="E629" s="445"/>
      <c r="F629" s="445"/>
      <c r="G629" s="445"/>
      <c r="H629" s="1694"/>
      <c r="I629" s="1695"/>
      <c r="J629" s="445"/>
      <c r="K629" s="445"/>
      <c r="L629" s="445"/>
      <c r="M629" s="1694"/>
      <c r="N629" s="1695"/>
      <c r="O629" s="445"/>
      <c r="P629" s="445"/>
      <c r="Q629" s="445"/>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694"/>
      <c r="D630" s="1695"/>
      <c r="E630" s="445"/>
      <c r="F630" s="445"/>
      <c r="G630" s="445"/>
      <c r="H630" s="1694"/>
      <c r="I630" s="1695"/>
      <c r="J630" s="445"/>
      <c r="K630" s="445"/>
      <c r="L630" s="445"/>
      <c r="M630" s="1694"/>
      <c r="N630" s="1695"/>
      <c r="O630" s="445"/>
      <c r="P630" s="445"/>
      <c r="Q630" s="445"/>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694"/>
      <c r="D631" s="1695"/>
      <c r="E631" s="445"/>
      <c r="F631" s="445"/>
      <c r="G631" s="445"/>
      <c r="H631" s="1694"/>
      <c r="I631" s="1695"/>
      <c r="J631" s="445"/>
      <c r="K631" s="445"/>
      <c r="L631" s="445"/>
      <c r="M631" s="1694"/>
      <c r="N631" s="1695"/>
      <c r="O631" s="445"/>
      <c r="P631" s="445"/>
      <c r="Q631" s="445"/>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694"/>
      <c r="D632" s="1695"/>
      <c r="E632" s="445"/>
      <c r="F632" s="445"/>
      <c r="G632" s="445"/>
      <c r="H632" s="1694"/>
      <c r="I632" s="1695"/>
      <c r="J632" s="445"/>
      <c r="K632" s="445"/>
      <c r="L632" s="445"/>
      <c r="M632" s="1694"/>
      <c r="N632" s="1695"/>
      <c r="O632" s="445"/>
      <c r="P632" s="445"/>
      <c r="Q632" s="445"/>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694"/>
      <c r="D633" s="1695"/>
      <c r="E633" s="445"/>
      <c r="F633" s="445"/>
      <c r="G633" s="445"/>
      <c r="H633" s="1694"/>
      <c r="I633" s="1695"/>
      <c r="J633" s="445"/>
      <c r="K633" s="445"/>
      <c r="L633" s="445"/>
      <c r="M633" s="1694"/>
      <c r="N633" s="1695"/>
      <c r="O633" s="445"/>
      <c r="P633" s="445"/>
      <c r="Q633" s="445"/>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694"/>
      <c r="D634" s="1695"/>
      <c r="E634" s="445"/>
      <c r="F634" s="445"/>
      <c r="G634" s="445"/>
      <c r="H634" s="1694"/>
      <c r="I634" s="1695"/>
      <c r="J634" s="445"/>
      <c r="K634" s="445"/>
      <c r="L634" s="445"/>
      <c r="M634" s="1694"/>
      <c r="N634" s="1695"/>
      <c r="O634" s="445"/>
      <c r="P634" s="445"/>
      <c r="Q634" s="445"/>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694"/>
      <c r="D635" s="1695"/>
      <c r="E635" s="445"/>
      <c r="F635" s="445"/>
      <c r="G635" s="445"/>
      <c r="H635" s="1694"/>
      <c r="I635" s="1695"/>
      <c r="J635" s="445"/>
      <c r="K635" s="445"/>
      <c r="L635" s="445"/>
      <c r="M635" s="1694"/>
      <c r="N635" s="1695"/>
      <c r="O635" s="445"/>
      <c r="P635" s="445"/>
      <c r="Q635" s="445"/>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694"/>
      <c r="D636" s="1695"/>
      <c r="E636" s="445"/>
      <c r="F636" s="445"/>
      <c r="G636" s="445"/>
      <c r="H636" s="1694"/>
      <c r="I636" s="1695"/>
      <c r="J636" s="445"/>
      <c r="K636" s="445"/>
      <c r="L636" s="445"/>
      <c r="M636" s="1694"/>
      <c r="N636" s="1695"/>
      <c r="O636" s="445"/>
      <c r="P636" s="445"/>
      <c r="Q636" s="445"/>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694"/>
      <c r="D637" s="1695"/>
      <c r="E637" s="445"/>
      <c r="F637" s="445"/>
      <c r="G637" s="445"/>
      <c r="H637" s="1694"/>
      <c r="I637" s="1695"/>
      <c r="J637" s="445"/>
      <c r="K637" s="445"/>
      <c r="L637" s="445"/>
      <c r="M637" s="1694"/>
      <c r="N637" s="1695"/>
      <c r="O637" s="445"/>
      <c r="P637" s="445"/>
      <c r="Q637" s="445"/>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694"/>
      <c r="D638" s="1695"/>
      <c r="E638" s="445"/>
      <c r="F638" s="445"/>
      <c r="G638" s="445"/>
      <c r="H638" s="1694"/>
      <c r="I638" s="1695"/>
      <c r="J638" s="445"/>
      <c r="K638" s="445"/>
      <c r="L638" s="445"/>
      <c r="M638" s="1694"/>
      <c r="N638" s="1695"/>
      <c r="O638" s="445"/>
      <c r="P638" s="445"/>
      <c r="Q638" s="445"/>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694"/>
      <c r="D639" s="1695"/>
      <c r="E639" s="445"/>
      <c r="F639" s="445"/>
      <c r="G639" s="445"/>
      <c r="H639" s="1694"/>
      <c r="I639" s="1695"/>
      <c r="J639" s="445"/>
      <c r="K639" s="445"/>
      <c r="L639" s="445"/>
      <c r="M639" s="1694"/>
      <c r="N639" s="1695"/>
      <c r="O639" s="445"/>
      <c r="P639" s="445"/>
      <c r="Q639" s="445"/>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694"/>
      <c r="D640" s="1695"/>
      <c r="E640" s="445"/>
      <c r="F640" s="445"/>
      <c r="G640" s="445"/>
      <c r="H640" s="1694"/>
      <c r="I640" s="1695"/>
      <c r="J640" s="445"/>
      <c r="K640" s="445"/>
      <c r="L640" s="445"/>
      <c r="M640" s="1694"/>
      <c r="N640" s="1695"/>
      <c r="O640" s="445"/>
      <c r="P640" s="445"/>
      <c r="Q640" s="445"/>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694"/>
      <c r="D641" s="1695"/>
      <c r="E641" s="445"/>
      <c r="F641" s="445"/>
      <c r="G641" s="445"/>
      <c r="H641" s="1694"/>
      <c r="I641" s="1695"/>
      <c r="J641" s="445"/>
      <c r="K641" s="445"/>
      <c r="L641" s="445"/>
      <c r="M641" s="1694"/>
      <c r="N641" s="1695"/>
      <c r="O641" s="445"/>
      <c r="P641" s="445"/>
      <c r="Q641" s="445"/>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694"/>
      <c r="D642" s="1695"/>
      <c r="E642" s="445"/>
      <c r="F642" s="445"/>
      <c r="G642" s="445"/>
      <c r="H642" s="1694"/>
      <c r="I642" s="1695"/>
      <c r="J642" s="445"/>
      <c r="K642" s="445"/>
      <c r="L642" s="445"/>
      <c r="M642" s="1694"/>
      <c r="N642" s="1695"/>
      <c r="O642" s="445"/>
      <c r="P642" s="445"/>
      <c r="Q642" s="445"/>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694"/>
      <c r="D643" s="1695"/>
      <c r="E643" s="445"/>
      <c r="F643" s="445"/>
      <c r="G643" s="445"/>
      <c r="H643" s="1694"/>
      <c r="I643" s="1695"/>
      <c r="J643" s="445"/>
      <c r="K643" s="445"/>
      <c r="L643" s="445"/>
      <c r="M643" s="1694"/>
      <c r="N643" s="1695"/>
      <c r="O643" s="445"/>
      <c r="P643" s="445"/>
      <c r="Q643" s="445"/>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694"/>
      <c r="D644" s="1695"/>
      <c r="E644" s="445"/>
      <c r="F644" s="445"/>
      <c r="G644" s="445"/>
      <c r="H644" s="1694"/>
      <c r="I644" s="1695"/>
      <c r="J644" s="445"/>
      <c r="K644" s="445"/>
      <c r="L644" s="445"/>
      <c r="M644" s="1694"/>
      <c r="N644" s="1695"/>
      <c r="O644" s="445"/>
      <c r="P644" s="445"/>
      <c r="Q644" s="445"/>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694"/>
      <c r="D645" s="1695"/>
      <c r="E645" s="445"/>
      <c r="F645" s="445"/>
      <c r="G645" s="445"/>
      <c r="H645" s="1694"/>
      <c r="I645" s="1695"/>
      <c r="J645" s="445"/>
      <c r="K645" s="445"/>
      <c r="L645" s="445"/>
      <c r="M645" s="1694"/>
      <c r="N645" s="1695"/>
      <c r="O645" s="445"/>
      <c r="P645" s="445"/>
      <c r="Q645" s="445"/>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694"/>
      <c r="D646" s="1695"/>
      <c r="E646" s="445"/>
      <c r="F646" s="445"/>
      <c r="G646" s="445"/>
      <c r="H646" s="1694"/>
      <c r="I646" s="1695"/>
      <c r="J646" s="445"/>
      <c r="K646" s="445"/>
      <c r="L646" s="445"/>
      <c r="M646" s="1694"/>
      <c r="N646" s="1695"/>
      <c r="O646" s="445"/>
      <c r="P646" s="445"/>
      <c r="Q646" s="445"/>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694"/>
      <c r="D647" s="1695"/>
      <c r="E647" s="445"/>
      <c r="F647" s="445"/>
      <c r="G647" s="445"/>
      <c r="H647" s="1694"/>
      <c r="I647" s="1695"/>
      <c r="J647" s="445"/>
      <c r="K647" s="445"/>
      <c r="L647" s="445"/>
      <c r="M647" s="1694"/>
      <c r="N647" s="1695"/>
      <c r="O647" s="445"/>
      <c r="P647" s="445"/>
      <c r="Q647" s="445"/>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694"/>
      <c r="D648" s="1695"/>
      <c r="E648" s="445"/>
      <c r="F648" s="445"/>
      <c r="G648" s="445"/>
      <c r="H648" s="1694"/>
      <c r="I648" s="1695"/>
      <c r="J648" s="445"/>
      <c r="K648" s="445"/>
      <c r="L648" s="445"/>
      <c r="M648" s="1694"/>
      <c r="N648" s="1695"/>
      <c r="O648" s="445"/>
      <c r="P648" s="445"/>
      <c r="Q648" s="445"/>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694"/>
      <c r="D649" s="1695"/>
      <c r="E649" s="445"/>
      <c r="F649" s="445"/>
      <c r="G649" s="445"/>
      <c r="H649" s="1694"/>
      <c r="I649" s="1695"/>
      <c r="J649" s="445"/>
      <c r="K649" s="445"/>
      <c r="L649" s="445"/>
      <c r="M649" s="1694"/>
      <c r="N649" s="1695"/>
      <c r="O649" s="445"/>
      <c r="P649" s="445"/>
      <c r="Q649" s="445"/>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694"/>
      <c r="D650" s="1695"/>
      <c r="E650" s="445"/>
      <c r="F650" s="445"/>
      <c r="G650" s="445"/>
      <c r="H650" s="1694"/>
      <c r="I650" s="1695"/>
      <c r="J650" s="445"/>
      <c r="K650" s="445"/>
      <c r="L650" s="445"/>
      <c r="M650" s="1694"/>
      <c r="N650" s="1695"/>
      <c r="O650" s="445"/>
      <c r="P650" s="445"/>
      <c r="Q650" s="445"/>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694"/>
      <c r="D651" s="1695"/>
      <c r="E651" s="445"/>
      <c r="F651" s="445"/>
      <c r="G651" s="445"/>
      <c r="H651" s="1694"/>
      <c r="I651" s="1695"/>
      <c r="J651" s="445"/>
      <c r="K651" s="445"/>
      <c r="L651" s="445"/>
      <c r="M651" s="1694"/>
      <c r="N651" s="1695"/>
      <c r="O651" s="445"/>
      <c r="P651" s="445"/>
      <c r="Q651" s="445"/>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694"/>
      <c r="D652" s="1695"/>
      <c r="E652" s="445"/>
      <c r="F652" s="445"/>
      <c r="G652" s="445"/>
      <c r="H652" s="1694"/>
      <c r="I652" s="1695"/>
      <c r="J652" s="445"/>
      <c r="K652" s="445"/>
      <c r="L652" s="445"/>
      <c r="M652" s="1694"/>
      <c r="N652" s="1695"/>
      <c r="O652" s="445"/>
      <c r="P652" s="445"/>
      <c r="Q652" s="445"/>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694"/>
      <c r="D653" s="1695"/>
      <c r="E653" s="445"/>
      <c r="F653" s="445"/>
      <c r="G653" s="445"/>
      <c r="H653" s="1694"/>
      <c r="I653" s="1695"/>
      <c r="J653" s="445"/>
      <c r="K653" s="445"/>
      <c r="L653" s="445"/>
      <c r="M653" s="1694"/>
      <c r="N653" s="1695"/>
      <c r="O653" s="445"/>
      <c r="P653" s="445"/>
      <c r="Q653" s="445"/>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694"/>
      <c r="D654" s="1695"/>
      <c r="E654" s="445"/>
      <c r="F654" s="445"/>
      <c r="G654" s="445"/>
      <c r="H654" s="1694"/>
      <c r="I654" s="1695"/>
      <c r="J654" s="445"/>
      <c r="K654" s="445"/>
      <c r="L654" s="445"/>
      <c r="M654" s="1694"/>
      <c r="N654" s="1695"/>
      <c r="O654" s="445"/>
      <c r="P654" s="445"/>
      <c r="Q654" s="445"/>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694"/>
      <c r="D655" s="1695"/>
      <c r="E655" s="445"/>
      <c r="F655" s="445"/>
      <c r="G655" s="445"/>
      <c r="H655" s="1694"/>
      <c r="I655" s="1695"/>
      <c r="J655" s="445"/>
      <c r="K655" s="445"/>
      <c r="L655" s="445"/>
      <c r="M655" s="1694"/>
      <c r="N655" s="1695"/>
      <c r="O655" s="445"/>
      <c r="P655" s="445"/>
      <c r="Q655" s="445"/>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694"/>
      <c r="D656" s="1695"/>
      <c r="E656" s="445"/>
      <c r="F656" s="445"/>
      <c r="G656" s="445"/>
      <c r="H656" s="1694"/>
      <c r="I656" s="1695"/>
      <c r="J656" s="445"/>
      <c r="K656" s="445"/>
      <c r="L656" s="445"/>
      <c r="M656" s="1694"/>
      <c r="N656" s="1695"/>
      <c r="O656" s="445"/>
      <c r="P656" s="445"/>
      <c r="Q656" s="445"/>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694"/>
      <c r="D657" s="1695"/>
      <c r="E657" s="445"/>
      <c r="F657" s="445"/>
      <c r="G657" s="445"/>
      <c r="H657" s="1694"/>
      <c r="I657" s="1695"/>
      <c r="J657" s="445"/>
      <c r="K657" s="445"/>
      <c r="L657" s="445"/>
      <c r="M657" s="1694"/>
      <c r="N657" s="1695"/>
      <c r="O657" s="445"/>
      <c r="P657" s="445"/>
      <c r="Q657" s="445"/>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694"/>
      <c r="D658" s="1695"/>
      <c r="E658" s="445"/>
      <c r="F658" s="445"/>
      <c r="G658" s="445"/>
      <c r="H658" s="1694"/>
      <c r="I658" s="1695"/>
      <c r="J658" s="445"/>
      <c r="K658" s="445"/>
      <c r="L658" s="445"/>
      <c r="M658" s="1694"/>
      <c r="N658" s="1695"/>
      <c r="O658" s="445"/>
      <c r="P658" s="445"/>
      <c r="Q658" s="445"/>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694"/>
      <c r="D659" s="1695"/>
      <c r="E659" s="445"/>
      <c r="F659" s="445"/>
      <c r="G659" s="445"/>
      <c r="H659" s="1694"/>
      <c r="I659" s="1695"/>
      <c r="J659" s="445"/>
      <c r="K659" s="445"/>
      <c r="L659" s="445"/>
      <c r="M659" s="1694"/>
      <c r="N659" s="1695"/>
      <c r="O659" s="445"/>
      <c r="P659" s="445"/>
      <c r="Q659" s="445"/>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694"/>
      <c r="D660" s="1695"/>
      <c r="E660" s="445"/>
      <c r="F660" s="445"/>
      <c r="G660" s="445"/>
      <c r="H660" s="1694"/>
      <c r="I660" s="1695"/>
      <c r="J660" s="445"/>
      <c r="K660" s="445"/>
      <c r="L660" s="445"/>
      <c r="M660" s="1694"/>
      <c r="N660" s="1695"/>
      <c r="O660" s="445"/>
      <c r="P660" s="445"/>
      <c r="Q660" s="445"/>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694"/>
      <c r="D661" s="1695"/>
      <c r="E661" s="445"/>
      <c r="F661" s="445"/>
      <c r="G661" s="445"/>
      <c r="H661" s="1694"/>
      <c r="I661" s="1695"/>
      <c r="J661" s="445"/>
      <c r="K661" s="445"/>
      <c r="L661" s="445"/>
      <c r="M661" s="1694"/>
      <c r="N661" s="1695"/>
      <c r="O661" s="445"/>
      <c r="P661" s="445"/>
      <c r="Q661" s="445"/>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694"/>
      <c r="D662" s="1695"/>
      <c r="E662" s="445"/>
      <c r="F662" s="445"/>
      <c r="G662" s="445"/>
      <c r="H662" s="1694"/>
      <c r="I662" s="1695"/>
      <c r="J662" s="445"/>
      <c r="K662" s="445"/>
      <c r="L662" s="445"/>
      <c r="M662" s="1694"/>
      <c r="N662" s="1695"/>
      <c r="O662" s="445"/>
      <c r="P662" s="445"/>
      <c r="Q662" s="445"/>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694"/>
      <c r="D663" s="1695"/>
      <c r="E663" s="445"/>
      <c r="F663" s="445"/>
      <c r="G663" s="445"/>
      <c r="H663" s="1694"/>
      <c r="I663" s="1695"/>
      <c r="J663" s="445"/>
      <c r="K663" s="445"/>
      <c r="L663" s="445"/>
      <c r="M663" s="1694"/>
      <c r="N663" s="1695"/>
      <c r="O663" s="445"/>
      <c r="P663" s="445"/>
      <c r="Q663" s="445"/>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694"/>
      <c r="D664" s="1695"/>
      <c r="E664" s="445"/>
      <c r="F664" s="445"/>
      <c r="G664" s="445"/>
      <c r="H664" s="1694"/>
      <c r="I664" s="1695"/>
      <c r="J664" s="445"/>
      <c r="K664" s="445"/>
      <c r="L664" s="445"/>
      <c r="M664" s="1694"/>
      <c r="N664" s="1695"/>
      <c r="O664" s="445"/>
      <c r="P664" s="445"/>
      <c r="Q664" s="445"/>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694"/>
      <c r="D665" s="1695"/>
      <c r="E665" s="445"/>
      <c r="F665" s="445"/>
      <c r="G665" s="445"/>
      <c r="H665" s="1694"/>
      <c r="I665" s="1695"/>
      <c r="J665" s="445"/>
      <c r="K665" s="445"/>
      <c r="L665" s="445"/>
      <c r="M665" s="1694"/>
      <c r="N665" s="1695"/>
      <c r="O665" s="445"/>
      <c r="P665" s="445"/>
      <c r="Q665" s="445"/>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694"/>
      <c r="D666" s="1695"/>
      <c r="E666" s="445"/>
      <c r="F666" s="445"/>
      <c r="G666" s="445"/>
      <c r="H666" s="1694"/>
      <c r="I666" s="1695"/>
      <c r="J666" s="445"/>
      <c r="K666" s="445"/>
      <c r="L666" s="445"/>
      <c r="M666" s="1694"/>
      <c r="N666" s="1695"/>
      <c r="O666" s="445"/>
      <c r="P666" s="445"/>
      <c r="Q666" s="445"/>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694"/>
      <c r="D667" s="1695"/>
      <c r="E667" s="445"/>
      <c r="F667" s="445"/>
      <c r="G667" s="445"/>
      <c r="H667" s="1694"/>
      <c r="I667" s="1695"/>
      <c r="J667" s="445"/>
      <c r="K667" s="445"/>
      <c r="L667" s="445"/>
      <c r="M667" s="1694"/>
      <c r="N667" s="1695"/>
      <c r="O667" s="445"/>
      <c r="P667" s="445"/>
      <c r="Q667" s="445"/>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694"/>
      <c r="D668" s="1695"/>
      <c r="E668" s="445"/>
      <c r="F668" s="445"/>
      <c r="G668" s="445"/>
      <c r="H668" s="1694"/>
      <c r="I668" s="1695"/>
      <c r="J668" s="445"/>
      <c r="K668" s="445"/>
      <c r="L668" s="445"/>
      <c r="M668" s="1694"/>
      <c r="N668" s="1695"/>
      <c r="O668" s="445"/>
      <c r="P668" s="445"/>
      <c r="Q668" s="445"/>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694"/>
      <c r="D669" s="1695"/>
      <c r="E669" s="445"/>
      <c r="F669" s="445"/>
      <c r="G669" s="445"/>
      <c r="H669" s="1694"/>
      <c r="I669" s="1695"/>
      <c r="J669" s="445"/>
      <c r="K669" s="445"/>
      <c r="L669" s="445"/>
      <c r="M669" s="1694"/>
      <c r="N669" s="1695"/>
      <c r="O669" s="445"/>
      <c r="P669" s="445"/>
      <c r="Q669" s="445"/>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694"/>
      <c r="D670" s="1695"/>
      <c r="E670" s="445"/>
      <c r="F670" s="445"/>
      <c r="G670" s="445"/>
      <c r="H670" s="1694"/>
      <c r="I670" s="1695"/>
      <c r="J670" s="445"/>
      <c r="K670" s="445"/>
      <c r="L670" s="445"/>
      <c r="M670" s="1694"/>
      <c r="N670" s="1695"/>
      <c r="O670" s="445"/>
      <c r="P670" s="445"/>
      <c r="Q670" s="445"/>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694"/>
      <c r="D671" s="1695"/>
      <c r="E671" s="445"/>
      <c r="F671" s="445"/>
      <c r="G671" s="445"/>
      <c r="H671" s="1694"/>
      <c r="I671" s="1695"/>
      <c r="J671" s="445"/>
      <c r="K671" s="445"/>
      <c r="L671" s="445"/>
      <c r="M671" s="1694"/>
      <c r="N671" s="1695"/>
      <c r="O671" s="445"/>
      <c r="P671" s="445"/>
      <c r="Q671" s="445"/>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694"/>
      <c r="D672" s="1695"/>
      <c r="E672" s="445"/>
      <c r="F672" s="445"/>
      <c r="G672" s="445"/>
      <c r="H672" s="1694"/>
      <c r="I672" s="1695"/>
      <c r="J672" s="445"/>
      <c r="K672" s="445"/>
      <c r="L672" s="445"/>
      <c r="M672" s="1694"/>
      <c r="N672" s="1695"/>
      <c r="O672" s="445"/>
      <c r="P672" s="445"/>
      <c r="Q672" s="445"/>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694"/>
      <c r="D673" s="1695"/>
      <c r="E673" s="445"/>
      <c r="F673" s="445"/>
      <c r="G673" s="445"/>
      <c r="H673" s="1694"/>
      <c r="I673" s="1695"/>
      <c r="J673" s="445"/>
      <c r="K673" s="445"/>
      <c r="L673" s="445"/>
      <c r="M673" s="1694"/>
      <c r="N673" s="1695"/>
      <c r="O673" s="445"/>
      <c r="P673" s="445"/>
      <c r="Q673" s="445"/>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694"/>
      <c r="D674" s="1695"/>
      <c r="E674" s="445"/>
      <c r="F674" s="445"/>
      <c r="G674" s="445"/>
      <c r="H674" s="1694"/>
      <c r="I674" s="1695"/>
      <c r="J674" s="445"/>
      <c r="K674" s="445"/>
      <c r="L674" s="445"/>
      <c r="M674" s="1694"/>
      <c r="N674" s="1695"/>
      <c r="O674" s="445"/>
      <c r="P674" s="445"/>
      <c r="Q674" s="445"/>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694"/>
      <c r="D675" s="1695"/>
      <c r="E675" s="445"/>
      <c r="F675" s="445"/>
      <c r="G675" s="445"/>
      <c r="H675" s="1694"/>
      <c r="I675" s="1695"/>
      <c r="J675" s="445"/>
      <c r="K675" s="445"/>
      <c r="L675" s="445"/>
      <c r="M675" s="1694"/>
      <c r="N675" s="1695"/>
      <c r="O675" s="445"/>
      <c r="P675" s="445"/>
      <c r="Q675" s="445"/>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694"/>
      <c r="D676" s="1695"/>
      <c r="E676" s="445"/>
      <c r="F676" s="445"/>
      <c r="G676" s="445"/>
      <c r="H676" s="1694"/>
      <c r="I676" s="1695"/>
      <c r="J676" s="445"/>
      <c r="K676" s="445"/>
      <c r="L676" s="445"/>
      <c r="M676" s="1694"/>
      <c r="N676" s="1695"/>
      <c r="O676" s="445"/>
      <c r="P676" s="445"/>
      <c r="Q676" s="445"/>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694"/>
      <c r="D677" s="1695"/>
      <c r="E677" s="445"/>
      <c r="F677" s="445"/>
      <c r="G677" s="445"/>
      <c r="H677" s="1694"/>
      <c r="I677" s="1695"/>
      <c r="J677" s="445"/>
      <c r="K677" s="445"/>
      <c r="L677" s="445"/>
      <c r="M677" s="1694"/>
      <c r="N677" s="1695"/>
      <c r="O677" s="445"/>
      <c r="P677" s="445"/>
      <c r="Q677" s="445"/>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694"/>
      <c r="D678" s="1695"/>
      <c r="E678" s="445"/>
      <c r="F678" s="445"/>
      <c r="G678" s="445"/>
      <c r="H678" s="1694"/>
      <c r="I678" s="1695"/>
      <c r="J678" s="445"/>
      <c r="K678" s="445"/>
      <c r="L678" s="445"/>
      <c r="M678" s="1694"/>
      <c r="N678" s="1695"/>
      <c r="O678" s="445"/>
      <c r="P678" s="445"/>
      <c r="Q678" s="445"/>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694"/>
      <c r="D679" s="1695"/>
      <c r="E679" s="445"/>
      <c r="F679" s="445"/>
      <c r="G679" s="445"/>
      <c r="H679" s="1694"/>
      <c r="I679" s="1695"/>
      <c r="J679" s="445"/>
      <c r="K679" s="445"/>
      <c r="L679" s="445"/>
      <c r="M679" s="1694"/>
      <c r="N679" s="1695"/>
      <c r="O679" s="445"/>
      <c r="P679" s="445"/>
      <c r="Q679" s="445"/>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694"/>
      <c r="D680" s="1695"/>
      <c r="E680" s="445"/>
      <c r="F680" s="445"/>
      <c r="G680" s="445"/>
      <c r="H680" s="1694"/>
      <c r="I680" s="1695"/>
      <c r="J680" s="445"/>
      <c r="K680" s="445"/>
      <c r="L680" s="445"/>
      <c r="M680" s="1694"/>
      <c r="N680" s="1695"/>
      <c r="O680" s="445"/>
      <c r="P680" s="445"/>
      <c r="Q680" s="445"/>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694"/>
      <c r="D681" s="1695"/>
      <c r="E681" s="445"/>
      <c r="F681" s="445"/>
      <c r="G681" s="445"/>
      <c r="H681" s="1694"/>
      <c r="I681" s="1695"/>
      <c r="J681" s="445"/>
      <c r="K681" s="445"/>
      <c r="L681" s="445"/>
      <c r="M681" s="1694"/>
      <c r="N681" s="1695"/>
      <c r="O681" s="445"/>
      <c r="P681" s="445"/>
      <c r="Q681" s="445"/>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694"/>
      <c r="D682" s="1695"/>
      <c r="E682" s="445"/>
      <c r="F682" s="445"/>
      <c r="G682" s="445"/>
      <c r="H682" s="1694"/>
      <c r="I682" s="1695"/>
      <c r="J682" s="445"/>
      <c r="K682" s="445"/>
      <c r="L682" s="445"/>
      <c r="M682" s="1694"/>
      <c r="N682" s="1695"/>
      <c r="O682" s="445"/>
      <c r="P682" s="445"/>
      <c r="Q682" s="445"/>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694"/>
      <c r="D683" s="1695"/>
      <c r="E683" s="445"/>
      <c r="F683" s="445"/>
      <c r="G683" s="445"/>
      <c r="H683" s="1694"/>
      <c r="I683" s="1695"/>
      <c r="J683" s="445"/>
      <c r="K683" s="445"/>
      <c r="L683" s="445"/>
      <c r="M683" s="1694"/>
      <c r="N683" s="1695"/>
      <c r="O683" s="445"/>
      <c r="P683" s="445"/>
      <c r="Q683" s="445"/>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694"/>
      <c r="D684" s="1695"/>
      <c r="E684" s="445"/>
      <c r="F684" s="445"/>
      <c r="G684" s="445"/>
      <c r="H684" s="1694"/>
      <c r="I684" s="1695"/>
      <c r="J684" s="445"/>
      <c r="K684" s="445"/>
      <c r="L684" s="445"/>
      <c r="M684" s="1694"/>
      <c r="N684" s="1695"/>
      <c r="O684" s="445"/>
      <c r="P684" s="445"/>
      <c r="Q684" s="445"/>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694"/>
      <c r="D685" s="1695"/>
      <c r="E685" s="445"/>
      <c r="F685" s="445"/>
      <c r="G685" s="445"/>
      <c r="H685" s="1694"/>
      <c r="I685" s="1695"/>
      <c r="J685" s="445"/>
      <c r="K685" s="445"/>
      <c r="L685" s="445"/>
      <c r="M685" s="1694"/>
      <c r="N685" s="1695"/>
      <c r="O685" s="445"/>
      <c r="P685" s="445"/>
      <c r="Q685" s="445"/>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694"/>
      <c r="D686" s="1695"/>
      <c r="E686" s="445"/>
      <c r="F686" s="445"/>
      <c r="G686" s="445"/>
      <c r="H686" s="1694"/>
      <c r="I686" s="1695"/>
      <c r="J686" s="445"/>
      <c r="K686" s="445"/>
      <c r="L686" s="445"/>
      <c r="M686" s="1694"/>
      <c r="N686" s="1695"/>
      <c r="O686" s="445"/>
      <c r="P686" s="445"/>
      <c r="Q686" s="445"/>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694"/>
      <c r="D687" s="1695"/>
      <c r="E687" s="445"/>
      <c r="F687" s="445"/>
      <c r="G687" s="445"/>
      <c r="H687" s="1694"/>
      <c r="I687" s="1695"/>
      <c r="J687" s="445"/>
      <c r="K687" s="445"/>
      <c r="L687" s="445"/>
      <c r="M687" s="1694"/>
      <c r="N687" s="1695"/>
      <c r="O687" s="445"/>
      <c r="P687" s="445"/>
      <c r="Q687" s="445"/>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694"/>
      <c r="D688" s="1695"/>
      <c r="E688" s="445"/>
      <c r="F688" s="445"/>
      <c r="G688" s="445"/>
      <c r="H688" s="1694"/>
      <c r="I688" s="1695"/>
      <c r="J688" s="445"/>
      <c r="K688" s="445"/>
      <c r="L688" s="445"/>
      <c r="M688" s="1694"/>
      <c r="N688" s="1695"/>
      <c r="O688" s="445"/>
      <c r="P688" s="445"/>
      <c r="Q688" s="445"/>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694"/>
      <c r="D689" s="1695"/>
      <c r="E689" s="445"/>
      <c r="F689" s="445"/>
      <c r="G689" s="445"/>
      <c r="H689" s="1694"/>
      <c r="I689" s="1695"/>
      <c r="J689" s="445"/>
      <c r="K689" s="445"/>
      <c r="L689" s="445"/>
      <c r="M689" s="1694"/>
      <c r="N689" s="1695"/>
      <c r="O689" s="445"/>
      <c r="P689" s="445"/>
      <c r="Q689" s="445"/>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694"/>
      <c r="D690" s="1695"/>
      <c r="E690" s="445"/>
      <c r="F690" s="445"/>
      <c r="G690" s="445"/>
      <c r="H690" s="1694"/>
      <c r="I690" s="1695"/>
      <c r="J690" s="445"/>
      <c r="K690" s="445"/>
      <c r="L690" s="445"/>
      <c r="M690" s="1694"/>
      <c r="N690" s="1695"/>
      <c r="O690" s="445"/>
      <c r="P690" s="445"/>
      <c r="Q690" s="445"/>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445"/>
      <c r="D691" s="445"/>
      <c r="E691" s="445"/>
      <c r="F691" s="445"/>
      <c r="G691" s="445"/>
      <c r="H691" s="445"/>
      <c r="I691" s="445"/>
      <c r="J691" s="445"/>
      <c r="K691" s="445"/>
      <c r="L691" s="445"/>
      <c r="M691" s="445"/>
      <c r="N691" s="445"/>
      <c r="O691" s="445"/>
      <c r="P691" s="445"/>
      <c r="Q691" s="445"/>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445"/>
      <c r="D692" s="445"/>
      <c r="E692" s="445"/>
      <c r="F692" s="445"/>
      <c r="G692" s="445"/>
      <c r="H692" s="445"/>
      <c r="I692" s="445"/>
      <c r="J692" s="445"/>
      <c r="K692" s="445"/>
      <c r="L692" s="445"/>
      <c r="M692" s="445"/>
      <c r="N692" s="445"/>
      <c r="O692" s="445"/>
      <c r="P692" s="445"/>
      <c r="Q692" s="445"/>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445"/>
      <c r="D693" s="445"/>
      <c r="E693" s="445"/>
      <c r="F693" s="445"/>
      <c r="G693" s="445"/>
      <c r="H693" s="445"/>
      <c r="I693" s="445"/>
      <c r="J693" s="445"/>
      <c r="K693" s="445"/>
      <c r="L693" s="445"/>
      <c r="M693" s="445"/>
      <c r="N693" s="445"/>
      <c r="O693" s="445"/>
      <c r="P693" s="445"/>
      <c r="Q693" s="445"/>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445"/>
      <c r="D694" s="445"/>
      <c r="E694" s="445"/>
      <c r="F694" s="445"/>
      <c r="G694" s="445"/>
      <c r="H694" s="445"/>
      <c r="I694" s="445"/>
      <c r="J694" s="445"/>
      <c r="K694" s="445"/>
      <c r="L694" s="445"/>
      <c r="M694" s="445"/>
      <c r="N694" s="445"/>
      <c r="O694" s="445"/>
      <c r="P694" s="445"/>
      <c r="Q694" s="445"/>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445"/>
      <c r="D695" s="445"/>
      <c r="E695" s="445"/>
      <c r="F695" s="445"/>
      <c r="G695" s="445"/>
      <c r="H695" s="445"/>
      <c r="I695" s="445"/>
      <c r="J695" s="445"/>
      <c r="K695" s="445"/>
      <c r="L695" s="445"/>
      <c r="M695" s="445"/>
      <c r="N695" s="445"/>
      <c r="O695" s="445"/>
      <c r="P695" s="445"/>
      <c r="Q695" s="445"/>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445"/>
      <c r="D696" s="445"/>
      <c r="E696" s="445"/>
      <c r="F696" s="445"/>
      <c r="G696" s="445"/>
      <c r="H696" s="445"/>
      <c r="I696" s="445"/>
      <c r="J696" s="445"/>
      <c r="K696" s="445"/>
      <c r="L696" s="445"/>
      <c r="M696" s="445"/>
      <c r="N696" s="445"/>
      <c r="O696" s="445"/>
      <c r="P696" s="445"/>
      <c r="Q696" s="445"/>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445"/>
      <c r="D697" s="445"/>
      <c r="E697" s="445"/>
      <c r="F697" s="445"/>
      <c r="G697" s="445"/>
      <c r="H697" s="445"/>
      <c r="I697" s="445"/>
      <c r="J697" s="445"/>
      <c r="K697" s="445"/>
      <c r="L697" s="445"/>
      <c r="M697" s="445"/>
      <c r="N697" s="445"/>
      <c r="O697" s="445"/>
      <c r="P697" s="445"/>
      <c r="Q697" s="445"/>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445"/>
      <c r="D698" s="445"/>
      <c r="E698" s="445"/>
      <c r="F698" s="445"/>
      <c r="G698" s="445"/>
      <c r="H698" s="445"/>
      <c r="I698" s="445"/>
      <c r="J698" s="445"/>
      <c r="K698" s="445"/>
      <c r="L698" s="445"/>
      <c r="M698" s="445"/>
      <c r="N698" s="445"/>
      <c r="O698" s="445"/>
      <c r="P698" s="445"/>
      <c r="Q698" s="445"/>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445"/>
      <c r="D699" s="445"/>
      <c r="E699" s="445"/>
      <c r="F699" s="445"/>
      <c r="G699" s="445"/>
      <c r="H699" s="445"/>
      <c r="I699" s="445"/>
      <c r="J699" s="445"/>
      <c r="K699" s="445"/>
      <c r="L699" s="445"/>
      <c r="M699" s="445"/>
      <c r="N699" s="445"/>
      <c r="O699" s="445"/>
      <c r="P699" s="445"/>
      <c r="Q699" s="445"/>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45"/>
      <c r="D700" s="445"/>
      <c r="E700" s="445"/>
      <c r="F700" s="445"/>
      <c r="G700" s="445"/>
      <c r="H700" s="445"/>
      <c r="I700" s="445"/>
      <c r="J700" s="445"/>
      <c r="K700" s="445"/>
      <c r="L700" s="445"/>
      <c r="M700" s="445"/>
      <c r="N700" s="445"/>
      <c r="O700" s="445"/>
      <c r="P700" s="445"/>
      <c r="Q700" s="445"/>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1"/>
      <c r="D701" s="461"/>
      <c r="E701" s="461"/>
      <c r="F701" s="461"/>
      <c r="G701" s="461"/>
      <c r="H701" s="461"/>
      <c r="I701" s="461"/>
      <c r="J701" s="461"/>
      <c r="K701" s="461"/>
      <c r="L701" s="461"/>
      <c r="M701" s="461"/>
      <c r="N701" s="461"/>
      <c r="O701" s="461"/>
      <c r="P701" s="461"/>
      <c r="Q701" s="461"/>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1"/>
      <c r="D702" s="461"/>
      <c r="E702" s="461"/>
      <c r="F702" s="461"/>
      <c r="G702" s="461"/>
      <c r="H702" s="461"/>
      <c r="I702" s="461"/>
      <c r="J702" s="461"/>
      <c r="K702" s="461"/>
      <c r="L702" s="461"/>
      <c r="M702" s="461"/>
      <c r="N702" s="461"/>
      <c r="O702" s="461"/>
      <c r="P702" s="461"/>
      <c r="Q702" s="461"/>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1"/>
      <c r="D703" s="461"/>
      <c r="E703" s="461"/>
      <c r="F703" s="461"/>
      <c r="G703" s="461"/>
      <c r="H703" s="461"/>
      <c r="I703" s="461"/>
      <c r="J703" s="461"/>
      <c r="K703" s="461"/>
      <c r="L703" s="461"/>
      <c r="M703" s="461"/>
      <c r="N703" s="461"/>
      <c r="O703" s="461"/>
      <c r="P703" s="461"/>
      <c r="Q703" s="461"/>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1"/>
      <c r="D704" s="461"/>
      <c r="E704" s="461"/>
      <c r="F704" s="461"/>
      <c r="G704" s="461"/>
      <c r="H704" s="461"/>
      <c r="I704" s="461"/>
      <c r="J704" s="461"/>
      <c r="K704" s="461"/>
      <c r="L704" s="461"/>
      <c r="M704" s="461"/>
      <c r="N704" s="461"/>
      <c r="O704" s="461"/>
      <c r="P704" s="461"/>
      <c r="Q704" s="461"/>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1"/>
      <c r="D705" s="461"/>
      <c r="E705" s="461"/>
      <c r="F705" s="461"/>
      <c r="G705" s="461"/>
      <c r="H705" s="461"/>
      <c r="I705" s="461"/>
      <c r="J705" s="461"/>
      <c r="K705" s="461"/>
      <c r="L705" s="461"/>
      <c r="M705" s="461"/>
      <c r="N705" s="461"/>
      <c r="O705" s="461"/>
      <c r="P705" s="461"/>
      <c r="Q705" s="461"/>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1"/>
      <c r="D706" s="461"/>
      <c r="E706" s="461"/>
      <c r="F706" s="461"/>
      <c r="G706" s="461"/>
      <c r="H706" s="461"/>
      <c r="I706" s="461"/>
      <c r="J706" s="461"/>
      <c r="K706" s="461"/>
      <c r="L706" s="461"/>
      <c r="M706" s="461"/>
      <c r="N706" s="461"/>
      <c r="O706" s="461"/>
      <c r="P706" s="461"/>
      <c r="Q706" s="461"/>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1"/>
      <c r="D707" s="461"/>
      <c r="E707" s="461"/>
      <c r="F707" s="461"/>
      <c r="G707" s="461"/>
      <c r="H707" s="461"/>
      <c r="I707" s="461"/>
      <c r="J707" s="461"/>
      <c r="K707" s="461"/>
      <c r="L707" s="461"/>
      <c r="M707" s="461"/>
      <c r="N707" s="461"/>
      <c r="O707" s="461"/>
      <c r="P707" s="461"/>
      <c r="Q707" s="461"/>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1"/>
      <c r="D708" s="461"/>
      <c r="E708" s="461"/>
      <c r="F708" s="461"/>
      <c r="G708" s="461"/>
      <c r="H708" s="461"/>
      <c r="I708" s="461"/>
      <c r="J708" s="461"/>
      <c r="K708" s="461"/>
      <c r="L708" s="461"/>
      <c r="M708" s="461"/>
      <c r="N708" s="461"/>
      <c r="O708" s="461"/>
      <c r="P708" s="461"/>
      <c r="Q708" s="461"/>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1"/>
      <c r="D709" s="461"/>
      <c r="E709" s="461"/>
      <c r="F709" s="461"/>
      <c r="G709" s="461"/>
      <c r="H709" s="461"/>
      <c r="I709" s="461"/>
      <c r="J709" s="461"/>
      <c r="K709" s="461"/>
      <c r="L709" s="461"/>
      <c r="M709" s="461"/>
      <c r="N709" s="461"/>
      <c r="O709" s="461"/>
      <c r="P709" s="461"/>
      <c r="Q709" s="461"/>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1"/>
      <c r="D710" s="461"/>
      <c r="E710" s="461"/>
      <c r="F710" s="461"/>
      <c r="G710" s="461"/>
      <c r="H710" s="461"/>
      <c r="I710" s="461"/>
      <c r="J710" s="461"/>
      <c r="K710" s="461"/>
      <c r="L710" s="461"/>
      <c r="M710" s="461"/>
      <c r="N710" s="461"/>
      <c r="O710" s="461"/>
      <c r="P710" s="461"/>
      <c r="Q710" s="461"/>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1"/>
      <c r="D711" s="461"/>
      <c r="E711" s="461"/>
      <c r="F711" s="461"/>
      <c r="G711" s="461"/>
      <c r="H711" s="461"/>
      <c r="I711" s="461"/>
      <c r="J711" s="461"/>
      <c r="K711" s="461"/>
      <c r="L711" s="461"/>
      <c r="M711" s="461"/>
      <c r="N711" s="461"/>
      <c r="O711" s="461"/>
      <c r="P711" s="461"/>
      <c r="Q711" s="461"/>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1"/>
      <c r="D712" s="461"/>
      <c r="E712" s="461"/>
      <c r="F712" s="461"/>
      <c r="G712" s="461"/>
      <c r="H712" s="461"/>
      <c r="I712" s="461"/>
      <c r="J712" s="461"/>
      <c r="K712" s="461"/>
      <c r="L712" s="461"/>
      <c r="M712" s="461"/>
      <c r="N712" s="461"/>
      <c r="O712" s="461"/>
      <c r="P712" s="461"/>
      <c r="Q712" s="461"/>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1"/>
      <c r="D713" s="461"/>
      <c r="E713" s="461"/>
      <c r="F713" s="461"/>
      <c r="G713" s="461"/>
      <c r="H713" s="461"/>
      <c r="I713" s="461"/>
      <c r="J713" s="461"/>
      <c r="K713" s="461"/>
      <c r="L713" s="461"/>
      <c r="M713" s="461"/>
      <c r="N713" s="461"/>
      <c r="O713" s="461"/>
      <c r="P713" s="461"/>
      <c r="Q713" s="461"/>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1"/>
      <c r="D714" s="461"/>
      <c r="E714" s="461"/>
      <c r="F714" s="461"/>
      <c r="G714" s="461"/>
      <c r="H714" s="461"/>
      <c r="I714" s="461"/>
      <c r="J714" s="461"/>
      <c r="K714" s="461"/>
      <c r="L714" s="461"/>
      <c r="M714" s="461"/>
      <c r="N714" s="461"/>
      <c r="O714" s="461"/>
      <c r="P714" s="461"/>
      <c r="Q714" s="461"/>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1"/>
      <c r="D715" s="461"/>
      <c r="E715" s="461"/>
      <c r="F715" s="461"/>
      <c r="G715" s="461"/>
      <c r="H715" s="461"/>
      <c r="I715" s="461"/>
      <c r="J715" s="461"/>
      <c r="K715" s="461"/>
      <c r="L715" s="461"/>
      <c r="M715" s="461"/>
      <c r="N715" s="461"/>
      <c r="O715" s="461"/>
      <c r="P715" s="461"/>
      <c r="Q715" s="461"/>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1"/>
      <c r="D716" s="461"/>
      <c r="E716" s="461"/>
      <c r="F716" s="461"/>
      <c r="G716" s="461"/>
      <c r="H716" s="461"/>
      <c r="I716" s="461"/>
      <c r="J716" s="461"/>
      <c r="K716" s="461"/>
      <c r="L716" s="461"/>
      <c r="M716" s="461"/>
      <c r="N716" s="461"/>
      <c r="O716" s="461"/>
      <c r="P716" s="461"/>
      <c r="Q716" s="461"/>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1"/>
      <c r="D717" s="461"/>
      <c r="E717" s="461"/>
      <c r="F717" s="461"/>
      <c r="G717" s="461"/>
      <c r="H717" s="461"/>
      <c r="I717" s="461"/>
      <c r="J717" s="461"/>
      <c r="K717" s="461"/>
      <c r="L717" s="461"/>
      <c r="M717" s="461"/>
      <c r="N717" s="461"/>
      <c r="O717" s="461"/>
      <c r="P717" s="461"/>
      <c r="Q717" s="461"/>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1"/>
      <c r="D718" s="461"/>
      <c r="E718" s="461"/>
      <c r="F718" s="461"/>
      <c r="G718" s="461"/>
      <c r="H718" s="461"/>
      <c r="I718" s="461"/>
      <c r="J718" s="461"/>
      <c r="K718" s="461"/>
      <c r="L718" s="461"/>
      <c r="M718" s="461"/>
      <c r="N718" s="461"/>
      <c r="O718" s="461"/>
      <c r="P718" s="461"/>
      <c r="Q718" s="461"/>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1"/>
      <c r="D719" s="461"/>
      <c r="E719" s="461"/>
      <c r="F719" s="461"/>
      <c r="G719" s="461"/>
      <c r="H719" s="461"/>
      <c r="I719" s="461"/>
      <c r="J719" s="461"/>
      <c r="K719" s="461"/>
      <c r="L719" s="461"/>
      <c r="M719" s="461"/>
      <c r="N719" s="461"/>
      <c r="O719" s="461"/>
      <c r="P719" s="461"/>
      <c r="Q719" s="461"/>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1"/>
      <c r="D720" s="461"/>
      <c r="E720" s="461"/>
      <c r="F720" s="461"/>
      <c r="G720" s="461"/>
      <c r="H720" s="461"/>
      <c r="I720" s="461"/>
      <c r="J720" s="461"/>
      <c r="K720" s="461"/>
      <c r="L720" s="461"/>
      <c r="M720" s="461"/>
      <c r="N720" s="461"/>
      <c r="O720" s="461"/>
      <c r="P720" s="461"/>
      <c r="Q720" s="461"/>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1"/>
      <c r="D721" s="461"/>
      <c r="E721" s="461"/>
      <c r="F721" s="461"/>
      <c r="G721" s="461"/>
      <c r="H721" s="461"/>
      <c r="I721" s="461"/>
      <c r="J721" s="461"/>
      <c r="K721" s="461"/>
      <c r="L721" s="461"/>
      <c r="M721" s="461"/>
      <c r="N721" s="461"/>
      <c r="O721" s="461"/>
      <c r="P721" s="461"/>
      <c r="Q721" s="461"/>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1"/>
      <c r="D722" s="461"/>
      <c r="E722" s="461"/>
      <c r="F722" s="461"/>
      <c r="G722" s="461"/>
      <c r="H722" s="461"/>
      <c r="I722" s="461"/>
      <c r="J722" s="461"/>
      <c r="K722" s="461"/>
      <c r="L722" s="461"/>
      <c r="M722" s="461"/>
      <c r="N722" s="461"/>
      <c r="O722" s="461"/>
      <c r="P722" s="461"/>
      <c r="Q722" s="461"/>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1"/>
      <c r="D723" s="461"/>
      <c r="E723" s="461"/>
      <c r="F723" s="461"/>
      <c r="G723" s="461"/>
      <c r="H723" s="461"/>
      <c r="I723" s="461"/>
      <c r="J723" s="461"/>
      <c r="K723" s="461"/>
      <c r="L723" s="461"/>
      <c r="M723" s="461"/>
      <c r="N723" s="461"/>
      <c r="O723" s="461"/>
      <c r="P723" s="461"/>
      <c r="Q723" s="461"/>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1"/>
      <c r="D724" s="461"/>
      <c r="E724" s="461"/>
      <c r="F724" s="461"/>
      <c r="G724" s="461"/>
      <c r="H724" s="461"/>
      <c r="I724" s="461"/>
      <c r="J724" s="461"/>
      <c r="K724" s="461"/>
      <c r="L724" s="461"/>
      <c r="M724" s="461"/>
      <c r="N724" s="461"/>
      <c r="O724" s="461"/>
      <c r="P724" s="461"/>
      <c r="Q724" s="461"/>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1"/>
      <c r="D725" s="461"/>
      <c r="E725" s="461"/>
      <c r="F725" s="461"/>
      <c r="G725" s="461"/>
      <c r="H725" s="461"/>
      <c r="I725" s="461"/>
      <c r="J725" s="461"/>
      <c r="K725" s="461"/>
      <c r="L725" s="461"/>
      <c r="M725" s="461"/>
      <c r="N725" s="461"/>
      <c r="O725" s="461"/>
      <c r="P725" s="461"/>
      <c r="Q725" s="461"/>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1"/>
      <c r="D726" s="461"/>
      <c r="E726" s="461"/>
      <c r="F726" s="461"/>
      <c r="G726" s="461"/>
      <c r="H726" s="461"/>
      <c r="I726" s="461"/>
      <c r="J726" s="461"/>
      <c r="K726" s="461"/>
      <c r="L726" s="461"/>
      <c r="M726" s="461"/>
      <c r="N726" s="461"/>
      <c r="O726" s="461"/>
      <c r="P726" s="461"/>
      <c r="Q726" s="461"/>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1"/>
      <c r="D727" s="461"/>
      <c r="E727" s="461"/>
      <c r="F727" s="461"/>
      <c r="G727" s="461"/>
      <c r="H727" s="461"/>
      <c r="I727" s="461"/>
      <c r="J727" s="461"/>
      <c r="K727" s="461"/>
      <c r="L727" s="461"/>
      <c r="M727" s="461"/>
      <c r="N727" s="461"/>
      <c r="O727" s="461"/>
      <c r="P727" s="461"/>
      <c r="Q727" s="461"/>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1"/>
      <c r="D728" s="461"/>
      <c r="E728" s="461"/>
      <c r="F728" s="461"/>
      <c r="G728" s="461"/>
      <c r="H728" s="461"/>
      <c r="I728" s="461"/>
      <c r="J728" s="461"/>
      <c r="K728" s="461"/>
      <c r="L728" s="461"/>
      <c r="M728" s="461"/>
      <c r="N728" s="461"/>
      <c r="O728" s="461"/>
      <c r="P728" s="461"/>
      <c r="Q728" s="461"/>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1"/>
      <c r="D729" s="461"/>
      <c r="E729" s="461"/>
      <c r="F729" s="461"/>
      <c r="G729" s="461"/>
      <c r="H729" s="461"/>
      <c r="I729" s="461"/>
      <c r="J729" s="461"/>
      <c r="K729" s="461"/>
      <c r="L729" s="461"/>
      <c r="M729" s="461"/>
      <c r="N729" s="461"/>
      <c r="O729" s="461"/>
      <c r="P729" s="461"/>
      <c r="Q729" s="461"/>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1"/>
      <c r="D730" s="461"/>
      <c r="E730" s="461"/>
      <c r="F730" s="461"/>
      <c r="G730" s="461"/>
      <c r="H730" s="461"/>
      <c r="I730" s="461"/>
      <c r="J730" s="461"/>
      <c r="K730" s="461"/>
      <c r="L730" s="461"/>
      <c r="M730" s="461"/>
      <c r="N730" s="461"/>
      <c r="O730" s="461"/>
      <c r="P730" s="461"/>
      <c r="Q730" s="461"/>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1"/>
      <c r="D731" s="461"/>
      <c r="E731" s="461"/>
      <c r="F731" s="461"/>
      <c r="G731" s="461"/>
      <c r="H731" s="461"/>
      <c r="I731" s="461"/>
      <c r="J731" s="461"/>
      <c r="K731" s="461"/>
      <c r="L731" s="461"/>
      <c r="M731" s="461"/>
      <c r="N731" s="461"/>
      <c r="O731" s="461"/>
      <c r="P731" s="461"/>
      <c r="Q731" s="461"/>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1"/>
      <c r="D732" s="461"/>
      <c r="E732" s="461"/>
      <c r="F732" s="461"/>
      <c r="G732" s="461"/>
      <c r="H732" s="461"/>
      <c r="I732" s="461"/>
      <c r="J732" s="461"/>
      <c r="K732" s="461"/>
      <c r="L732" s="461"/>
      <c r="M732" s="461"/>
      <c r="N732" s="461"/>
      <c r="O732" s="461"/>
      <c r="P732" s="461"/>
      <c r="Q732" s="461"/>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1"/>
      <c r="D733" s="461"/>
      <c r="E733" s="461"/>
      <c r="F733" s="461"/>
      <c r="G733" s="461"/>
      <c r="H733" s="461"/>
      <c r="I733" s="461"/>
      <c r="J733" s="461"/>
      <c r="K733" s="461"/>
      <c r="L733" s="461"/>
      <c r="M733" s="461"/>
      <c r="N733" s="461"/>
      <c r="O733" s="461"/>
      <c r="P733" s="461"/>
      <c r="Q733" s="461"/>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1"/>
      <c r="D734" s="461"/>
      <c r="E734" s="461"/>
      <c r="F734" s="461"/>
      <c r="G734" s="461"/>
      <c r="H734" s="461"/>
      <c r="I734" s="461"/>
      <c r="J734" s="461"/>
      <c r="K734" s="461"/>
      <c r="L734" s="461"/>
      <c r="M734" s="461"/>
      <c r="N734" s="461"/>
      <c r="O734" s="461"/>
      <c r="P734" s="461"/>
      <c r="Q734" s="461"/>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1"/>
      <c r="D735" s="461"/>
      <c r="E735" s="461"/>
      <c r="F735" s="461"/>
      <c r="G735" s="461"/>
      <c r="H735" s="461"/>
      <c r="I735" s="461"/>
      <c r="J735" s="461"/>
      <c r="K735" s="461"/>
      <c r="L735" s="461"/>
      <c r="M735" s="461"/>
      <c r="N735" s="461"/>
      <c r="O735" s="461"/>
      <c r="P735" s="461"/>
      <c r="Q735" s="461"/>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1"/>
      <c r="D736" s="461"/>
      <c r="E736" s="461"/>
      <c r="F736" s="461"/>
      <c r="G736" s="461"/>
      <c r="H736" s="461"/>
      <c r="I736" s="461"/>
      <c r="J736" s="461"/>
      <c r="K736" s="461"/>
      <c r="L736" s="461"/>
      <c r="M736" s="461"/>
      <c r="N736" s="461"/>
      <c r="O736" s="461"/>
      <c r="P736" s="461"/>
      <c r="Q736" s="461"/>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1"/>
      <c r="D737" s="461"/>
      <c r="E737" s="461"/>
      <c r="F737" s="461"/>
      <c r="G737" s="461"/>
      <c r="H737" s="461"/>
      <c r="I737" s="461"/>
      <c r="J737" s="461"/>
      <c r="K737" s="461"/>
      <c r="L737" s="461"/>
      <c r="M737" s="461"/>
      <c r="N737" s="461"/>
      <c r="O737" s="461"/>
      <c r="P737" s="461"/>
      <c r="Q737" s="461"/>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1"/>
      <c r="D738" s="461"/>
      <c r="E738" s="461"/>
      <c r="F738" s="461"/>
      <c r="G738" s="461"/>
      <c r="H738" s="461"/>
      <c r="I738" s="461"/>
      <c r="J738" s="461"/>
      <c r="K738" s="461"/>
      <c r="L738" s="461"/>
      <c r="M738" s="461"/>
      <c r="N738" s="461"/>
      <c r="O738" s="461"/>
      <c r="P738" s="461"/>
      <c r="Q738" s="461"/>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1"/>
      <c r="D739" s="461"/>
      <c r="E739" s="461"/>
      <c r="F739" s="461"/>
      <c r="G739" s="461"/>
      <c r="H739" s="461"/>
      <c r="I739" s="461"/>
      <c r="J739" s="461"/>
      <c r="K739" s="461"/>
      <c r="L739" s="461"/>
      <c r="M739" s="461"/>
      <c r="N739" s="461"/>
      <c r="O739" s="461"/>
      <c r="P739" s="461"/>
      <c r="Q739" s="461"/>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1"/>
      <c r="D740" s="461"/>
      <c r="E740" s="461"/>
      <c r="F740" s="461"/>
      <c r="G740" s="461"/>
      <c r="H740" s="461"/>
      <c r="I740" s="461"/>
      <c r="J740" s="461"/>
      <c r="K740" s="461"/>
      <c r="L740" s="461"/>
      <c r="M740" s="461"/>
      <c r="N740" s="461"/>
      <c r="O740" s="461"/>
      <c r="P740" s="461"/>
      <c r="Q740" s="461"/>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1"/>
      <c r="D741" s="461"/>
      <c r="E741" s="461"/>
      <c r="F741" s="461"/>
      <c r="G741" s="461"/>
      <c r="H741" s="461"/>
      <c r="I741" s="461"/>
      <c r="J741" s="461"/>
      <c r="K741" s="461"/>
      <c r="L741" s="461"/>
      <c r="M741" s="461"/>
      <c r="N741" s="461"/>
      <c r="O741" s="461"/>
      <c r="P741" s="461"/>
      <c r="Q741" s="461"/>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1"/>
      <c r="D742" s="461"/>
      <c r="E742" s="461"/>
      <c r="F742" s="461"/>
      <c r="G742" s="461"/>
      <c r="H742" s="461"/>
      <c r="I742" s="461"/>
      <c r="J742" s="461"/>
      <c r="K742" s="461"/>
      <c r="L742" s="461"/>
      <c r="M742" s="461"/>
      <c r="N742" s="461"/>
      <c r="O742" s="461"/>
      <c r="P742" s="461"/>
      <c r="Q742" s="461"/>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1"/>
      <c r="D743" s="461"/>
      <c r="E743" s="461"/>
      <c r="F743" s="461"/>
      <c r="G743" s="461"/>
      <c r="H743" s="461"/>
      <c r="I743" s="461"/>
      <c r="J743" s="461"/>
      <c r="K743" s="461"/>
      <c r="L743" s="461"/>
      <c r="M743" s="461"/>
      <c r="N743" s="461"/>
      <c r="O743" s="461"/>
      <c r="P743" s="461"/>
      <c r="Q743" s="461"/>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1"/>
      <c r="D744" s="461"/>
      <c r="E744" s="461"/>
      <c r="F744" s="461"/>
      <c r="G744" s="461"/>
      <c r="H744" s="461"/>
      <c r="I744" s="461"/>
      <c r="J744" s="461"/>
      <c r="K744" s="461"/>
      <c r="L744" s="461"/>
      <c r="M744" s="461"/>
      <c r="N744" s="461"/>
      <c r="O744" s="461"/>
      <c r="P744" s="461"/>
      <c r="Q744" s="461"/>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1"/>
      <c r="D745" s="461"/>
      <c r="E745" s="461"/>
      <c r="F745" s="461"/>
      <c r="G745" s="461"/>
      <c r="H745" s="461"/>
      <c r="I745" s="461"/>
      <c r="J745" s="461"/>
      <c r="K745" s="461"/>
      <c r="L745" s="461"/>
      <c r="M745" s="461"/>
      <c r="N745" s="461"/>
      <c r="O745" s="461"/>
      <c r="P745" s="461"/>
      <c r="Q745" s="461"/>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1"/>
      <c r="D746" s="461"/>
      <c r="E746" s="461"/>
      <c r="F746" s="461"/>
      <c r="G746" s="461"/>
      <c r="H746" s="461"/>
      <c r="I746" s="461"/>
      <c r="J746" s="461"/>
      <c r="K746" s="461"/>
      <c r="L746" s="461"/>
      <c r="M746" s="461"/>
      <c r="N746" s="461"/>
      <c r="O746" s="461"/>
      <c r="P746" s="461"/>
      <c r="Q746" s="461"/>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1"/>
      <c r="D747" s="461"/>
      <c r="E747" s="461"/>
      <c r="F747" s="461"/>
      <c r="G747" s="461"/>
      <c r="H747" s="461"/>
      <c r="I747" s="461"/>
      <c r="J747" s="461"/>
      <c r="K747" s="461"/>
      <c r="L747" s="461"/>
      <c r="M747" s="461"/>
      <c r="N747" s="461"/>
      <c r="O747" s="461"/>
      <c r="P747" s="461"/>
      <c r="Q747" s="461"/>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1"/>
      <c r="D748" s="461"/>
      <c r="E748" s="461"/>
      <c r="F748" s="461"/>
      <c r="G748" s="461"/>
      <c r="H748" s="461"/>
      <c r="I748" s="461"/>
      <c r="J748" s="461"/>
      <c r="K748" s="461"/>
      <c r="L748" s="461"/>
      <c r="M748" s="461"/>
      <c r="N748" s="461"/>
      <c r="O748" s="461"/>
      <c r="P748" s="461"/>
      <c r="Q748" s="461"/>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1"/>
      <c r="D749" s="461"/>
      <c r="E749" s="461"/>
      <c r="F749" s="461"/>
      <c r="G749" s="461"/>
      <c r="H749" s="461"/>
      <c r="I749" s="461"/>
      <c r="J749" s="461"/>
      <c r="K749" s="461"/>
      <c r="L749" s="461"/>
      <c r="M749" s="461"/>
      <c r="N749" s="461"/>
      <c r="O749" s="461"/>
      <c r="P749" s="461"/>
      <c r="Q749" s="461"/>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1"/>
      <c r="D750" s="461"/>
      <c r="E750" s="461"/>
      <c r="F750" s="461"/>
      <c r="G750" s="461"/>
      <c r="H750" s="461"/>
      <c r="I750" s="461"/>
      <c r="J750" s="461"/>
      <c r="K750" s="461"/>
      <c r="L750" s="461"/>
      <c r="M750" s="461"/>
      <c r="N750" s="461"/>
      <c r="O750" s="461"/>
      <c r="P750" s="461"/>
      <c r="Q750" s="461"/>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1"/>
      <c r="D751" s="461"/>
      <c r="E751" s="461"/>
      <c r="F751" s="461"/>
      <c r="G751" s="461"/>
      <c r="H751" s="461"/>
      <c r="I751" s="461"/>
      <c r="J751" s="461"/>
      <c r="K751" s="461"/>
      <c r="L751" s="461"/>
      <c r="M751" s="461"/>
      <c r="N751" s="461"/>
      <c r="O751" s="461"/>
      <c r="P751" s="461"/>
      <c r="Q751" s="461"/>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1"/>
      <c r="D752" s="461"/>
      <c r="E752" s="461"/>
      <c r="F752" s="461"/>
      <c r="G752" s="461"/>
      <c r="H752" s="461"/>
      <c r="I752" s="461"/>
      <c r="J752" s="461"/>
      <c r="K752" s="461"/>
      <c r="L752" s="461"/>
      <c r="M752" s="461"/>
      <c r="N752" s="461"/>
      <c r="O752" s="461"/>
      <c r="P752" s="461"/>
      <c r="Q752" s="461"/>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1"/>
      <c r="D753" s="461"/>
      <c r="E753" s="461"/>
      <c r="F753" s="461"/>
      <c r="G753" s="461"/>
      <c r="H753" s="461"/>
      <c r="I753" s="461"/>
      <c r="J753" s="461"/>
      <c r="K753" s="461"/>
      <c r="L753" s="461"/>
      <c r="M753" s="461"/>
      <c r="N753" s="461"/>
      <c r="O753" s="461"/>
      <c r="P753" s="461"/>
      <c r="Q753" s="461"/>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1"/>
      <c r="D754" s="461"/>
      <c r="E754" s="461"/>
      <c r="F754" s="461"/>
      <c r="G754" s="461"/>
      <c r="H754" s="461"/>
      <c r="I754" s="461"/>
      <c r="J754" s="461"/>
      <c r="K754" s="461"/>
      <c r="L754" s="461"/>
      <c r="M754" s="461"/>
      <c r="N754" s="461"/>
      <c r="O754" s="461"/>
      <c r="P754" s="461"/>
      <c r="Q754" s="461"/>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1"/>
      <c r="D755" s="461"/>
      <c r="E755" s="461"/>
      <c r="F755" s="461"/>
      <c r="G755" s="461"/>
      <c r="H755" s="461"/>
      <c r="I755" s="461"/>
      <c r="J755" s="461"/>
      <c r="K755" s="461"/>
      <c r="L755" s="461"/>
      <c r="M755" s="461"/>
      <c r="N755" s="461"/>
      <c r="O755" s="461"/>
      <c r="P755" s="461"/>
      <c r="Q755" s="461"/>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1"/>
      <c r="D756" s="461"/>
      <c r="E756" s="461"/>
      <c r="F756" s="461"/>
      <c r="G756" s="461"/>
      <c r="H756" s="461"/>
      <c r="I756" s="461"/>
      <c r="J756" s="461"/>
      <c r="K756" s="461"/>
      <c r="L756" s="461"/>
      <c r="M756" s="461"/>
      <c r="N756" s="461"/>
      <c r="O756" s="461"/>
      <c r="P756" s="461"/>
      <c r="Q756" s="461"/>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1"/>
      <c r="D757" s="461"/>
      <c r="E757" s="461"/>
      <c r="F757" s="461"/>
      <c r="G757" s="461"/>
      <c r="H757" s="461"/>
      <c r="I757" s="461"/>
      <c r="J757" s="461"/>
      <c r="K757" s="461"/>
      <c r="L757" s="461"/>
      <c r="M757" s="461"/>
      <c r="N757" s="461"/>
      <c r="O757" s="461"/>
      <c r="P757" s="461"/>
      <c r="Q757" s="461"/>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1"/>
      <c r="D758" s="461"/>
      <c r="E758" s="461"/>
      <c r="F758" s="461"/>
      <c r="G758" s="461"/>
      <c r="H758" s="461"/>
      <c r="I758" s="461"/>
      <c r="J758" s="461"/>
      <c r="K758" s="461"/>
      <c r="L758" s="461"/>
      <c r="M758" s="461"/>
      <c r="N758" s="461"/>
      <c r="O758" s="461"/>
      <c r="P758" s="461"/>
      <c r="Q758" s="461"/>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1"/>
      <c r="D759" s="461"/>
      <c r="E759" s="461"/>
      <c r="F759" s="461"/>
      <c r="G759" s="461"/>
      <c r="H759" s="461"/>
      <c r="I759" s="461"/>
      <c r="J759" s="461"/>
      <c r="K759" s="461"/>
      <c r="L759" s="461"/>
      <c r="M759" s="461"/>
      <c r="N759" s="461"/>
      <c r="O759" s="461"/>
      <c r="P759" s="461"/>
      <c r="Q759" s="461"/>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1"/>
      <c r="D760" s="461"/>
      <c r="E760" s="461"/>
      <c r="F760" s="461"/>
      <c r="G760" s="461"/>
      <c r="H760" s="461"/>
      <c r="I760" s="461"/>
      <c r="J760" s="461"/>
      <c r="K760" s="461"/>
      <c r="L760" s="461"/>
      <c r="M760" s="461"/>
      <c r="N760" s="461"/>
      <c r="O760" s="461"/>
      <c r="P760" s="461"/>
      <c r="Q760" s="461"/>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1"/>
      <c r="D761" s="461"/>
      <c r="E761" s="461"/>
      <c r="F761" s="461"/>
      <c r="G761" s="461"/>
      <c r="H761" s="461"/>
      <c r="I761" s="461"/>
      <c r="J761" s="461"/>
      <c r="K761" s="461"/>
      <c r="L761" s="461"/>
      <c r="M761" s="461"/>
      <c r="N761" s="461"/>
      <c r="O761" s="461"/>
      <c r="P761" s="461"/>
      <c r="Q761" s="461"/>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1"/>
      <c r="D762" s="461"/>
      <c r="E762" s="461"/>
      <c r="F762" s="461"/>
      <c r="G762" s="461"/>
      <c r="H762" s="461"/>
      <c r="I762" s="461"/>
      <c r="J762" s="461"/>
      <c r="K762" s="461"/>
      <c r="L762" s="461"/>
      <c r="M762" s="461"/>
      <c r="N762" s="461"/>
      <c r="O762" s="461"/>
      <c r="P762" s="461"/>
      <c r="Q762" s="461"/>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1"/>
      <c r="D763" s="461"/>
      <c r="E763" s="461"/>
      <c r="F763" s="461"/>
      <c r="G763" s="461"/>
      <c r="H763" s="461"/>
      <c r="I763" s="461"/>
      <c r="J763" s="461"/>
      <c r="K763" s="461"/>
      <c r="L763" s="461"/>
      <c r="M763" s="461"/>
      <c r="N763" s="461"/>
      <c r="O763" s="461"/>
      <c r="P763" s="461"/>
      <c r="Q763" s="461"/>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1"/>
      <c r="D764" s="461"/>
      <c r="E764" s="461"/>
      <c r="F764" s="461"/>
      <c r="G764" s="461"/>
      <c r="H764" s="461"/>
      <c r="I764" s="461"/>
      <c r="J764" s="461"/>
      <c r="K764" s="461"/>
      <c r="L764" s="461"/>
      <c r="M764" s="461"/>
      <c r="N764" s="461"/>
      <c r="O764" s="461"/>
      <c r="P764" s="461"/>
      <c r="Q764" s="461"/>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1"/>
      <c r="D765" s="461"/>
      <c r="E765" s="461"/>
      <c r="F765" s="461"/>
      <c r="G765" s="461"/>
      <c r="H765" s="461"/>
      <c r="I765" s="461"/>
      <c r="J765" s="461"/>
      <c r="K765" s="461"/>
      <c r="L765" s="461"/>
      <c r="M765" s="461"/>
      <c r="N765" s="461"/>
      <c r="O765" s="461"/>
      <c r="P765" s="461"/>
      <c r="Q765" s="461"/>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1"/>
      <c r="D766" s="461"/>
      <c r="E766" s="461"/>
      <c r="F766" s="461"/>
      <c r="G766" s="461"/>
      <c r="H766" s="461"/>
      <c r="I766" s="461"/>
      <c r="J766" s="461"/>
      <c r="K766" s="461"/>
      <c r="L766" s="461"/>
      <c r="M766" s="461"/>
      <c r="N766" s="461"/>
      <c r="O766" s="461"/>
      <c r="P766" s="461"/>
      <c r="Q766" s="461"/>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1"/>
      <c r="D767" s="461"/>
      <c r="E767" s="461"/>
      <c r="F767" s="461"/>
      <c r="G767" s="461"/>
      <c r="H767" s="461"/>
      <c r="I767" s="461"/>
      <c r="J767" s="461"/>
      <c r="K767" s="461"/>
      <c r="L767" s="461"/>
      <c r="M767" s="461"/>
      <c r="N767" s="461"/>
      <c r="O767" s="461"/>
      <c r="P767" s="461"/>
      <c r="Q767" s="461"/>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1"/>
      <c r="D768" s="461"/>
      <c r="E768" s="461"/>
      <c r="F768" s="461"/>
      <c r="G768" s="461"/>
      <c r="H768" s="461"/>
      <c r="I768" s="461"/>
      <c r="J768" s="461"/>
      <c r="K768" s="461"/>
      <c r="L768" s="461"/>
      <c r="M768" s="461"/>
      <c r="N768" s="461"/>
      <c r="O768" s="461"/>
      <c r="P768" s="461"/>
      <c r="Q768" s="461"/>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1"/>
      <c r="D769" s="461"/>
      <c r="E769" s="461"/>
      <c r="F769" s="461"/>
      <c r="G769" s="461"/>
      <c r="H769" s="461"/>
      <c r="I769" s="461"/>
      <c r="J769" s="461"/>
      <c r="K769" s="461"/>
      <c r="L769" s="461"/>
      <c r="M769" s="461"/>
      <c r="N769" s="461"/>
      <c r="O769" s="461"/>
      <c r="P769" s="461"/>
      <c r="Q769" s="461"/>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1"/>
      <c r="D770" s="461"/>
      <c r="E770" s="461"/>
      <c r="F770" s="461"/>
      <c r="G770" s="461"/>
      <c r="H770" s="461"/>
      <c r="I770" s="461"/>
      <c r="J770" s="461"/>
      <c r="K770" s="461"/>
      <c r="L770" s="461"/>
      <c r="M770" s="461"/>
      <c r="N770" s="461"/>
      <c r="O770" s="461"/>
      <c r="P770" s="461"/>
      <c r="Q770" s="461"/>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1"/>
      <c r="D771" s="461"/>
      <c r="E771" s="461"/>
      <c r="F771" s="461"/>
      <c r="G771" s="461"/>
      <c r="H771" s="461"/>
      <c r="I771" s="461"/>
      <c r="J771" s="461"/>
      <c r="K771" s="461"/>
      <c r="L771" s="461"/>
      <c r="M771" s="461"/>
      <c r="N771" s="461"/>
      <c r="O771" s="461"/>
      <c r="P771" s="461"/>
      <c r="Q771" s="461"/>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1"/>
      <c r="D772" s="461"/>
      <c r="E772" s="461"/>
      <c r="F772" s="461"/>
      <c r="G772" s="461"/>
      <c r="H772" s="461"/>
      <c r="I772" s="461"/>
      <c r="J772" s="461"/>
      <c r="K772" s="461"/>
      <c r="L772" s="461"/>
      <c r="M772" s="461"/>
      <c r="N772" s="461"/>
      <c r="O772" s="461"/>
      <c r="P772" s="461"/>
      <c r="Q772" s="461"/>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1"/>
      <c r="D773" s="461"/>
      <c r="E773" s="461"/>
      <c r="F773" s="461"/>
      <c r="G773" s="461"/>
      <c r="H773" s="461"/>
      <c r="I773" s="461"/>
      <c r="J773" s="461"/>
      <c r="K773" s="461"/>
      <c r="L773" s="461"/>
      <c r="M773" s="461"/>
      <c r="N773" s="461"/>
      <c r="O773" s="461"/>
      <c r="P773" s="461"/>
      <c r="Q773" s="461"/>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1"/>
      <c r="D774" s="461"/>
      <c r="E774" s="461"/>
      <c r="F774" s="461"/>
      <c r="G774" s="461"/>
      <c r="H774" s="461"/>
      <c r="I774" s="461"/>
      <c r="J774" s="461"/>
      <c r="K774" s="461"/>
      <c r="L774" s="461"/>
      <c r="M774" s="461"/>
      <c r="N774" s="461"/>
      <c r="O774" s="461"/>
      <c r="P774" s="461"/>
      <c r="Q774" s="461"/>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1"/>
      <c r="D775" s="461"/>
      <c r="E775" s="461"/>
      <c r="F775" s="461"/>
      <c r="G775" s="461"/>
      <c r="H775" s="461"/>
      <c r="I775" s="461"/>
      <c r="J775" s="461"/>
      <c r="K775" s="461"/>
      <c r="L775" s="461"/>
      <c r="M775" s="461"/>
      <c r="N775" s="461"/>
      <c r="O775" s="461"/>
      <c r="P775" s="461"/>
      <c r="Q775" s="461"/>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1"/>
      <c r="D776" s="461"/>
      <c r="E776" s="461"/>
      <c r="F776" s="461"/>
      <c r="G776" s="461"/>
      <c r="H776" s="461"/>
      <c r="I776" s="461"/>
      <c r="J776" s="461"/>
      <c r="K776" s="461"/>
      <c r="L776" s="461"/>
      <c r="M776" s="461"/>
      <c r="N776" s="461"/>
      <c r="O776" s="461"/>
      <c r="P776" s="461"/>
      <c r="Q776" s="461"/>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1"/>
      <c r="D777" s="461"/>
      <c r="E777" s="461"/>
      <c r="F777" s="461"/>
      <c r="G777" s="461"/>
      <c r="H777" s="461"/>
      <c r="I777" s="461"/>
      <c r="J777" s="461"/>
      <c r="K777" s="461"/>
      <c r="L777" s="461"/>
      <c r="M777" s="461"/>
      <c r="N777" s="461"/>
      <c r="O777" s="461"/>
      <c r="P777" s="461"/>
      <c r="Q777" s="461"/>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1"/>
      <c r="D778" s="461"/>
      <c r="E778" s="461"/>
      <c r="F778" s="461"/>
      <c r="G778" s="461"/>
      <c r="H778" s="461"/>
      <c r="I778" s="461"/>
      <c r="J778" s="461"/>
      <c r="K778" s="461"/>
      <c r="L778" s="461"/>
      <c r="M778" s="461"/>
      <c r="N778" s="461"/>
      <c r="O778" s="461"/>
      <c r="P778" s="461"/>
      <c r="Q778" s="461"/>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1"/>
      <c r="D779" s="461"/>
      <c r="E779" s="461"/>
      <c r="F779" s="461"/>
      <c r="G779" s="461"/>
      <c r="H779" s="461"/>
      <c r="I779" s="461"/>
      <c r="J779" s="461"/>
      <c r="K779" s="461"/>
      <c r="L779" s="461"/>
      <c r="M779" s="461"/>
      <c r="N779" s="461"/>
      <c r="O779" s="461"/>
      <c r="P779" s="461"/>
      <c r="Q779" s="461"/>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1"/>
      <c r="D780" s="461"/>
      <c r="E780" s="461"/>
      <c r="F780" s="461"/>
      <c r="G780" s="461"/>
      <c r="H780" s="461"/>
      <c r="I780" s="461"/>
      <c r="J780" s="461"/>
      <c r="K780" s="461"/>
      <c r="L780" s="461"/>
      <c r="M780" s="461"/>
      <c r="N780" s="461"/>
      <c r="O780" s="461"/>
      <c r="P780" s="461"/>
      <c r="Q780" s="461"/>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1"/>
      <c r="D781" s="461"/>
      <c r="E781" s="461"/>
      <c r="F781" s="461"/>
      <c r="G781" s="461"/>
      <c r="H781" s="461"/>
      <c r="I781" s="461"/>
      <c r="J781" s="461"/>
      <c r="K781" s="461"/>
      <c r="L781" s="461"/>
      <c r="M781" s="461"/>
      <c r="N781" s="461"/>
      <c r="O781" s="461"/>
      <c r="P781" s="461"/>
      <c r="Q781" s="461"/>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1"/>
      <c r="D782" s="461"/>
      <c r="E782" s="461"/>
      <c r="F782" s="461"/>
      <c r="G782" s="461"/>
      <c r="H782" s="461"/>
      <c r="I782" s="461"/>
      <c r="J782" s="461"/>
      <c r="K782" s="461"/>
      <c r="L782" s="461"/>
      <c r="M782" s="461"/>
      <c r="N782" s="461"/>
      <c r="O782" s="461"/>
      <c r="P782" s="461"/>
      <c r="Q782" s="461"/>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1"/>
      <c r="D783" s="461"/>
      <c r="E783" s="461"/>
      <c r="F783" s="461"/>
      <c r="G783" s="461"/>
      <c r="H783" s="461"/>
      <c r="I783" s="461"/>
      <c r="J783" s="461"/>
      <c r="K783" s="461"/>
      <c r="L783" s="461"/>
      <c r="M783" s="461"/>
      <c r="N783" s="461"/>
      <c r="O783" s="461"/>
      <c r="P783" s="461"/>
      <c r="Q783" s="461"/>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1"/>
      <c r="D784" s="461"/>
      <c r="E784" s="461"/>
      <c r="F784" s="461"/>
      <c r="G784" s="461"/>
      <c r="H784" s="461"/>
      <c r="I784" s="461"/>
      <c r="J784" s="461"/>
      <c r="K784" s="461"/>
      <c r="L784" s="461"/>
      <c r="M784" s="461"/>
      <c r="N784" s="461"/>
      <c r="O784" s="461"/>
      <c r="P784" s="461"/>
      <c r="Q784" s="461"/>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1"/>
      <c r="D785" s="461"/>
      <c r="E785" s="461"/>
      <c r="F785" s="461"/>
      <c r="G785" s="461"/>
      <c r="H785" s="461"/>
      <c r="I785" s="461"/>
      <c r="J785" s="461"/>
      <c r="K785" s="461"/>
      <c r="L785" s="461"/>
      <c r="M785" s="461"/>
      <c r="N785" s="461"/>
      <c r="O785" s="461"/>
      <c r="P785" s="461"/>
      <c r="Q785" s="461"/>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1"/>
      <c r="D786" s="461"/>
      <c r="E786" s="461"/>
      <c r="F786" s="461"/>
      <c r="G786" s="461"/>
      <c r="H786" s="461"/>
      <c r="I786" s="461"/>
      <c r="J786" s="461"/>
      <c r="K786" s="461"/>
      <c r="L786" s="461"/>
      <c r="M786" s="461"/>
      <c r="N786" s="461"/>
      <c r="O786" s="461"/>
      <c r="P786" s="461"/>
      <c r="Q786" s="461"/>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1"/>
      <c r="D787" s="461"/>
      <c r="E787" s="461"/>
      <c r="F787" s="461"/>
      <c r="G787" s="461"/>
      <c r="H787" s="461"/>
      <c r="I787" s="461"/>
      <c r="J787" s="461"/>
      <c r="K787" s="461"/>
      <c r="L787" s="461"/>
      <c r="M787" s="461"/>
      <c r="N787" s="461"/>
      <c r="O787" s="461"/>
      <c r="P787" s="461"/>
      <c r="Q787" s="461"/>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1"/>
      <c r="D788" s="461"/>
      <c r="E788" s="461"/>
      <c r="F788" s="461"/>
      <c r="G788" s="461"/>
      <c r="H788" s="461"/>
      <c r="I788" s="461"/>
      <c r="J788" s="461"/>
      <c r="K788" s="461"/>
      <c r="L788" s="461"/>
      <c r="M788" s="461"/>
      <c r="N788" s="461"/>
      <c r="O788" s="461"/>
      <c r="P788" s="461"/>
      <c r="Q788" s="461"/>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1"/>
      <c r="D789" s="461"/>
      <c r="E789" s="461"/>
      <c r="F789" s="461"/>
      <c r="G789" s="461"/>
      <c r="H789" s="461"/>
      <c r="I789" s="461"/>
      <c r="J789" s="461"/>
      <c r="K789" s="461"/>
      <c r="L789" s="461"/>
      <c r="M789" s="461"/>
      <c r="N789" s="461"/>
      <c r="O789" s="461"/>
      <c r="P789" s="461"/>
      <c r="Q789" s="461"/>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1"/>
      <c r="D790" s="461"/>
      <c r="E790" s="461"/>
      <c r="F790" s="461"/>
      <c r="G790" s="461"/>
      <c r="H790" s="461"/>
      <c r="I790" s="461"/>
      <c r="J790" s="461"/>
      <c r="K790" s="461"/>
      <c r="L790" s="461"/>
      <c r="M790" s="461"/>
      <c r="N790" s="461"/>
      <c r="O790" s="461"/>
      <c r="P790" s="461"/>
      <c r="Q790" s="461"/>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1"/>
      <c r="D791" s="461"/>
      <c r="E791" s="461"/>
      <c r="F791" s="461"/>
      <c r="G791" s="461"/>
      <c r="H791" s="461"/>
      <c r="I791" s="461"/>
      <c r="J791" s="461"/>
      <c r="K791" s="461"/>
      <c r="L791" s="461"/>
      <c r="M791" s="461"/>
      <c r="N791" s="461"/>
      <c r="O791" s="461"/>
      <c r="P791" s="461"/>
      <c r="Q791" s="461"/>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1"/>
      <c r="D792" s="461"/>
      <c r="E792" s="461"/>
      <c r="F792" s="461"/>
      <c r="G792" s="461"/>
      <c r="H792" s="461"/>
      <c r="I792" s="461"/>
      <c r="J792" s="461"/>
      <c r="K792" s="461"/>
      <c r="L792" s="461"/>
      <c r="M792" s="461"/>
      <c r="N792" s="461"/>
      <c r="O792" s="461"/>
      <c r="P792" s="461"/>
      <c r="Q792" s="461"/>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1"/>
      <c r="D793" s="461"/>
      <c r="E793" s="461"/>
      <c r="F793" s="461"/>
      <c r="G793" s="461"/>
      <c r="H793" s="461"/>
      <c r="I793" s="461"/>
      <c r="J793" s="461"/>
      <c r="K793" s="461"/>
      <c r="L793" s="461"/>
      <c r="M793" s="461"/>
      <c r="N793" s="461"/>
      <c r="O793" s="461"/>
      <c r="P793" s="461"/>
      <c r="Q793" s="461"/>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1"/>
      <c r="D794" s="461"/>
      <c r="E794" s="461"/>
      <c r="F794" s="461"/>
      <c r="G794" s="461"/>
      <c r="H794" s="461"/>
      <c r="I794" s="461"/>
      <c r="J794" s="461"/>
      <c r="K794" s="461"/>
      <c r="L794" s="461"/>
      <c r="M794" s="461"/>
      <c r="N794" s="461"/>
      <c r="O794" s="461"/>
      <c r="P794" s="461"/>
      <c r="Q794" s="461"/>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1"/>
      <c r="D795" s="461"/>
      <c r="E795" s="461"/>
      <c r="F795" s="461"/>
      <c r="G795" s="461"/>
      <c r="H795" s="461"/>
      <c r="I795" s="461"/>
      <c r="J795" s="461"/>
      <c r="K795" s="461"/>
      <c r="L795" s="461"/>
      <c r="M795" s="461"/>
      <c r="N795" s="461"/>
      <c r="O795" s="461"/>
      <c r="P795" s="461"/>
      <c r="Q795" s="461"/>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1"/>
      <c r="D796" s="461"/>
      <c r="E796" s="461"/>
      <c r="F796" s="461"/>
      <c r="G796" s="461"/>
      <c r="H796" s="461"/>
      <c r="I796" s="461"/>
      <c r="J796" s="461"/>
      <c r="K796" s="461"/>
      <c r="L796" s="461"/>
      <c r="M796" s="461"/>
      <c r="N796" s="461"/>
      <c r="O796" s="461"/>
      <c r="P796" s="461"/>
      <c r="Q796" s="461"/>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1"/>
      <c r="D797" s="461"/>
      <c r="E797" s="461"/>
      <c r="F797" s="461"/>
      <c r="G797" s="461"/>
      <c r="H797" s="461"/>
      <c r="I797" s="461"/>
      <c r="J797" s="461"/>
      <c r="K797" s="461"/>
      <c r="L797" s="461"/>
      <c r="M797" s="461"/>
      <c r="N797" s="461"/>
      <c r="O797" s="461"/>
      <c r="P797" s="461"/>
      <c r="Q797" s="461"/>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1"/>
      <c r="D798" s="461"/>
      <c r="E798" s="461"/>
      <c r="F798" s="461"/>
      <c r="G798" s="461"/>
      <c r="H798" s="461"/>
      <c r="I798" s="461"/>
      <c r="J798" s="461"/>
      <c r="K798" s="461"/>
      <c r="L798" s="461"/>
      <c r="M798" s="461"/>
      <c r="N798" s="461"/>
      <c r="O798" s="461"/>
      <c r="P798" s="461"/>
      <c r="Q798" s="461"/>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1"/>
      <c r="D799" s="461"/>
      <c r="E799" s="461"/>
      <c r="F799" s="461"/>
      <c r="G799" s="461"/>
      <c r="H799" s="461"/>
      <c r="I799" s="461"/>
      <c r="J799" s="461"/>
      <c r="K799" s="461"/>
      <c r="L799" s="461"/>
      <c r="M799" s="461"/>
      <c r="N799" s="461"/>
      <c r="O799" s="461"/>
      <c r="P799" s="461"/>
      <c r="Q799" s="461"/>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1"/>
      <c r="D800" s="461"/>
      <c r="E800" s="461"/>
      <c r="F800" s="461"/>
      <c r="G800" s="461"/>
      <c r="H800" s="461"/>
      <c r="I800" s="461"/>
      <c r="J800" s="461"/>
      <c r="K800" s="461"/>
      <c r="L800" s="461"/>
      <c r="M800" s="461"/>
      <c r="N800" s="461"/>
      <c r="O800" s="461"/>
      <c r="P800" s="461"/>
      <c r="Q800" s="461"/>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1"/>
      <c r="D801" s="461"/>
      <c r="E801" s="461"/>
      <c r="F801" s="461"/>
      <c r="G801" s="461"/>
      <c r="H801" s="461"/>
      <c r="I801" s="461"/>
      <c r="J801" s="461"/>
      <c r="K801" s="461"/>
      <c r="L801" s="461"/>
      <c r="M801" s="461"/>
      <c r="N801" s="461"/>
      <c r="O801" s="461"/>
      <c r="P801" s="461"/>
      <c r="Q801" s="461"/>
    </row>
    <row r="802" ht="25.15" customHeight="true" x14ac:dyDescent="0.2">
      <c r="C802" s="461"/>
      <c r="D802" s="461"/>
      <c r="E802" s="461"/>
      <c r="F802" s="461"/>
      <c r="G802" s="461"/>
      <c r="H802" s="461"/>
      <c r="I802" s="461"/>
      <c r="J802" s="461"/>
      <c r="K802" s="461"/>
      <c r="L802" s="461"/>
      <c r="M802" s="461"/>
      <c r="N802" s="461"/>
      <c r="O802" s="461"/>
      <c r="P802" s="461"/>
      <c r="Q802" s="461"/>
    </row>
    <row r="803" ht="25.15" customHeight="true" x14ac:dyDescent="0.2">
      <c r="C803" s="461"/>
      <c r="D803" s="461"/>
      <c r="E803" s="461"/>
      <c r="F803" s="461"/>
      <c r="G803" s="461"/>
      <c r="H803" s="461"/>
      <c r="I803" s="461"/>
      <c r="J803" s="461"/>
      <c r="K803" s="461"/>
      <c r="L803" s="461"/>
      <c r="M803" s="461"/>
      <c r="N803" s="461"/>
      <c r="O803" s="461"/>
      <c r="P803" s="461"/>
      <c r="Q803" s="461"/>
    </row>
    <row r="804" ht="25.15" customHeight="true" x14ac:dyDescent="0.2">
      <c r="C804" s="461"/>
      <c r="D804" s="461"/>
      <c r="E804" s="461"/>
      <c r="F804" s="461"/>
      <c r="G804" s="461"/>
      <c r="H804" s="461"/>
      <c r="I804" s="461"/>
      <c r="J804" s="461"/>
      <c r="K804" s="461"/>
      <c r="L804" s="461"/>
      <c r="M804" s="461"/>
      <c r="N804" s="461"/>
      <c r="O804" s="461"/>
      <c r="P804" s="461"/>
      <c r="Q804" s="461"/>
    </row>
    <row r="805" ht="25.15" customHeight="true" x14ac:dyDescent="0.2">
      <c r="C805" s="461"/>
      <c r="D805" s="461"/>
      <c r="E805" s="461"/>
      <c r="F805" s="461"/>
      <c r="G805" s="461"/>
      <c r="H805" s="461"/>
      <c r="I805" s="461"/>
      <c r="J805" s="461"/>
      <c r="K805" s="461"/>
      <c r="L805" s="461"/>
      <c r="M805" s="461"/>
      <c r="N805" s="461"/>
      <c r="O805" s="461"/>
      <c r="P805" s="461"/>
      <c r="Q805" s="461"/>
    </row>
    <row r="806" ht="25.15" customHeight="true" x14ac:dyDescent="0.2">
      <c r="C806" s="461"/>
      <c r="D806" s="461"/>
      <c r="E806" s="461"/>
      <c r="F806" s="461"/>
      <c r="G806" s="461"/>
      <c r="H806" s="461"/>
      <c r="I806" s="461"/>
      <c r="J806" s="461"/>
      <c r="K806" s="461"/>
      <c r="L806" s="461"/>
      <c r="M806" s="461"/>
      <c r="N806" s="461"/>
      <c r="O806" s="461"/>
      <c r="P806" s="461"/>
      <c r="Q806" s="461"/>
    </row>
    <row r="807" ht="25.15" customHeight="true" x14ac:dyDescent="0.2">
      <c r="C807" s="461"/>
      <c r="D807" s="461"/>
      <c r="E807" s="461"/>
      <c r="F807" s="461"/>
      <c r="G807" s="461"/>
      <c r="H807" s="461"/>
      <c r="I807" s="461"/>
      <c r="J807" s="461"/>
      <c r="K807" s="461"/>
      <c r="L807" s="461"/>
      <c r="M807" s="461"/>
      <c r="N807" s="461"/>
      <c r="O807" s="461"/>
      <c r="P807" s="461"/>
      <c r="Q807" s="461"/>
    </row>
    <row r="808" ht="25.15" customHeight="true" x14ac:dyDescent="0.2">
      <c r="C808" s="461"/>
      <c r="D808" s="461"/>
      <c r="E808" s="461"/>
      <c r="F808" s="461"/>
      <c r="G808" s="461"/>
      <c r="H808" s="461"/>
      <c r="I808" s="461"/>
      <c r="J808" s="461"/>
      <c r="K808" s="461"/>
      <c r="L808" s="461"/>
      <c r="M808" s="461"/>
      <c r="N808" s="461"/>
      <c r="O808" s="461"/>
      <c r="P808" s="461"/>
      <c r="Q808" s="461"/>
    </row>
    <row r="809" ht="25.15" customHeight="true" x14ac:dyDescent="0.2">
      <c r="C809" s="461"/>
      <c r="D809" s="461"/>
      <c r="E809" s="461"/>
      <c r="F809" s="461"/>
      <c r="G809" s="461"/>
      <c r="H809" s="461"/>
      <c r="I809" s="461"/>
      <c r="J809" s="461"/>
      <c r="K809" s="461"/>
      <c r="L809" s="461"/>
      <c r="M809" s="461"/>
      <c r="N809" s="461"/>
      <c r="O809" s="461"/>
      <c r="P809" s="461"/>
      <c r="Q809" s="461"/>
    </row>
    <row r="810" ht="25.15" customHeight="true" x14ac:dyDescent="0.2">
      <c r="C810" s="461"/>
      <c r="D810" s="461"/>
      <c r="E810" s="461"/>
      <c r="F810" s="461"/>
      <c r="G810" s="461"/>
      <c r="H810" s="461"/>
      <c r="I810" s="461"/>
      <c r="J810" s="461"/>
      <c r="K810" s="461"/>
      <c r="L810" s="461"/>
      <c r="M810" s="461"/>
      <c r="N810" s="461"/>
      <c r="O810" s="461"/>
      <c r="P810" s="461"/>
      <c r="Q810" s="461"/>
    </row>
    <row r="811" ht="25.15" customHeight="true" x14ac:dyDescent="0.2">
      <c r="C811" s="461"/>
      <c r="D811" s="461"/>
      <c r="E811" s="461"/>
      <c r="F811" s="461"/>
      <c r="G811" s="461"/>
      <c r="H811" s="461"/>
      <c r="I811" s="461"/>
      <c r="J811" s="461"/>
      <c r="K811" s="461"/>
      <c r="L811" s="461"/>
      <c r="M811" s="461"/>
      <c r="N811" s="461"/>
      <c r="O811" s="461"/>
      <c r="P811" s="461"/>
      <c r="Q811" s="461"/>
    </row>
    <row r="812" ht="25.15" customHeight="true" x14ac:dyDescent="0.2">
      <c r="C812" s="461"/>
      <c r="D812" s="461"/>
      <c r="E812" s="461"/>
      <c r="F812" s="461"/>
      <c r="G812" s="461"/>
      <c r="H812" s="461"/>
      <c r="I812" s="461"/>
      <c r="J812" s="461"/>
      <c r="K812" s="461"/>
      <c r="L812" s="461"/>
      <c r="M812" s="461"/>
      <c r="N812" s="461"/>
      <c r="O812" s="461"/>
      <c r="P812" s="461"/>
      <c r="Q812" s="461"/>
    </row>
    <row r="813" ht="25.15" customHeight="true" x14ac:dyDescent="0.2">
      <c r="C813" s="461"/>
      <c r="D813" s="461"/>
      <c r="E813" s="461"/>
      <c r="F813" s="461"/>
      <c r="G813" s="461"/>
      <c r="H813" s="461"/>
      <c r="I813" s="461"/>
      <c r="J813" s="461"/>
      <c r="K813" s="461"/>
      <c r="L813" s="461"/>
      <c r="M813" s="461"/>
      <c r="N813" s="461"/>
      <c r="O813" s="461"/>
      <c r="P813" s="461"/>
      <c r="Q813" s="461"/>
    </row>
    <row r="814" ht="25.15" customHeight="true" x14ac:dyDescent="0.2">
      <c r="C814" s="461"/>
      <c r="D814" s="461"/>
      <c r="E814" s="461"/>
      <c r="F814" s="461"/>
      <c r="G814" s="461"/>
      <c r="H814" s="461"/>
      <c r="I814" s="461"/>
      <c r="J814" s="461"/>
      <c r="K814" s="461"/>
      <c r="L814" s="461"/>
      <c r="M814" s="461"/>
      <c r="N814" s="461"/>
      <c r="O814" s="461"/>
      <c r="P814" s="461"/>
      <c r="Q814" s="461"/>
    </row>
    <row r="815" ht="25.15" customHeight="true" x14ac:dyDescent="0.2">
      <c r="C815" s="461"/>
      <c r="D815" s="461"/>
      <c r="E815" s="461"/>
      <c r="F815" s="461"/>
      <c r="G815" s="461"/>
      <c r="H815" s="461"/>
      <c r="I815" s="461"/>
      <c r="J815" s="461"/>
      <c r="K815" s="461"/>
      <c r="L815" s="461"/>
      <c r="M815" s="461"/>
      <c r="N815" s="461"/>
      <c r="O815" s="461"/>
      <c r="P815" s="461"/>
      <c r="Q815" s="461"/>
    </row>
    <row r="816" ht="25.15" customHeight="true" x14ac:dyDescent="0.2">
      <c r="C816" s="461"/>
      <c r="D816" s="461"/>
      <c r="E816" s="461"/>
      <c r="F816" s="461"/>
      <c r="G816" s="461"/>
      <c r="H816" s="461"/>
      <c r="I816" s="461"/>
      <c r="J816" s="461"/>
      <c r="K816" s="461"/>
      <c r="L816" s="461"/>
      <c r="M816" s="461"/>
      <c r="N816" s="461"/>
      <c r="O816" s="461"/>
      <c r="P816" s="461"/>
      <c r="Q816" s="461"/>
    </row>
    <row r="817" ht="25.15" customHeight="true" x14ac:dyDescent="0.2">
      <c r="C817" s="461"/>
      <c r="D817" s="461"/>
      <c r="E817" s="461"/>
      <c r="F817" s="461"/>
      <c r="G817" s="461"/>
      <c r="H817" s="461"/>
      <c r="I817" s="461"/>
      <c r="J817" s="461"/>
      <c r="K817" s="461"/>
      <c r="L817" s="461"/>
      <c r="M817" s="461"/>
      <c r="N817" s="461"/>
      <c r="O817" s="461"/>
      <c r="P817" s="461"/>
      <c r="Q817" s="461"/>
    </row>
    <row r="818" ht="25.15" customHeight="true" x14ac:dyDescent="0.2">
      <c r="C818" s="461"/>
      <c r="D818" s="461"/>
      <c r="E818" s="461"/>
      <c r="F818" s="461"/>
      <c r="G818" s="461"/>
      <c r="H818" s="461"/>
      <c r="I818" s="461"/>
      <c r="J818" s="461"/>
      <c r="K818" s="461"/>
      <c r="L818" s="461"/>
      <c r="M818" s="461"/>
      <c r="N818" s="461"/>
      <c r="O818" s="461"/>
      <c r="P818" s="461"/>
      <c r="Q818" s="461"/>
    </row>
    <row r="819" ht="25.15" customHeight="true" x14ac:dyDescent="0.2">
      <c r="C819" s="461"/>
      <c r="D819" s="461"/>
      <c r="E819" s="461"/>
      <c r="F819" s="461"/>
      <c r="G819" s="461"/>
      <c r="H819" s="461"/>
      <c r="I819" s="461"/>
      <c r="J819" s="461"/>
      <c r="K819" s="461"/>
      <c r="L819" s="461"/>
      <c r="M819" s="461"/>
      <c r="N819" s="461"/>
      <c r="O819" s="461"/>
      <c r="P819" s="461"/>
      <c r="Q819" s="461"/>
    </row>
    <row r="820" ht="25.15" customHeight="true" x14ac:dyDescent="0.2">
      <c r="C820" s="461"/>
      <c r="D820" s="461"/>
      <c r="E820" s="461"/>
      <c r="F820" s="461"/>
      <c r="G820" s="461"/>
      <c r="H820" s="461"/>
      <c r="I820" s="461"/>
      <c r="J820" s="461"/>
      <c r="K820" s="461"/>
      <c r="L820" s="461"/>
      <c r="M820" s="461"/>
      <c r="N820" s="461"/>
      <c r="O820" s="461"/>
      <c r="P820" s="461"/>
      <c r="Q820" s="461"/>
    </row>
    <row r="821" ht="25.15" customHeight="true" x14ac:dyDescent="0.2">
      <c r="C821" s="461"/>
      <c r="D821" s="461"/>
      <c r="E821" s="461"/>
      <c r="F821" s="461"/>
      <c r="G821" s="461"/>
      <c r="H821" s="461"/>
      <c r="I821" s="461"/>
      <c r="J821" s="461"/>
      <c r="K821" s="461"/>
      <c r="L821" s="461"/>
      <c r="M821" s="461"/>
      <c r="N821" s="461"/>
      <c r="O821" s="461"/>
      <c r="P821" s="461"/>
      <c r="Q821" s="461"/>
    </row>
    <row r="822" ht="25.15" customHeight="true" x14ac:dyDescent="0.2">
      <c r="C822" s="461"/>
      <c r="D822" s="461"/>
      <c r="E822" s="461"/>
      <c r="F822" s="461"/>
      <c r="G822" s="461"/>
      <c r="H822" s="461"/>
      <c r="I822" s="461"/>
      <c r="J822" s="461"/>
      <c r="K822" s="461"/>
      <c r="L822" s="461"/>
      <c r="M822" s="461"/>
      <c r="N822" s="461"/>
      <c r="O822" s="461"/>
      <c r="P822" s="461"/>
      <c r="Q822" s="461"/>
    </row>
    <row r="823" ht="25.15" customHeight="true" x14ac:dyDescent="0.2">
      <c r="C823" s="461"/>
      <c r="D823" s="461"/>
      <c r="E823" s="461"/>
      <c r="F823" s="461"/>
      <c r="G823" s="461"/>
      <c r="H823" s="461"/>
      <c r="I823" s="461"/>
      <c r="J823" s="461"/>
      <c r="K823" s="461"/>
      <c r="L823" s="461"/>
      <c r="M823" s="461"/>
      <c r="N823" s="461"/>
      <c r="O823" s="461"/>
      <c r="P823" s="461"/>
      <c r="Q823" s="461"/>
    </row>
    <row r="824" ht="25.15" customHeight="true" x14ac:dyDescent="0.2">
      <c r="C824" s="461"/>
      <c r="D824" s="461"/>
      <c r="E824" s="461"/>
      <c r="F824" s="461"/>
      <c r="G824" s="461"/>
      <c r="H824" s="461"/>
      <c r="I824" s="461"/>
      <c r="J824" s="461"/>
      <c r="K824" s="461"/>
      <c r="L824" s="461"/>
      <c r="M824" s="461"/>
      <c r="N824" s="461"/>
      <c r="O824" s="461"/>
      <c r="P824" s="461"/>
      <c r="Q824" s="461"/>
    </row>
    <row r="825" ht="25.15" customHeight="true" x14ac:dyDescent="0.2">
      <c r="C825" s="461"/>
      <c r="D825" s="461"/>
      <c r="E825" s="461"/>
      <c r="F825" s="461"/>
      <c r="G825" s="461"/>
      <c r="H825" s="461"/>
      <c r="I825" s="461"/>
      <c r="J825" s="461"/>
      <c r="K825" s="461"/>
      <c r="L825" s="461"/>
      <c r="M825" s="461"/>
      <c r="N825" s="461"/>
      <c r="O825" s="461"/>
      <c r="P825" s="461"/>
      <c r="Q825" s="461"/>
    </row>
    <row r="826" ht="25.15" customHeight="true" x14ac:dyDescent="0.2">
      <c r="C826" s="461"/>
      <c r="D826" s="461"/>
      <c r="E826" s="461"/>
      <c r="F826" s="461"/>
      <c r="G826" s="461"/>
      <c r="H826" s="461"/>
      <c r="I826" s="461"/>
      <c r="J826" s="461"/>
      <c r="K826" s="461"/>
      <c r="L826" s="461"/>
      <c r="M826" s="461"/>
      <c r="N826" s="461"/>
      <c r="O826" s="461"/>
      <c r="P826" s="461"/>
      <c r="Q826" s="461"/>
    </row>
    <row r="827" ht="25.15" customHeight="true" x14ac:dyDescent="0.2">
      <c r="C827" s="461"/>
      <c r="D827" s="461"/>
      <c r="E827" s="461"/>
      <c r="F827" s="461"/>
      <c r="G827" s="461"/>
      <c r="H827" s="461"/>
      <c r="I827" s="461"/>
      <c r="J827" s="461"/>
      <c r="K827" s="461"/>
      <c r="L827" s="461"/>
      <c r="M827" s="461"/>
      <c r="N827" s="461"/>
      <c r="O827" s="461"/>
      <c r="P827" s="461"/>
      <c r="Q827" s="461"/>
    </row>
    <row r="828" ht="25.15" customHeight="true" x14ac:dyDescent="0.2">
      <c r="C828" s="461"/>
      <c r="D828" s="461"/>
      <c r="E828" s="461"/>
      <c r="F828" s="461"/>
      <c r="G828" s="461"/>
      <c r="H828" s="461"/>
      <c r="I828" s="461"/>
      <c r="J828" s="461"/>
      <c r="K828" s="461"/>
      <c r="L828" s="461"/>
      <c r="M828" s="461"/>
      <c r="N828" s="461"/>
      <c r="O828" s="461"/>
      <c r="P828" s="461"/>
      <c r="Q828" s="461"/>
    </row>
    <row r="829" ht="25.15" customHeight="true" x14ac:dyDescent="0.2">
      <c r="C829" s="461"/>
      <c r="D829" s="461"/>
      <c r="E829" s="461"/>
      <c r="F829" s="461"/>
      <c r="G829" s="461"/>
      <c r="H829" s="461"/>
      <c r="I829" s="461"/>
      <c r="J829" s="461"/>
      <c r="K829" s="461"/>
      <c r="L829" s="461"/>
      <c r="M829" s="461"/>
      <c r="N829" s="461"/>
      <c r="O829" s="461"/>
      <c r="P829" s="461"/>
      <c r="Q829" s="461"/>
    </row>
    <row r="830" ht="25.15" customHeight="true" x14ac:dyDescent="0.2">
      <c r="C830" s="461"/>
      <c r="D830" s="461"/>
      <c r="E830" s="461"/>
      <c r="F830" s="461"/>
      <c r="G830" s="461"/>
      <c r="H830" s="461"/>
      <c r="I830" s="461"/>
      <c r="J830" s="461"/>
      <c r="K830" s="461"/>
      <c r="L830" s="461"/>
      <c r="M830" s="461"/>
      <c r="N830" s="461"/>
      <c r="O830" s="461"/>
      <c r="P830" s="461"/>
      <c r="Q830" s="461"/>
    </row>
    <row r="831" ht="25.15" customHeight="true" x14ac:dyDescent="0.2">
      <c r="C831" s="461"/>
      <c r="D831" s="461"/>
      <c r="E831" s="461"/>
      <c r="F831" s="461"/>
      <c r="G831" s="461"/>
      <c r="H831" s="461"/>
      <c r="I831" s="461"/>
      <c r="J831" s="461"/>
      <c r="K831" s="461"/>
      <c r="L831" s="461"/>
      <c r="M831" s="461"/>
      <c r="N831" s="461"/>
      <c r="O831" s="461"/>
      <c r="P831" s="461"/>
      <c r="Q831" s="461"/>
    </row>
    <row r="832" ht="25.15" customHeight="true" x14ac:dyDescent="0.2">
      <c r="C832" s="461"/>
      <c r="D832" s="461"/>
      <c r="E832" s="461"/>
      <c r="F832" s="461"/>
      <c r="G832" s="461"/>
      <c r="H832" s="461"/>
      <c r="I832" s="461"/>
      <c r="J832" s="461"/>
      <c r="K832" s="461"/>
      <c r="L832" s="461"/>
      <c r="M832" s="461"/>
      <c r="N832" s="461"/>
      <c r="O832" s="461"/>
      <c r="P832" s="461"/>
      <c r="Q832" s="461"/>
    </row>
    <row r="833" ht="25.15" customHeight="true" x14ac:dyDescent="0.2">
      <c r="C833" s="461"/>
      <c r="D833" s="461"/>
      <c r="E833" s="461"/>
      <c r="F833" s="461"/>
      <c r="G833" s="461"/>
      <c r="H833" s="461"/>
      <c r="I833" s="461"/>
      <c r="J833" s="461"/>
      <c r="K833" s="461"/>
      <c r="L833" s="461"/>
      <c r="M833" s="461"/>
      <c r="N833" s="461"/>
      <c r="O833" s="461"/>
      <c r="P833" s="461"/>
      <c r="Q833" s="461"/>
    </row>
    <row r="834" ht="25.15" customHeight="true" x14ac:dyDescent="0.2">
      <c r="C834" s="461"/>
      <c r="D834" s="461"/>
      <c r="E834" s="461"/>
      <c r="F834" s="461"/>
      <c r="G834" s="461"/>
      <c r="H834" s="461"/>
      <c r="I834" s="461"/>
      <c r="J834" s="461"/>
      <c r="K834" s="461"/>
      <c r="L834" s="461"/>
      <c r="M834" s="461"/>
      <c r="N834" s="461"/>
      <c r="O834" s="461"/>
      <c r="P834" s="461"/>
      <c r="Q834" s="461"/>
    </row>
    <row r="835" ht="25.15" customHeight="true" x14ac:dyDescent="0.2">
      <c r="C835" s="461"/>
      <c r="D835" s="461"/>
      <c r="E835" s="461"/>
      <c r="F835" s="461"/>
      <c r="G835" s="461"/>
      <c r="H835" s="461"/>
      <c r="I835" s="461"/>
      <c r="J835" s="461"/>
      <c r="K835" s="461"/>
      <c r="L835" s="461"/>
      <c r="M835" s="461"/>
      <c r="N835" s="461"/>
      <c r="O835" s="461"/>
      <c r="P835" s="461"/>
      <c r="Q835" s="461"/>
    </row>
    <row r="836" ht="25.15" customHeight="true" x14ac:dyDescent="0.2">
      <c r="C836" s="461"/>
      <c r="D836" s="461"/>
      <c r="E836" s="461"/>
      <c r="F836" s="461"/>
      <c r="G836" s="461"/>
      <c r="H836" s="461"/>
      <c r="I836" s="461"/>
      <c r="J836" s="461"/>
      <c r="K836" s="461"/>
      <c r="L836" s="461"/>
      <c r="M836" s="461"/>
      <c r="N836" s="461"/>
      <c r="O836" s="461"/>
      <c r="P836" s="461"/>
      <c r="Q836" s="461"/>
    </row>
    <row r="837" ht="25.15" customHeight="true" x14ac:dyDescent="0.2">
      <c r="C837" s="461"/>
      <c r="D837" s="461"/>
      <c r="E837" s="461"/>
      <c r="F837" s="461"/>
      <c r="G837" s="461"/>
      <c r="H837" s="461"/>
      <c r="I837" s="461"/>
      <c r="J837" s="461"/>
      <c r="K837" s="461"/>
      <c r="L837" s="461"/>
      <c r="M837" s="461"/>
      <c r="N837" s="461"/>
      <c r="O837" s="461"/>
      <c r="P837" s="461"/>
      <c r="Q837" s="461"/>
    </row>
    <row r="838" ht="25.15" customHeight="true" x14ac:dyDescent="0.2">
      <c r="C838" s="461"/>
      <c r="D838" s="461"/>
      <c r="E838" s="461"/>
      <c r="F838" s="461"/>
      <c r="G838" s="461"/>
      <c r="H838" s="461"/>
      <c r="I838" s="461"/>
      <c r="J838" s="461"/>
      <c r="K838" s="461"/>
      <c r="L838" s="461"/>
      <c r="M838" s="461"/>
      <c r="N838" s="461"/>
      <c r="O838" s="461"/>
      <c r="P838" s="461"/>
      <c r="Q838" s="461"/>
    </row>
    <row r="839" ht="25.15" customHeight="true" x14ac:dyDescent="0.2">
      <c r="C839" s="461"/>
      <c r="D839" s="461"/>
      <c r="E839" s="461"/>
      <c r="F839" s="461"/>
      <c r="G839" s="461"/>
      <c r="H839" s="461"/>
      <c r="I839" s="461"/>
      <c r="J839" s="461"/>
      <c r="K839" s="461"/>
      <c r="L839" s="461"/>
      <c r="M839" s="461"/>
      <c r="N839" s="461"/>
      <c r="O839" s="461"/>
      <c r="P839" s="461"/>
      <c r="Q839" s="461"/>
    </row>
    <row r="840" ht="25.15" customHeight="true" x14ac:dyDescent="0.2">
      <c r="C840" s="461"/>
      <c r="D840" s="461"/>
      <c r="E840" s="461"/>
      <c r="F840" s="461"/>
      <c r="G840" s="461"/>
      <c r="H840" s="461"/>
      <c r="I840" s="461"/>
      <c r="J840" s="461"/>
      <c r="K840" s="461"/>
      <c r="L840" s="461"/>
      <c r="M840" s="461"/>
      <c r="N840" s="461"/>
      <c r="O840" s="461"/>
      <c r="P840" s="461"/>
      <c r="Q840" s="461"/>
    </row>
    <row r="841" ht="25.15" customHeight="true" x14ac:dyDescent="0.2">
      <c r="C841" s="461"/>
      <c r="D841" s="461"/>
      <c r="E841" s="461"/>
      <c r="F841" s="461"/>
      <c r="G841" s="461"/>
      <c r="H841" s="461"/>
      <c r="I841" s="461"/>
      <c r="J841" s="461"/>
      <c r="K841" s="461"/>
      <c r="L841" s="461"/>
      <c r="M841" s="461"/>
      <c r="N841" s="461"/>
      <c r="O841" s="461"/>
      <c r="P841" s="461"/>
      <c r="Q841" s="461"/>
    </row>
    <row r="842" ht="25.15" customHeight="true" x14ac:dyDescent="0.2">
      <c r="C842" s="461"/>
      <c r="D842" s="461"/>
      <c r="E842" s="461"/>
      <c r="F842" s="461"/>
      <c r="G842" s="461"/>
      <c r="H842" s="461"/>
      <c r="I842" s="461"/>
      <c r="J842" s="461"/>
      <c r="K842" s="461"/>
      <c r="L842" s="461"/>
      <c r="M842" s="461"/>
      <c r="N842" s="461"/>
      <c r="O842" s="461"/>
      <c r="P842" s="461"/>
      <c r="Q842" s="461"/>
    </row>
    <row r="843" ht="25.15" customHeight="true" x14ac:dyDescent="0.2">
      <c r="C843" s="461"/>
      <c r="D843" s="461"/>
      <c r="E843" s="461"/>
      <c r="F843" s="461"/>
      <c r="G843" s="461"/>
      <c r="H843" s="461"/>
      <c r="I843" s="461"/>
      <c r="J843" s="461"/>
      <c r="K843" s="461"/>
      <c r="L843" s="461"/>
      <c r="M843" s="461"/>
      <c r="N843" s="461"/>
      <c r="O843" s="461"/>
      <c r="P843" s="461"/>
      <c r="Q843" s="461"/>
    </row>
    <row r="844" ht="25.15" customHeight="true" x14ac:dyDescent="0.2">
      <c r="C844" s="461"/>
      <c r="D844" s="461"/>
      <c r="E844" s="461"/>
      <c r="F844" s="461"/>
      <c r="G844" s="461"/>
      <c r="H844" s="461"/>
      <c r="I844" s="461"/>
      <c r="J844" s="461"/>
      <c r="K844" s="461"/>
      <c r="L844" s="461"/>
      <c r="M844" s="461"/>
      <c r="N844" s="461"/>
      <c r="O844" s="461"/>
      <c r="P844" s="461"/>
      <c r="Q844" s="461"/>
    </row>
    <row r="845" ht="25.15" customHeight="true" x14ac:dyDescent="0.2">
      <c r="C845" s="461"/>
      <c r="D845" s="461"/>
      <c r="E845" s="461"/>
      <c r="F845" s="461"/>
      <c r="G845" s="461"/>
      <c r="H845" s="461"/>
      <c r="I845" s="461"/>
      <c r="J845" s="461"/>
      <c r="K845" s="461"/>
      <c r="L845" s="461"/>
      <c r="M845" s="461"/>
      <c r="N845" s="461"/>
      <c r="O845" s="461"/>
      <c r="P845" s="461"/>
      <c r="Q845" s="461"/>
    </row>
    <row r="846" ht="25.15" customHeight="true" x14ac:dyDescent="0.2">
      <c r="C846" s="461"/>
      <c r="D846" s="461"/>
      <c r="E846" s="461"/>
      <c r="F846" s="461"/>
      <c r="G846" s="461"/>
      <c r="H846" s="461"/>
      <c r="I846" s="461"/>
      <c r="J846" s="461"/>
      <c r="K846" s="461"/>
      <c r="L846" s="461"/>
      <c r="M846" s="461"/>
      <c r="N846" s="461"/>
      <c r="O846" s="461"/>
      <c r="P846" s="461"/>
      <c r="Q846" s="461"/>
    </row>
    <row r="847" ht="25.15" customHeight="true" x14ac:dyDescent="0.2">
      <c r="C847" s="461"/>
      <c r="D847" s="461"/>
      <c r="E847" s="461"/>
      <c r="F847" s="461"/>
      <c r="G847" s="461"/>
      <c r="H847" s="461"/>
      <c r="I847" s="461"/>
      <c r="J847" s="461"/>
      <c r="K847" s="461"/>
      <c r="L847" s="461"/>
      <c r="M847" s="461"/>
      <c r="N847" s="461"/>
      <c r="O847" s="461"/>
      <c r="P847" s="461"/>
      <c r="Q847" s="461"/>
    </row>
    <row r="848" ht="25.15" customHeight="true" x14ac:dyDescent="0.2">
      <c r="C848" s="461"/>
      <c r="D848" s="461"/>
      <c r="E848" s="461"/>
      <c r="F848" s="461"/>
      <c r="G848" s="461"/>
      <c r="H848" s="461"/>
      <c r="I848" s="461"/>
      <c r="J848" s="461"/>
      <c r="K848" s="461"/>
      <c r="L848" s="461"/>
      <c r="M848" s="461"/>
      <c r="N848" s="461"/>
      <c r="O848" s="461"/>
      <c r="P848" s="461"/>
      <c r="Q848" s="461"/>
    </row>
    <row r="849" ht="25.15" customHeight="true" x14ac:dyDescent="0.2">
      <c r="C849" s="461"/>
      <c r="D849" s="461"/>
      <c r="E849" s="461"/>
      <c r="F849" s="461"/>
      <c r="G849" s="461"/>
      <c r="H849" s="461"/>
      <c r="I849" s="461"/>
      <c r="J849" s="461"/>
      <c r="K849" s="461"/>
      <c r="L849" s="461"/>
      <c r="M849" s="461"/>
      <c r="N849" s="461"/>
      <c r="O849" s="461"/>
      <c r="P849" s="461"/>
      <c r="Q849" s="461"/>
    </row>
    <row r="850" ht="25.15" customHeight="true" x14ac:dyDescent="0.2">
      <c r="C850" s="461"/>
      <c r="D850" s="461"/>
      <c r="E850" s="461"/>
      <c r="F850" s="461"/>
      <c r="G850" s="461"/>
      <c r="H850" s="461"/>
      <c r="I850" s="461"/>
      <c r="J850" s="461"/>
      <c r="K850" s="461"/>
      <c r="L850" s="461"/>
      <c r="M850" s="461"/>
      <c r="N850" s="461"/>
      <c r="O850" s="461"/>
      <c r="P850" s="461"/>
      <c r="Q850" s="461"/>
    </row>
    <row r="851" ht="25.15" customHeight="true" x14ac:dyDescent="0.2">
      <c r="C851" s="461"/>
      <c r="D851" s="461"/>
      <c r="E851" s="461"/>
      <c r="F851" s="461"/>
      <c r="G851" s="461"/>
      <c r="H851" s="461"/>
      <c r="I851" s="461"/>
      <c r="J851" s="461"/>
      <c r="K851" s="461"/>
      <c r="L851" s="461"/>
      <c r="M851" s="461"/>
      <c r="N851" s="461"/>
      <c r="O851" s="461"/>
      <c r="P851" s="461"/>
      <c r="Q851" s="461"/>
    </row>
    <row r="852" ht="25.15" customHeight="true" x14ac:dyDescent="0.2">
      <c r="C852" s="461"/>
      <c r="D852" s="461"/>
      <c r="E852" s="461"/>
      <c r="F852" s="461"/>
      <c r="G852" s="461"/>
      <c r="H852" s="461"/>
      <c r="I852" s="461"/>
      <c r="J852" s="461"/>
      <c r="K852" s="461"/>
      <c r="L852" s="461"/>
      <c r="M852" s="461"/>
      <c r="N852" s="461"/>
      <c r="O852" s="461"/>
      <c r="P852" s="461"/>
      <c r="Q852" s="461"/>
    </row>
    <row r="853" ht="25.15" customHeight="true" x14ac:dyDescent="0.2">
      <c r="C853" s="461"/>
      <c r="D853" s="461"/>
      <c r="E853" s="461"/>
      <c r="F853" s="461"/>
      <c r="G853" s="461"/>
      <c r="H853" s="461"/>
      <c r="I853" s="461"/>
      <c r="J853" s="461"/>
      <c r="K853" s="461"/>
      <c r="L853" s="461"/>
      <c r="M853" s="461"/>
      <c r="N853" s="461"/>
      <c r="O853" s="461"/>
      <c r="P853" s="461"/>
      <c r="Q853" s="461"/>
    </row>
    <row r="854" ht="25.15" customHeight="true" x14ac:dyDescent="0.2">
      <c r="C854" s="461"/>
      <c r="D854" s="461"/>
      <c r="E854" s="461"/>
      <c r="F854" s="461"/>
      <c r="G854" s="461"/>
      <c r="H854" s="461"/>
      <c r="I854" s="461"/>
      <c r="J854" s="461"/>
      <c r="K854" s="461"/>
      <c r="L854" s="461"/>
      <c r="M854" s="461"/>
      <c r="N854" s="461"/>
      <c r="O854" s="461"/>
      <c r="P854" s="461"/>
      <c r="Q854" s="461"/>
    </row>
    <row r="855" ht="25.15" customHeight="true" x14ac:dyDescent="0.2">
      <c r="C855" s="461"/>
      <c r="D855" s="461"/>
      <c r="E855" s="461"/>
      <c r="F855" s="461"/>
      <c r="G855" s="461"/>
      <c r="H855" s="461"/>
      <c r="I855" s="461"/>
      <c r="J855" s="461"/>
      <c r="K855" s="461"/>
      <c r="L855" s="461"/>
      <c r="M855" s="461"/>
      <c r="N855" s="461"/>
      <c r="O855" s="461"/>
      <c r="P855" s="461"/>
      <c r="Q855" s="461"/>
    </row>
    <row r="856" ht="25.15" customHeight="true" x14ac:dyDescent="0.2">
      <c r="C856" s="461"/>
      <c r="D856" s="461"/>
      <c r="E856" s="461"/>
      <c r="F856" s="461"/>
      <c r="G856" s="461"/>
      <c r="H856" s="461"/>
      <c r="I856" s="461"/>
      <c r="J856" s="461"/>
      <c r="K856" s="461"/>
      <c r="L856" s="461"/>
      <c r="M856" s="461"/>
      <c r="N856" s="461"/>
      <c r="O856" s="461"/>
      <c r="P856" s="461"/>
      <c r="Q856" s="461"/>
    </row>
    <row r="857" ht="25.15" customHeight="true" x14ac:dyDescent="0.2">
      <c r="C857" s="461"/>
      <c r="D857" s="461"/>
      <c r="E857" s="461"/>
      <c r="F857" s="461"/>
      <c r="G857" s="461"/>
      <c r="H857" s="461"/>
      <c r="I857" s="461"/>
      <c r="J857" s="461"/>
      <c r="K857" s="461"/>
      <c r="L857" s="461"/>
      <c r="M857" s="461"/>
      <c r="N857" s="461"/>
      <c r="O857" s="461"/>
      <c r="P857" s="461"/>
      <c r="Q857" s="461"/>
    </row>
    <row r="858" ht="25.15" customHeight="true" x14ac:dyDescent="0.2">
      <c r="C858" s="461"/>
      <c r="D858" s="461"/>
      <c r="E858" s="461"/>
      <c r="F858" s="461"/>
      <c r="G858" s="461"/>
      <c r="H858" s="461"/>
      <c r="I858" s="461"/>
      <c r="J858" s="461"/>
      <c r="K858" s="461"/>
      <c r="L858" s="461"/>
      <c r="M858" s="461"/>
      <c r="N858" s="461"/>
      <c r="O858" s="461"/>
      <c r="P858" s="461"/>
      <c r="Q858" s="461"/>
    </row>
    <row r="859" ht="25.15" customHeight="true" x14ac:dyDescent="0.2">
      <c r="C859" s="461"/>
      <c r="D859" s="461"/>
      <c r="E859" s="461"/>
      <c r="F859" s="461"/>
      <c r="G859" s="461"/>
      <c r="H859" s="461"/>
      <c r="I859" s="461"/>
      <c r="J859" s="461"/>
      <c r="K859" s="461"/>
      <c r="L859" s="461"/>
      <c r="M859" s="461"/>
      <c r="N859" s="461"/>
      <c r="O859" s="461"/>
      <c r="P859" s="461"/>
      <c r="Q859" s="461"/>
    </row>
    <row r="860" ht="25.15" customHeight="true" x14ac:dyDescent="0.2">
      <c r="C860" s="461"/>
      <c r="D860" s="461"/>
      <c r="E860" s="461"/>
      <c r="F860" s="461"/>
      <c r="G860" s="461"/>
      <c r="H860" s="461"/>
      <c r="I860" s="461"/>
      <c r="J860" s="461"/>
      <c r="K860" s="461"/>
      <c r="L860" s="461"/>
      <c r="M860" s="461"/>
      <c r="N860" s="461"/>
      <c r="O860" s="461"/>
      <c r="P860" s="461"/>
      <c r="Q860" s="461"/>
    </row>
    <row r="861" ht="25.15" customHeight="true" x14ac:dyDescent="0.2">
      <c r="C861" s="461"/>
      <c r="D861" s="461"/>
      <c r="E861" s="461"/>
      <c r="F861" s="461"/>
      <c r="G861" s="461"/>
      <c r="H861" s="461"/>
      <c r="I861" s="461"/>
      <c r="J861" s="461"/>
      <c r="K861" s="461"/>
      <c r="L861" s="461"/>
      <c r="M861" s="461"/>
      <c r="N861" s="461"/>
      <c r="O861" s="461"/>
      <c r="P861" s="461"/>
      <c r="Q861" s="461"/>
    </row>
    <row r="862" ht="25.15" customHeight="true" x14ac:dyDescent="0.2">
      <c r="C862" s="461"/>
      <c r="D862" s="461"/>
      <c r="E862" s="461"/>
      <c r="F862" s="461"/>
      <c r="G862" s="461"/>
      <c r="H862" s="461"/>
      <c r="I862" s="461"/>
      <c r="J862" s="461"/>
      <c r="K862" s="461"/>
      <c r="L862" s="461"/>
      <c r="M862" s="461"/>
      <c r="N862" s="461"/>
      <c r="O862" s="461"/>
      <c r="P862" s="461"/>
      <c r="Q862" s="461"/>
    </row>
    <row r="863" ht="25.15" customHeight="true" x14ac:dyDescent="0.2">
      <c r="C863" s="461"/>
      <c r="D863" s="461"/>
      <c r="E863" s="461"/>
      <c r="F863" s="461"/>
      <c r="G863" s="461"/>
      <c r="H863" s="461"/>
      <c r="I863" s="461"/>
      <c r="J863" s="461"/>
      <c r="K863" s="461"/>
      <c r="L863" s="461"/>
      <c r="M863" s="461"/>
      <c r="N863" s="461"/>
      <c r="O863" s="461"/>
      <c r="P863" s="461"/>
      <c r="Q863" s="461"/>
    </row>
    <row r="864" ht="25.15" customHeight="true" x14ac:dyDescent="0.2">
      <c r="C864" s="461"/>
      <c r="D864" s="461"/>
      <c r="E864" s="461"/>
      <c r="F864" s="461"/>
      <c r="G864" s="461"/>
      <c r="H864" s="461"/>
      <c r="I864" s="461"/>
      <c r="J864" s="461"/>
      <c r="K864" s="461"/>
      <c r="L864" s="461"/>
      <c r="M864" s="461"/>
      <c r="N864" s="461"/>
      <c r="O864" s="461"/>
      <c r="P864" s="461"/>
      <c r="Q864" s="461"/>
    </row>
    <row r="865" ht="25.15" customHeight="true" x14ac:dyDescent="0.2">
      <c r="C865" s="461"/>
      <c r="D865" s="461"/>
      <c r="E865" s="461"/>
      <c r="F865" s="461"/>
      <c r="G865" s="461"/>
      <c r="H865" s="461"/>
      <c r="I865" s="461"/>
      <c r="J865" s="461"/>
      <c r="K865" s="461"/>
      <c r="L865" s="461"/>
      <c r="M865" s="461"/>
      <c r="N865" s="461"/>
      <c r="O865" s="461"/>
      <c r="P865" s="461"/>
      <c r="Q865" s="461"/>
    </row>
    <row r="866" ht="25.15" customHeight="true" x14ac:dyDescent="0.2">
      <c r="C866" s="461"/>
      <c r="D866" s="461"/>
      <c r="E866" s="461"/>
      <c r="F866" s="461"/>
      <c r="G866" s="461"/>
      <c r="H866" s="461"/>
      <c r="I866" s="461"/>
      <c r="J866" s="461"/>
      <c r="K866" s="461"/>
      <c r="L866" s="461"/>
      <c r="M866" s="461"/>
      <c r="N866" s="461"/>
      <c r="O866" s="461"/>
      <c r="P866" s="461"/>
      <c r="Q866" s="461"/>
    </row>
    <row r="867" ht="25.15" customHeight="true" x14ac:dyDescent="0.2">
      <c r="C867" s="461"/>
      <c r="D867" s="461"/>
      <c r="E867" s="461"/>
      <c r="F867" s="461"/>
      <c r="G867" s="461"/>
      <c r="H867" s="461"/>
      <c r="I867" s="461"/>
      <c r="J867" s="461"/>
      <c r="K867" s="461"/>
      <c r="L867" s="461"/>
      <c r="M867" s="461"/>
      <c r="N867" s="461"/>
      <c r="O867" s="461"/>
      <c r="P867" s="461"/>
      <c r="Q867" s="461"/>
    </row>
    <row r="868" ht="25.15" customHeight="true" x14ac:dyDescent="0.2">
      <c r="C868" s="461"/>
      <c r="D868" s="461"/>
      <c r="E868" s="461"/>
      <c r="F868" s="461"/>
      <c r="G868" s="461"/>
      <c r="H868" s="461"/>
      <c r="I868" s="461"/>
      <c r="J868" s="461"/>
      <c r="K868" s="461"/>
      <c r="L868" s="461"/>
      <c r="M868" s="461"/>
      <c r="N868" s="461"/>
      <c r="O868" s="461"/>
      <c r="P868" s="461"/>
      <c r="Q868" s="461"/>
    </row>
    <row r="869" ht="25.15" customHeight="true" x14ac:dyDescent="0.2">
      <c r="C869" s="461"/>
      <c r="D869" s="461"/>
      <c r="E869" s="461"/>
      <c r="F869" s="461"/>
      <c r="G869" s="461"/>
      <c r="H869" s="461"/>
      <c r="I869" s="461"/>
      <c r="J869" s="461"/>
      <c r="K869" s="461"/>
      <c r="L869" s="461"/>
      <c r="M869" s="461"/>
      <c r="N869" s="461"/>
      <c r="O869" s="461"/>
      <c r="P869" s="461"/>
      <c r="Q869" s="461"/>
    </row>
    <row r="870" ht="25.15" customHeight="true" x14ac:dyDescent="0.2">
      <c r="C870" s="461"/>
      <c r="D870" s="461"/>
      <c r="E870" s="461"/>
      <c r="F870" s="461"/>
      <c r="G870" s="461"/>
      <c r="H870" s="461"/>
      <c r="I870" s="461"/>
      <c r="J870" s="461"/>
      <c r="K870" s="461"/>
      <c r="L870" s="461"/>
      <c r="M870" s="461"/>
      <c r="N870" s="461"/>
      <c r="O870" s="461"/>
      <c r="P870" s="461"/>
      <c r="Q870" s="461"/>
    </row>
    <row r="871" ht="25.15" customHeight="true" x14ac:dyDescent="0.2">
      <c r="C871" s="461"/>
      <c r="D871" s="461"/>
      <c r="E871" s="461"/>
      <c r="F871" s="461"/>
      <c r="G871" s="461"/>
      <c r="H871" s="461"/>
      <c r="I871" s="461"/>
      <c r="J871" s="461"/>
      <c r="K871" s="461"/>
      <c r="L871" s="461"/>
      <c r="M871" s="461"/>
      <c r="N871" s="461"/>
      <c r="O871" s="461"/>
      <c r="P871" s="461"/>
      <c r="Q871" s="461"/>
    </row>
    <row r="872" ht="25.15" customHeight="true" x14ac:dyDescent="0.2">
      <c r="C872" s="461"/>
      <c r="D872" s="461"/>
      <c r="E872" s="461"/>
      <c r="F872" s="461"/>
      <c r="G872" s="461"/>
      <c r="H872" s="461"/>
      <c r="I872" s="461"/>
      <c r="J872" s="461"/>
      <c r="K872" s="461"/>
      <c r="L872" s="461"/>
      <c r="M872" s="461"/>
      <c r="N872" s="461"/>
      <c r="O872" s="461"/>
      <c r="P872" s="461"/>
      <c r="Q872" s="461"/>
    </row>
    <row r="873" ht="25.15" customHeight="true" x14ac:dyDescent="0.2">
      <c r="C873" s="461"/>
      <c r="D873" s="461"/>
      <c r="E873" s="461"/>
      <c r="F873" s="461"/>
      <c r="G873" s="461"/>
      <c r="H873" s="461"/>
      <c r="I873" s="461"/>
      <c r="J873" s="461"/>
      <c r="K873" s="461"/>
      <c r="L873" s="461"/>
      <c r="M873" s="461"/>
      <c r="N873" s="461"/>
      <c r="O873" s="461"/>
      <c r="P873" s="461"/>
      <c r="Q873" s="461"/>
    </row>
    <row r="874" ht="25.15" customHeight="true" x14ac:dyDescent="0.2">
      <c r="C874" s="461"/>
      <c r="D874" s="461"/>
      <c r="E874" s="461"/>
      <c r="F874" s="461"/>
      <c r="G874" s="461"/>
      <c r="H874" s="461"/>
      <c r="I874" s="461"/>
      <c r="J874" s="461"/>
      <c r="K874" s="461"/>
      <c r="L874" s="461"/>
      <c r="M874" s="461"/>
      <c r="N874" s="461"/>
      <c r="O874" s="461"/>
      <c r="P874" s="461"/>
      <c r="Q874" s="461"/>
    </row>
    <row r="875" ht="25.15" customHeight="true" x14ac:dyDescent="0.2">
      <c r="C875" s="461"/>
      <c r="D875" s="461"/>
      <c r="E875" s="461"/>
      <c r="F875" s="461"/>
      <c r="G875" s="461"/>
      <c r="H875" s="461"/>
      <c r="I875" s="461"/>
      <c r="J875" s="461"/>
      <c r="K875" s="461"/>
      <c r="L875" s="461"/>
      <c r="M875" s="461"/>
      <c r="N875" s="461"/>
      <c r="O875" s="461"/>
      <c r="P875" s="461"/>
      <c r="Q875" s="461"/>
    </row>
    <row r="876" ht="25.15" customHeight="true" x14ac:dyDescent="0.2">
      <c r="C876" s="461"/>
      <c r="D876" s="461"/>
      <c r="E876" s="461"/>
      <c r="F876" s="461"/>
      <c r="G876" s="461"/>
      <c r="H876" s="461"/>
      <c r="I876" s="461"/>
      <c r="J876" s="461"/>
      <c r="K876" s="461"/>
      <c r="L876" s="461"/>
      <c r="M876" s="461"/>
      <c r="N876" s="461"/>
      <c r="O876" s="461"/>
      <c r="P876" s="461"/>
      <c r="Q876" s="461"/>
    </row>
    <row r="877" ht="25.15" customHeight="true" x14ac:dyDescent="0.2">
      <c r="C877" s="461"/>
      <c r="D877" s="461"/>
      <c r="E877" s="461"/>
      <c r="F877" s="461"/>
      <c r="G877" s="461"/>
      <c r="H877" s="461"/>
      <c r="I877" s="461"/>
      <c r="J877" s="461"/>
      <c r="K877" s="461"/>
      <c r="L877" s="461"/>
      <c r="M877" s="461"/>
      <c r="N877" s="461"/>
      <c r="O877" s="461"/>
      <c r="P877" s="461"/>
      <c r="Q877" s="461"/>
    </row>
    <row r="878" ht="25.15" customHeight="true" x14ac:dyDescent="0.2">
      <c r="C878" s="461"/>
      <c r="D878" s="461"/>
      <c r="E878" s="461"/>
      <c r="F878" s="461"/>
      <c r="G878" s="461"/>
      <c r="H878" s="461"/>
      <c r="I878" s="461"/>
      <c r="J878" s="461"/>
      <c r="K878" s="461"/>
      <c r="L878" s="461"/>
      <c r="M878" s="461"/>
      <c r="N878" s="461"/>
      <c r="O878" s="461"/>
      <c r="P878" s="461"/>
      <c r="Q878" s="461"/>
    </row>
    <row r="879" ht="25.15" customHeight="true" x14ac:dyDescent="0.2">
      <c r="C879" s="461"/>
      <c r="D879" s="461"/>
      <c r="E879" s="461"/>
      <c r="F879" s="461"/>
      <c r="G879" s="461"/>
      <c r="H879" s="461"/>
      <c r="I879" s="461"/>
      <c r="J879" s="461"/>
      <c r="K879" s="461"/>
      <c r="L879" s="461"/>
      <c r="M879" s="461"/>
      <c r="N879" s="461"/>
      <c r="O879" s="461"/>
      <c r="P879" s="461"/>
      <c r="Q879" s="461"/>
    </row>
    <row r="880" ht="25.15" customHeight="true" x14ac:dyDescent="0.2">
      <c r="C880" s="461"/>
      <c r="D880" s="461"/>
      <c r="E880" s="461"/>
      <c r="F880" s="461"/>
      <c r="G880" s="461"/>
      <c r="H880" s="461"/>
      <c r="I880" s="461"/>
      <c r="J880" s="461"/>
      <c r="K880" s="461"/>
      <c r="L880" s="461"/>
      <c r="M880" s="461"/>
      <c r="N880" s="461"/>
      <c r="O880" s="461"/>
      <c r="P880" s="461"/>
      <c r="Q880" s="461"/>
    </row>
    <row r="881" ht="25.15" customHeight="true" x14ac:dyDescent="0.2">
      <c r="C881" s="461"/>
      <c r="D881" s="461"/>
      <c r="E881" s="461"/>
      <c r="F881" s="461"/>
      <c r="G881" s="461"/>
      <c r="H881" s="461"/>
      <c r="I881" s="461"/>
      <c r="J881" s="461"/>
      <c r="K881" s="461"/>
      <c r="L881" s="461"/>
      <c r="M881" s="461"/>
      <c r="N881" s="461"/>
      <c r="O881" s="461"/>
      <c r="P881" s="461"/>
      <c r="Q881" s="461"/>
    </row>
    <row r="882" ht="25.15" customHeight="true" x14ac:dyDescent="0.2">
      <c r="C882" s="461"/>
      <c r="D882" s="461"/>
      <c r="E882" s="461"/>
      <c r="F882" s="461"/>
      <c r="G882" s="461"/>
      <c r="H882" s="461"/>
      <c r="I882" s="461"/>
      <c r="J882" s="461"/>
      <c r="K882" s="461"/>
      <c r="L882" s="461"/>
      <c r="M882" s="461"/>
      <c r="N882" s="461"/>
      <c r="O882" s="461"/>
      <c r="P882" s="461"/>
      <c r="Q882" s="461"/>
    </row>
    <row r="883" ht="25.15" customHeight="true" x14ac:dyDescent="0.2">
      <c r="C883" s="461"/>
      <c r="D883" s="461"/>
      <c r="E883" s="461"/>
      <c r="F883" s="461"/>
      <c r="G883" s="461"/>
      <c r="H883" s="461"/>
      <c r="I883" s="461"/>
      <c r="J883" s="461"/>
      <c r="K883" s="461"/>
      <c r="L883" s="461"/>
      <c r="M883" s="461"/>
      <c r="N883" s="461"/>
      <c r="O883" s="461"/>
      <c r="P883" s="461"/>
      <c r="Q883" s="461"/>
    </row>
    <row r="884" ht="25.15" customHeight="true" x14ac:dyDescent="0.2">
      <c r="C884" s="461"/>
      <c r="D884" s="461"/>
      <c r="E884" s="461"/>
      <c r="F884" s="461"/>
      <c r="G884" s="461"/>
      <c r="H884" s="461"/>
      <c r="I884" s="461"/>
      <c r="J884" s="461"/>
      <c r="K884" s="461"/>
      <c r="L884" s="461"/>
      <c r="M884" s="461"/>
      <c r="N884" s="461"/>
      <c r="O884" s="461"/>
      <c r="P884" s="461"/>
      <c r="Q884" s="461"/>
    </row>
    <row r="885" ht="25.15" customHeight="true" x14ac:dyDescent="0.2">
      <c r="C885" s="461"/>
      <c r="D885" s="461"/>
      <c r="E885" s="461"/>
      <c r="F885" s="461"/>
      <c r="G885" s="461"/>
      <c r="H885" s="461"/>
      <c r="I885" s="461"/>
      <c r="J885" s="461"/>
      <c r="K885" s="461"/>
      <c r="L885" s="461"/>
      <c r="M885" s="461"/>
      <c r="N885" s="461"/>
      <c r="O885" s="461"/>
      <c r="P885" s="461"/>
      <c r="Q885" s="461"/>
    </row>
    <row r="886" ht="25.15" customHeight="true" x14ac:dyDescent="0.2">
      <c r="C886" s="461"/>
      <c r="D886" s="461"/>
      <c r="E886" s="461"/>
      <c r="F886" s="461"/>
      <c r="G886" s="461"/>
      <c r="H886" s="461"/>
      <c r="I886" s="461"/>
      <c r="J886" s="461"/>
      <c r="K886" s="461"/>
      <c r="L886" s="461"/>
      <c r="M886" s="461"/>
      <c r="N886" s="461"/>
      <c r="O886" s="461"/>
      <c r="P886" s="461"/>
      <c r="Q886" s="461"/>
    </row>
    <row r="887" ht="25.15" customHeight="true" x14ac:dyDescent="0.2">
      <c r="C887" s="461"/>
      <c r="D887" s="461"/>
      <c r="E887" s="461"/>
      <c r="F887" s="461"/>
      <c r="G887" s="461"/>
      <c r="H887" s="461"/>
      <c r="I887" s="461"/>
      <c r="J887" s="461"/>
      <c r="K887" s="461"/>
      <c r="L887" s="461"/>
      <c r="M887" s="461"/>
      <c r="N887" s="461"/>
      <c r="O887" s="461"/>
      <c r="P887" s="461"/>
      <c r="Q887" s="461"/>
    </row>
    <row r="888" ht="25.15" customHeight="true" x14ac:dyDescent="0.2">
      <c r="C888" s="461"/>
      <c r="D888" s="461"/>
      <c r="E888" s="461"/>
      <c r="F888" s="461"/>
      <c r="G888" s="461"/>
      <c r="H888" s="461"/>
      <c r="I888" s="461"/>
      <c r="J888" s="461"/>
      <c r="K888" s="461"/>
      <c r="L888" s="461"/>
      <c r="M888" s="461"/>
      <c r="N888" s="461"/>
      <c r="O888" s="461"/>
      <c r="P888" s="461"/>
      <c r="Q888" s="461"/>
    </row>
    <row r="889" ht="25.15" customHeight="true" x14ac:dyDescent="0.2">
      <c r="C889" s="461"/>
      <c r="D889" s="461"/>
      <c r="E889" s="461"/>
      <c r="F889" s="461"/>
      <c r="G889" s="461"/>
      <c r="H889" s="461"/>
      <c r="I889" s="461"/>
      <c r="J889" s="461"/>
      <c r="K889" s="461"/>
      <c r="L889" s="461"/>
      <c r="M889" s="461"/>
      <c r="N889" s="461"/>
      <c r="O889" s="461"/>
      <c r="P889" s="461"/>
      <c r="Q889" s="461"/>
    </row>
    <row r="890" ht="25.15" customHeight="true" x14ac:dyDescent="0.2">
      <c r="C890" s="461"/>
      <c r="D890" s="461"/>
      <c r="E890" s="461"/>
      <c r="F890" s="461"/>
      <c r="G890" s="461"/>
      <c r="H890" s="461"/>
      <c r="I890" s="461"/>
      <c r="J890" s="461"/>
      <c r="K890" s="461"/>
      <c r="L890" s="461"/>
      <c r="M890" s="461"/>
      <c r="N890" s="461"/>
      <c r="O890" s="461"/>
      <c r="P890" s="461"/>
      <c r="Q890" s="461"/>
    </row>
    <row r="891" ht="25.15" customHeight="true" x14ac:dyDescent="0.2">
      <c r="C891" s="461"/>
      <c r="D891" s="461"/>
      <c r="E891" s="461"/>
      <c r="F891" s="461"/>
      <c r="G891" s="461"/>
      <c r="H891" s="461"/>
      <c r="I891" s="461"/>
      <c r="J891" s="461"/>
      <c r="K891" s="461"/>
      <c r="L891" s="461"/>
      <c r="M891" s="461"/>
      <c r="N891" s="461"/>
      <c r="O891" s="461"/>
      <c r="P891" s="461"/>
      <c r="Q891" s="461"/>
    </row>
    <row r="892" ht="25.15" customHeight="true" x14ac:dyDescent="0.2">
      <c r="C892" s="461"/>
      <c r="D892" s="461"/>
      <c r="E892" s="461"/>
      <c r="F892" s="461"/>
      <c r="G892" s="461"/>
      <c r="H892" s="461"/>
      <c r="I892" s="461"/>
      <c r="J892" s="461"/>
      <c r="K892" s="461"/>
      <c r="L892" s="461"/>
      <c r="M892" s="461"/>
      <c r="N892" s="461"/>
      <c r="O892" s="461"/>
      <c r="P892" s="461"/>
      <c r="Q892" s="461"/>
    </row>
    <row r="893" ht="25.15" customHeight="true" x14ac:dyDescent="0.2">
      <c r="C893" s="461"/>
      <c r="D893" s="461"/>
      <c r="E893" s="461"/>
      <c r="F893" s="461"/>
      <c r="G893" s="461"/>
      <c r="H893" s="461"/>
      <c r="I893" s="461"/>
      <c r="J893" s="461"/>
      <c r="K893" s="461"/>
      <c r="L893" s="461"/>
      <c r="M893" s="461"/>
      <c r="N893" s="461"/>
      <c r="O893" s="461"/>
      <c r="P893" s="461"/>
      <c r="Q893" s="461"/>
    </row>
    <row r="894" ht="25.15" customHeight="true" x14ac:dyDescent="0.2">
      <c r="C894" s="461"/>
      <c r="D894" s="461"/>
      <c r="E894" s="461"/>
      <c r="F894" s="461"/>
      <c r="G894" s="461"/>
      <c r="H894" s="461"/>
      <c r="I894" s="461"/>
      <c r="J894" s="461"/>
      <c r="K894" s="461"/>
      <c r="L894" s="461"/>
      <c r="M894" s="461"/>
      <c r="N894" s="461"/>
      <c r="O894" s="461"/>
      <c r="P894" s="461"/>
      <c r="Q894" s="461"/>
    </row>
    <row r="895" ht="25.15" customHeight="true" x14ac:dyDescent="0.2">
      <c r="C895" s="461"/>
      <c r="D895" s="461"/>
      <c r="E895" s="461"/>
      <c r="F895" s="461"/>
      <c r="G895" s="461"/>
      <c r="H895" s="461"/>
      <c r="I895" s="461"/>
      <c r="J895" s="461"/>
      <c r="K895" s="461"/>
      <c r="L895" s="461"/>
      <c r="M895" s="461"/>
      <c r="N895" s="461"/>
      <c r="O895" s="461"/>
      <c r="P895" s="461"/>
      <c r="Q895" s="461"/>
    </row>
    <row r="896" ht="25.15" customHeight="true" x14ac:dyDescent="0.2">
      <c r="C896" s="461"/>
      <c r="D896" s="461"/>
      <c r="E896" s="461"/>
      <c r="F896" s="461"/>
      <c r="G896" s="461"/>
      <c r="H896" s="461"/>
      <c r="I896" s="461"/>
      <c r="J896" s="461"/>
      <c r="K896" s="461"/>
      <c r="L896" s="461"/>
      <c r="M896" s="461"/>
      <c r="N896" s="461"/>
      <c r="O896" s="461"/>
      <c r="P896" s="461"/>
      <c r="Q896" s="461"/>
    </row>
    <row r="897" ht="25.15" customHeight="true" x14ac:dyDescent="0.2">
      <c r="C897" s="461"/>
      <c r="D897" s="461"/>
      <c r="E897" s="461"/>
      <c r="F897" s="461"/>
      <c r="G897" s="461"/>
      <c r="H897" s="461"/>
      <c r="I897" s="461"/>
      <c r="J897" s="461"/>
      <c r="K897" s="461"/>
      <c r="L897" s="461"/>
      <c r="M897" s="461"/>
      <c r="N897" s="461"/>
      <c r="O897" s="461"/>
      <c r="P897" s="461"/>
      <c r="Q897" s="461"/>
    </row>
    <row r="898" ht="25.15" customHeight="true" x14ac:dyDescent="0.2">
      <c r="C898" s="461"/>
      <c r="D898" s="461"/>
      <c r="E898" s="461"/>
      <c r="F898" s="461"/>
      <c r="G898" s="461"/>
      <c r="H898" s="461"/>
      <c r="I898" s="461"/>
      <c r="J898" s="461"/>
      <c r="K898" s="461"/>
      <c r="L898" s="461"/>
      <c r="M898" s="461"/>
      <c r="N898" s="461"/>
      <c r="O898" s="461"/>
      <c r="P898" s="461"/>
      <c r="Q898" s="461"/>
    </row>
    <row r="899" ht="25.15" customHeight="true" x14ac:dyDescent="0.2">
      <c r="C899" s="461"/>
      <c r="D899" s="461"/>
      <c r="E899" s="461"/>
      <c r="F899" s="461"/>
      <c r="G899" s="461"/>
      <c r="H899" s="461"/>
      <c r="I899" s="461"/>
      <c r="J899" s="461"/>
      <c r="K899" s="461"/>
      <c r="L899" s="461"/>
      <c r="M899" s="461"/>
      <c r="N899" s="461"/>
      <c r="O899" s="461"/>
      <c r="P899" s="461"/>
      <c r="Q899" s="461"/>
    </row>
    <row r="900" ht="25.15" customHeight="true" x14ac:dyDescent="0.2">
      <c r="C900" s="461"/>
      <c r="D900" s="461"/>
      <c r="E900" s="461"/>
      <c r="F900" s="461"/>
      <c r="G900" s="461"/>
      <c r="H900" s="461"/>
      <c r="I900" s="461"/>
      <c r="J900" s="461"/>
      <c r="K900" s="461"/>
      <c r="L900" s="461"/>
      <c r="M900" s="461"/>
      <c r="N900" s="461"/>
      <c r="O900" s="461"/>
      <c r="P900" s="461"/>
      <c r="Q900" s="461"/>
    </row>
    <row r="901" ht="25.15" customHeight="true" x14ac:dyDescent="0.2">
      <c r="C901" s="461"/>
      <c r="D901" s="461"/>
      <c r="E901" s="461"/>
      <c r="F901" s="461"/>
      <c r="G901" s="461"/>
      <c r="H901" s="461"/>
      <c r="I901" s="461"/>
      <c r="J901" s="461"/>
      <c r="K901" s="461"/>
      <c r="L901" s="461"/>
      <c r="M901" s="461"/>
      <c r="N901" s="461"/>
      <c r="O901" s="461"/>
      <c r="P901" s="461"/>
      <c r="Q901" s="461"/>
    </row>
    <row r="902" ht="25.15" customHeight="true" x14ac:dyDescent="0.2">
      <c r="C902" s="461"/>
      <c r="D902" s="461"/>
      <c r="E902" s="461"/>
      <c r="F902" s="461"/>
      <c r="G902" s="461"/>
      <c r="H902" s="461"/>
      <c r="I902" s="461"/>
      <c r="J902" s="461"/>
      <c r="K902" s="461"/>
      <c r="L902" s="461"/>
      <c r="M902" s="461"/>
      <c r="N902" s="461"/>
      <c r="O902" s="461"/>
      <c r="P902" s="461"/>
      <c r="Q902" s="461"/>
    </row>
    <row r="903" ht="25.15" customHeight="true" x14ac:dyDescent="0.2">
      <c r="C903" s="461"/>
      <c r="D903" s="461"/>
      <c r="E903" s="461"/>
      <c r="F903" s="461"/>
      <c r="G903" s="461"/>
      <c r="H903" s="461"/>
      <c r="I903" s="461"/>
      <c r="J903" s="461"/>
      <c r="K903" s="461"/>
      <c r="L903" s="461"/>
      <c r="M903" s="461"/>
      <c r="N903" s="461"/>
      <c r="O903" s="461"/>
      <c r="P903" s="461"/>
      <c r="Q903" s="461"/>
    </row>
    <row r="904" ht="25.15" customHeight="true" x14ac:dyDescent="0.2">
      <c r="C904" s="461"/>
      <c r="D904" s="461"/>
      <c r="E904" s="461"/>
      <c r="F904" s="461"/>
      <c r="G904" s="461"/>
      <c r="H904" s="461"/>
      <c r="I904" s="461"/>
      <c r="J904" s="461"/>
      <c r="K904" s="461"/>
      <c r="L904" s="461"/>
      <c r="M904" s="461"/>
      <c r="N904" s="461"/>
      <c r="O904" s="461"/>
      <c r="P904" s="461"/>
      <c r="Q904" s="461"/>
    </row>
    <row r="905" ht="25.15" customHeight="true" x14ac:dyDescent="0.2">
      <c r="C905" s="461"/>
      <c r="D905" s="461"/>
      <c r="E905" s="461"/>
      <c r="F905" s="461"/>
      <c r="G905" s="461"/>
      <c r="H905" s="461"/>
      <c r="I905" s="461"/>
      <c r="J905" s="461"/>
      <c r="K905" s="461"/>
      <c r="L905" s="461"/>
      <c r="M905" s="461"/>
      <c r="N905" s="461"/>
      <c r="O905" s="461"/>
      <c r="P905" s="461"/>
      <c r="Q905" s="461"/>
    </row>
    <row r="906" ht="25.15" customHeight="true" x14ac:dyDescent="0.2">
      <c r="C906" s="461"/>
      <c r="D906" s="461"/>
      <c r="E906" s="461"/>
      <c r="F906" s="461"/>
      <c r="G906" s="461"/>
      <c r="H906" s="461"/>
      <c r="I906" s="461"/>
      <c r="J906" s="461"/>
      <c r="K906" s="461"/>
      <c r="L906" s="461"/>
      <c r="M906" s="461"/>
      <c r="N906" s="461"/>
      <c r="O906" s="461"/>
      <c r="P906" s="461"/>
      <c r="Q906" s="461"/>
    </row>
    <row r="907" ht="25.15" customHeight="true" x14ac:dyDescent="0.2">
      <c r="C907" s="461"/>
      <c r="D907" s="461"/>
      <c r="E907" s="461"/>
      <c r="F907" s="461"/>
      <c r="G907" s="461"/>
      <c r="H907" s="461"/>
      <c r="I907" s="461"/>
      <c r="J907" s="461"/>
      <c r="K907" s="461"/>
      <c r="L907" s="461"/>
      <c r="M907" s="461"/>
      <c r="N907" s="461"/>
      <c r="O907" s="461"/>
      <c r="P907" s="461"/>
      <c r="Q907" s="461"/>
    </row>
    <row r="908" ht="25.15" customHeight="true" x14ac:dyDescent="0.2">
      <c r="C908" s="461"/>
      <c r="D908" s="461"/>
      <c r="E908" s="461"/>
      <c r="F908" s="461"/>
      <c r="G908" s="461"/>
      <c r="H908" s="461"/>
      <c r="I908" s="461"/>
      <c r="J908" s="461"/>
      <c r="K908" s="461"/>
      <c r="L908" s="461"/>
      <c r="M908" s="461"/>
      <c r="N908" s="461"/>
      <c r="O908" s="461"/>
      <c r="P908" s="461"/>
      <c r="Q908" s="461"/>
    </row>
    <row r="909" ht="25.15" customHeight="true" x14ac:dyDescent="0.2">
      <c r="C909" s="461"/>
      <c r="D909" s="461"/>
      <c r="E909" s="461"/>
      <c r="F909" s="461"/>
      <c r="G909" s="461"/>
      <c r="H909" s="461"/>
      <c r="I909" s="461"/>
      <c r="J909" s="461"/>
      <c r="K909" s="461"/>
      <c r="L909" s="461"/>
      <c r="M909" s="461"/>
      <c r="N909" s="461"/>
      <c r="O909" s="461"/>
      <c r="P909" s="461"/>
      <c r="Q909" s="461"/>
    </row>
    <row r="910" ht="25.15" customHeight="true" x14ac:dyDescent="0.2">
      <c r="C910" s="461"/>
      <c r="D910" s="461"/>
      <c r="E910" s="461"/>
      <c r="F910" s="461"/>
      <c r="G910" s="461"/>
      <c r="H910" s="461"/>
      <c r="I910" s="461"/>
      <c r="J910" s="461"/>
      <c r="K910" s="461"/>
      <c r="L910" s="461"/>
      <c r="M910" s="461"/>
      <c r="N910" s="461"/>
      <c r="O910" s="461"/>
      <c r="P910" s="461"/>
      <c r="Q910" s="461"/>
    </row>
    <row r="911" ht="25.15" customHeight="true" x14ac:dyDescent="0.2">
      <c r="C911" s="461"/>
      <c r="D911" s="461"/>
      <c r="E911" s="461"/>
      <c r="F911" s="461"/>
      <c r="G911" s="461"/>
      <c r="H911" s="461"/>
      <c r="I911" s="461"/>
      <c r="J911" s="461"/>
      <c r="K911" s="461"/>
      <c r="L911" s="461"/>
      <c r="M911" s="461"/>
      <c r="N911" s="461"/>
      <c r="O911" s="461"/>
      <c r="P911" s="461"/>
      <c r="Q911" s="461"/>
    </row>
    <row r="912" ht="25.15" customHeight="true" x14ac:dyDescent="0.2">
      <c r="C912" s="461"/>
      <c r="D912" s="461"/>
      <c r="E912" s="461"/>
      <c r="F912" s="461"/>
      <c r="G912" s="461"/>
      <c r="H912" s="461"/>
      <c r="I912" s="461"/>
      <c r="J912" s="461"/>
      <c r="K912" s="461"/>
      <c r="L912" s="461"/>
      <c r="M912" s="461"/>
      <c r="N912" s="461"/>
      <c r="O912" s="461"/>
      <c r="P912" s="461"/>
      <c r="Q912" s="461"/>
    </row>
    <row r="913" ht="25.15" customHeight="true" x14ac:dyDescent="0.2">
      <c r="C913" s="461"/>
      <c r="D913" s="461"/>
      <c r="E913" s="461"/>
      <c r="F913" s="461"/>
      <c r="G913" s="461"/>
      <c r="H913" s="461"/>
      <c r="I913" s="461"/>
      <c r="J913" s="461"/>
      <c r="K913" s="461"/>
      <c r="L913" s="461"/>
      <c r="M913" s="461"/>
      <c r="N913" s="461"/>
      <c r="O913" s="461"/>
      <c r="P913" s="461"/>
      <c r="Q913" s="461"/>
    </row>
    <row r="914" ht="25.15" customHeight="true" x14ac:dyDescent="0.2">
      <c r="C914" s="461"/>
      <c r="D914" s="461"/>
      <c r="E914" s="461"/>
      <c r="F914" s="461"/>
      <c r="G914" s="461"/>
      <c r="H914" s="461"/>
      <c r="I914" s="461"/>
      <c r="J914" s="461"/>
      <c r="K914" s="461"/>
      <c r="L914" s="461"/>
      <c r="M914" s="461"/>
      <c r="N914" s="461"/>
      <c r="O914" s="461"/>
      <c r="P914" s="461"/>
      <c r="Q914" s="461"/>
    </row>
    <row r="915" ht="25.15" customHeight="true" x14ac:dyDescent="0.2">
      <c r="C915" s="461"/>
      <c r="D915" s="461"/>
      <c r="E915" s="461"/>
      <c r="F915" s="461"/>
      <c r="G915" s="461"/>
      <c r="H915" s="461"/>
      <c r="I915" s="461"/>
      <c r="J915" s="461"/>
      <c r="K915" s="461"/>
      <c r="L915" s="461"/>
      <c r="M915" s="461"/>
      <c r="N915" s="461"/>
      <c r="O915" s="461"/>
      <c r="P915" s="461"/>
      <c r="Q915" s="461"/>
    </row>
    <row r="916" ht="25.15" customHeight="true" x14ac:dyDescent="0.2">
      <c r="C916" s="461"/>
      <c r="D916" s="461"/>
      <c r="E916" s="461"/>
      <c r="F916" s="461"/>
      <c r="G916" s="461"/>
      <c r="H916" s="461"/>
      <c r="I916" s="461"/>
      <c r="J916" s="461"/>
      <c r="K916" s="461"/>
      <c r="L916" s="461"/>
      <c r="M916" s="461"/>
      <c r="N916" s="461"/>
      <c r="O916" s="461"/>
      <c r="P916" s="461"/>
      <c r="Q916" s="461"/>
    </row>
    <row r="917" ht="25.15" customHeight="true" x14ac:dyDescent="0.2">
      <c r="C917" s="461"/>
      <c r="D917" s="461"/>
      <c r="E917" s="461"/>
      <c r="F917" s="461"/>
      <c r="G917" s="461"/>
      <c r="H917" s="461"/>
      <c r="I917" s="461"/>
      <c r="J917" s="461"/>
      <c r="K917" s="461"/>
      <c r="L917" s="461"/>
      <c r="M917" s="461"/>
      <c r="N917" s="461"/>
      <c r="O917" s="461"/>
      <c r="P917" s="461"/>
      <c r="Q917" s="461"/>
    </row>
    <row r="918" ht="25.15" customHeight="true" x14ac:dyDescent="0.2">
      <c r="C918" s="461"/>
      <c r="D918" s="461"/>
      <c r="E918" s="461"/>
      <c r="F918" s="461"/>
      <c r="G918" s="461"/>
      <c r="H918" s="461"/>
      <c r="I918" s="461"/>
      <c r="J918" s="461"/>
      <c r="K918" s="461"/>
      <c r="L918" s="461"/>
      <c r="M918" s="461"/>
      <c r="N918" s="461"/>
      <c r="O918" s="461"/>
      <c r="P918" s="461"/>
      <c r="Q918" s="461"/>
    </row>
    <row r="919" ht="25.15" customHeight="true" x14ac:dyDescent="0.2">
      <c r="C919" s="461"/>
      <c r="D919" s="461"/>
      <c r="E919" s="461"/>
      <c r="F919" s="461"/>
      <c r="G919" s="461"/>
      <c r="H919" s="461"/>
      <c r="I919" s="461"/>
      <c r="J919" s="461"/>
      <c r="K919" s="461"/>
      <c r="L919" s="461"/>
      <c r="M919" s="461"/>
      <c r="N919" s="461"/>
      <c r="O919" s="461"/>
      <c r="P919" s="461"/>
      <c r="Q919" s="461"/>
    </row>
    <row r="920" ht="25.15" customHeight="true" x14ac:dyDescent="0.2">
      <c r="C920" s="461"/>
      <c r="D920" s="461"/>
      <c r="E920" s="461"/>
      <c r="F920" s="461"/>
      <c r="G920" s="461"/>
      <c r="H920" s="461"/>
      <c r="I920" s="461"/>
      <c r="J920" s="461"/>
      <c r="K920" s="461"/>
      <c r="L920" s="461"/>
      <c r="M920" s="461"/>
      <c r="N920" s="461"/>
      <c r="O920" s="461"/>
      <c r="P920" s="461"/>
      <c r="Q920" s="461"/>
    </row>
    <row r="921" ht="25.15" customHeight="true" x14ac:dyDescent="0.2">
      <c r="C921" s="461"/>
      <c r="D921" s="461"/>
      <c r="E921" s="461"/>
      <c r="F921" s="461"/>
      <c r="G921" s="461"/>
      <c r="H921" s="461"/>
      <c r="I921" s="461"/>
      <c r="J921" s="461"/>
      <c r="K921" s="461"/>
      <c r="L921" s="461"/>
      <c r="M921" s="461"/>
      <c r="N921" s="461"/>
      <c r="O921" s="461"/>
      <c r="P921" s="461"/>
      <c r="Q921" s="461"/>
    </row>
    <row r="922" ht="25.15" customHeight="true" x14ac:dyDescent="0.2">
      <c r="C922" s="461"/>
      <c r="D922" s="461"/>
      <c r="E922" s="461"/>
      <c r="F922" s="461"/>
      <c r="G922" s="461"/>
      <c r="H922" s="461"/>
      <c r="I922" s="461"/>
      <c r="J922" s="461"/>
      <c r="K922" s="461"/>
      <c r="L922" s="461"/>
      <c r="M922" s="461"/>
      <c r="N922" s="461"/>
      <c r="O922" s="461"/>
      <c r="P922" s="461"/>
      <c r="Q922" s="461"/>
    </row>
    <row r="923" ht="25.15" customHeight="true" x14ac:dyDescent="0.2">
      <c r="C923" s="461"/>
      <c r="D923" s="461"/>
      <c r="E923" s="461"/>
      <c r="F923" s="461"/>
      <c r="G923" s="461"/>
      <c r="H923" s="461"/>
      <c r="I923" s="461"/>
      <c r="J923" s="461"/>
      <c r="K923" s="461"/>
      <c r="L923" s="461"/>
      <c r="M923" s="461"/>
      <c r="N923" s="461"/>
      <c r="O923" s="461"/>
      <c r="P923" s="461"/>
      <c r="Q923" s="461"/>
    </row>
    <row r="924" ht="25.15" customHeight="true" x14ac:dyDescent="0.2">
      <c r="C924" s="461"/>
      <c r="D924" s="461"/>
      <c r="E924" s="461"/>
      <c r="F924" s="461"/>
      <c r="G924" s="461"/>
      <c r="H924" s="461"/>
      <c r="I924" s="461"/>
      <c r="J924" s="461"/>
      <c r="K924" s="461"/>
      <c r="L924" s="461"/>
      <c r="M924" s="461"/>
      <c r="N924" s="461"/>
      <c r="O924" s="461"/>
      <c r="P924" s="461"/>
      <c r="Q924" s="461"/>
    </row>
    <row r="925" ht="25.15" customHeight="true" x14ac:dyDescent="0.2">
      <c r="C925" s="461"/>
      <c r="D925" s="461"/>
      <c r="E925" s="461"/>
      <c r="F925" s="461"/>
      <c r="G925" s="461"/>
      <c r="H925" s="461"/>
      <c r="I925" s="461"/>
      <c r="J925" s="461"/>
      <c r="K925" s="461"/>
      <c r="L925" s="461"/>
      <c r="M925" s="461"/>
      <c r="N925" s="461"/>
      <c r="O925" s="461"/>
      <c r="P925" s="461"/>
      <c r="Q925" s="461"/>
    </row>
    <row r="926" ht="25.15" customHeight="true" x14ac:dyDescent="0.2">
      <c r="C926" s="461"/>
      <c r="D926" s="461"/>
      <c r="E926" s="461"/>
      <c r="F926" s="461"/>
      <c r="G926" s="461"/>
      <c r="H926" s="461"/>
      <c r="I926" s="461"/>
      <c r="J926" s="461"/>
      <c r="K926" s="461"/>
      <c r="L926" s="461"/>
      <c r="M926" s="461"/>
      <c r="N926" s="461"/>
      <c r="O926" s="461"/>
      <c r="P926" s="461"/>
      <c r="Q926" s="461"/>
    </row>
    <row r="927" ht="25.15" customHeight="true" x14ac:dyDescent="0.2">
      <c r="C927" s="461"/>
      <c r="D927" s="461"/>
      <c r="E927" s="461"/>
      <c r="F927" s="461"/>
      <c r="G927" s="461"/>
      <c r="H927" s="461"/>
      <c r="I927" s="461"/>
      <c r="J927" s="461"/>
      <c r="K927" s="461"/>
      <c r="L927" s="461"/>
      <c r="M927" s="461"/>
      <c r="N927" s="461"/>
      <c r="O927" s="461"/>
      <c r="P927" s="461"/>
      <c r="Q927" s="461"/>
    </row>
    <row r="928" ht="25.15" customHeight="true" x14ac:dyDescent="0.2">
      <c r="C928" s="461"/>
      <c r="D928" s="461"/>
      <c r="E928" s="461"/>
      <c r="F928" s="461"/>
      <c r="G928" s="461"/>
      <c r="H928" s="461"/>
      <c r="I928" s="461"/>
      <c r="J928" s="461"/>
      <c r="K928" s="461"/>
      <c r="L928" s="461"/>
      <c r="M928" s="461"/>
      <c r="N928" s="461"/>
      <c r="O928" s="461"/>
      <c r="P928" s="461"/>
      <c r="Q928" s="461"/>
    </row>
    <row r="929" ht="25.15" customHeight="true" x14ac:dyDescent="0.2">
      <c r="C929" s="461"/>
      <c r="D929" s="461"/>
      <c r="E929" s="461"/>
      <c r="F929" s="461"/>
      <c r="G929" s="461"/>
      <c r="H929" s="461"/>
      <c r="I929" s="461"/>
      <c r="J929" s="461"/>
      <c r="K929" s="461"/>
      <c r="L929" s="461"/>
      <c r="M929" s="461"/>
      <c r="N929" s="461"/>
      <c r="O929" s="461"/>
      <c r="P929" s="461"/>
      <c r="Q929" s="461"/>
    </row>
    <row r="930" ht="25.15" customHeight="true" x14ac:dyDescent="0.2">
      <c r="C930" s="461"/>
      <c r="D930" s="461"/>
      <c r="E930" s="461"/>
      <c r="F930" s="461"/>
      <c r="G930" s="461"/>
      <c r="H930" s="461"/>
      <c r="I930" s="461"/>
      <c r="J930" s="461"/>
      <c r="K930" s="461"/>
      <c r="L930" s="461"/>
      <c r="M930" s="461"/>
      <c r="N930" s="461"/>
      <c r="O930" s="461"/>
      <c r="P930" s="461"/>
      <c r="Q930" s="461"/>
    </row>
    <row r="931" ht="25.15" customHeight="true" x14ac:dyDescent="0.2">
      <c r="C931" s="461"/>
      <c r="D931" s="461"/>
      <c r="E931" s="461"/>
      <c r="F931" s="461"/>
      <c r="G931" s="461"/>
      <c r="H931" s="461"/>
      <c r="I931" s="461"/>
      <c r="J931" s="461"/>
      <c r="K931" s="461"/>
      <c r="L931" s="461"/>
      <c r="M931" s="461"/>
      <c r="N931" s="461"/>
      <c r="O931" s="461"/>
      <c r="P931" s="461"/>
      <c r="Q931" s="461"/>
    </row>
    <row r="932" ht="25.15" customHeight="true" x14ac:dyDescent="0.2">
      <c r="C932" s="461"/>
      <c r="D932" s="461"/>
      <c r="E932" s="461"/>
      <c r="F932" s="461"/>
      <c r="G932" s="461"/>
      <c r="H932" s="461"/>
      <c r="I932" s="461"/>
      <c r="J932" s="461"/>
      <c r="K932" s="461"/>
      <c r="L932" s="461"/>
      <c r="M932" s="461"/>
      <c r="N932" s="461"/>
      <c r="O932" s="461"/>
      <c r="P932" s="461"/>
      <c r="Q932" s="461"/>
    </row>
    <row r="933" ht="25.15" customHeight="true" x14ac:dyDescent="0.2">
      <c r="C933" s="461"/>
      <c r="D933" s="461"/>
      <c r="E933" s="461"/>
      <c r="F933" s="461"/>
      <c r="G933" s="461"/>
      <c r="H933" s="461"/>
      <c r="I933" s="461"/>
      <c r="J933" s="461"/>
      <c r="K933" s="461"/>
      <c r="L933" s="461"/>
      <c r="M933" s="461"/>
      <c r="N933" s="461"/>
      <c r="O933" s="461"/>
      <c r="P933" s="461"/>
      <c r="Q933" s="461"/>
    </row>
    <row r="934" ht="25.15" customHeight="true" x14ac:dyDescent="0.2">
      <c r="C934" s="461"/>
      <c r="D934" s="461"/>
      <c r="E934" s="461"/>
      <c r="F934" s="461"/>
      <c r="G934" s="461"/>
      <c r="H934" s="461"/>
      <c r="I934" s="461"/>
      <c r="J934" s="461"/>
      <c r="K934" s="461"/>
      <c r="L934" s="461"/>
      <c r="M934" s="461"/>
      <c r="N934" s="461"/>
      <c r="O934" s="461"/>
      <c r="P934" s="461"/>
      <c r="Q934" s="461"/>
    </row>
    <row r="935" ht="25.15" customHeight="true" x14ac:dyDescent="0.2">
      <c r="C935" s="461"/>
      <c r="D935" s="461"/>
      <c r="E935" s="461"/>
      <c r="F935" s="461"/>
      <c r="G935" s="461"/>
      <c r="H935" s="461"/>
      <c r="I935" s="461"/>
      <c r="J935" s="461"/>
      <c r="K935" s="461"/>
      <c r="L935" s="461"/>
      <c r="M935" s="461"/>
      <c r="N935" s="461"/>
      <c r="O935" s="461"/>
      <c r="P935" s="461"/>
      <c r="Q935" s="461"/>
    </row>
    <row r="936" ht="25.15" customHeight="true" x14ac:dyDescent="0.2">
      <c r="C936" s="461"/>
      <c r="D936" s="461"/>
      <c r="E936" s="461"/>
      <c r="F936" s="461"/>
      <c r="G936" s="461"/>
      <c r="H936" s="461"/>
      <c r="I936" s="461"/>
      <c r="J936" s="461"/>
      <c r="K936" s="461"/>
      <c r="L936" s="461"/>
      <c r="M936" s="461"/>
      <c r="N936" s="461"/>
      <c r="O936" s="461"/>
      <c r="P936" s="461"/>
      <c r="Q936" s="461"/>
    </row>
    <row r="937" ht="25.15" customHeight="true" x14ac:dyDescent="0.2">
      <c r="C937" s="461"/>
      <c r="D937" s="461"/>
      <c r="E937" s="461"/>
      <c r="F937" s="461"/>
      <c r="G937" s="461"/>
      <c r="H937" s="461"/>
      <c r="I937" s="461"/>
      <c r="J937" s="461"/>
      <c r="K937" s="461"/>
      <c r="L937" s="461"/>
      <c r="M937" s="461"/>
      <c r="N937" s="461"/>
      <c r="O937" s="461"/>
      <c r="P937" s="461"/>
      <c r="Q937" s="461"/>
    </row>
    <row r="938" ht="25.15" customHeight="true" x14ac:dyDescent="0.2">
      <c r="C938" s="461"/>
      <c r="D938" s="461"/>
      <c r="E938" s="461"/>
      <c r="F938" s="461"/>
      <c r="G938" s="461"/>
      <c r="H938" s="461"/>
      <c r="I938" s="461"/>
      <c r="J938" s="461"/>
      <c r="K938" s="461"/>
      <c r="L938" s="461"/>
      <c r="M938" s="461"/>
      <c r="N938" s="461"/>
      <c r="O938" s="461"/>
      <c r="P938" s="461"/>
      <c r="Q938" s="461"/>
    </row>
    <row r="939" ht="25.15" customHeight="true" x14ac:dyDescent="0.2">
      <c r="C939" s="461"/>
      <c r="D939" s="461"/>
      <c r="E939" s="461"/>
      <c r="F939" s="461"/>
      <c r="G939" s="461"/>
      <c r="H939" s="461"/>
      <c r="I939" s="461"/>
      <c r="J939" s="461"/>
      <c r="K939" s="461"/>
      <c r="L939" s="461"/>
      <c r="M939" s="461"/>
      <c r="N939" s="461"/>
      <c r="O939" s="461"/>
      <c r="P939" s="461"/>
      <c r="Q939" s="461"/>
    </row>
    <row r="940" ht="25.15" customHeight="true" x14ac:dyDescent="0.2">
      <c r="C940" s="461"/>
      <c r="D940" s="461"/>
      <c r="E940" s="461"/>
      <c r="F940" s="461"/>
      <c r="G940" s="461"/>
      <c r="H940" s="461"/>
      <c r="I940" s="461"/>
      <c r="J940" s="461"/>
      <c r="K940" s="461"/>
      <c r="L940" s="461"/>
      <c r="M940" s="461"/>
      <c r="N940" s="461"/>
      <c r="O940" s="461"/>
      <c r="P940" s="461"/>
      <c r="Q940" s="461"/>
    </row>
    <row r="941" ht="25.15" customHeight="true" x14ac:dyDescent="0.2">
      <c r="C941" s="461"/>
      <c r="D941" s="461"/>
      <c r="E941" s="461"/>
      <c r="F941" s="461"/>
      <c r="G941" s="461"/>
      <c r="H941" s="461"/>
      <c r="I941" s="461"/>
      <c r="J941" s="461"/>
      <c r="K941" s="461"/>
      <c r="L941" s="461"/>
      <c r="M941" s="461"/>
      <c r="N941" s="461"/>
      <c r="O941" s="461"/>
      <c r="P941" s="461"/>
      <c r="Q941" s="461"/>
    </row>
    <row r="942" ht="25.15" customHeight="true" x14ac:dyDescent="0.2">
      <c r="C942" s="461"/>
      <c r="D942" s="461"/>
      <c r="E942" s="461"/>
      <c r="F942" s="461"/>
      <c r="G942" s="461"/>
      <c r="H942" s="461"/>
      <c r="I942" s="461"/>
      <c r="J942" s="461"/>
      <c r="K942" s="461"/>
      <c r="L942" s="461"/>
      <c r="M942" s="461"/>
      <c r="N942" s="461"/>
      <c r="O942" s="461"/>
      <c r="P942" s="461"/>
      <c r="Q942" s="461"/>
    </row>
    <row r="943" ht="25.15" customHeight="true" x14ac:dyDescent="0.2">
      <c r="C943" s="461"/>
      <c r="D943" s="461"/>
      <c r="E943" s="461"/>
      <c r="F943" s="461"/>
      <c r="G943" s="461"/>
      <c r="H943" s="461"/>
      <c r="I943" s="461"/>
      <c r="J943" s="461"/>
      <c r="K943" s="461"/>
      <c r="L943" s="461"/>
      <c r="M943" s="461"/>
      <c r="N943" s="461"/>
      <c r="O943" s="461"/>
      <c r="P943" s="461"/>
      <c r="Q943" s="461"/>
    </row>
    <row r="944" ht="25.15" customHeight="true" x14ac:dyDescent="0.2">
      <c r="C944" s="461"/>
      <c r="D944" s="461"/>
      <c r="E944" s="461"/>
      <c r="F944" s="461"/>
      <c r="G944" s="461"/>
      <c r="H944" s="461"/>
      <c r="I944" s="461"/>
      <c r="J944" s="461"/>
      <c r="K944" s="461"/>
      <c r="L944" s="461"/>
      <c r="M944" s="461"/>
      <c r="N944" s="461"/>
      <c r="O944" s="461"/>
      <c r="P944" s="461"/>
      <c r="Q944" s="461"/>
    </row>
    <row r="945" ht="25.15" customHeight="true" x14ac:dyDescent="0.2">
      <c r="C945" s="461"/>
      <c r="D945" s="461"/>
      <c r="E945" s="461"/>
      <c r="F945" s="461"/>
      <c r="G945" s="461"/>
      <c r="H945" s="461"/>
      <c r="I945" s="461"/>
      <c r="J945" s="461"/>
      <c r="K945" s="461"/>
      <c r="L945" s="461"/>
      <c r="M945" s="461"/>
      <c r="N945" s="461"/>
      <c r="O945" s="461"/>
      <c r="P945" s="461"/>
      <c r="Q945" s="461"/>
    </row>
    <row r="946" ht="25.15" customHeight="true" x14ac:dyDescent="0.2">
      <c r="C946" s="461"/>
      <c r="D946" s="461"/>
      <c r="E946" s="461"/>
      <c r="F946" s="461"/>
      <c r="G946" s="461"/>
      <c r="H946" s="461"/>
      <c r="I946" s="461"/>
      <c r="J946" s="461"/>
      <c r="K946" s="461"/>
      <c r="L946" s="461"/>
      <c r="M946" s="461"/>
      <c r="N946" s="461"/>
      <c r="O946" s="461"/>
      <c r="P946" s="461"/>
      <c r="Q946" s="461"/>
    </row>
    <row r="947" ht="25.15" customHeight="true" x14ac:dyDescent="0.2">
      <c r="C947" s="461"/>
      <c r="D947" s="461"/>
      <c r="E947" s="461"/>
      <c r="F947" s="461"/>
      <c r="G947" s="461"/>
      <c r="H947" s="461"/>
      <c r="I947" s="461"/>
      <c r="J947" s="461"/>
      <c r="K947" s="461"/>
      <c r="L947" s="461"/>
      <c r="M947" s="461"/>
      <c r="N947" s="461"/>
      <c r="O947" s="461"/>
      <c r="P947" s="461"/>
      <c r="Q947" s="461"/>
    </row>
    <row r="948" ht="25.15" customHeight="true" x14ac:dyDescent="0.2">
      <c r="C948" s="461"/>
      <c r="D948" s="461"/>
      <c r="E948" s="461"/>
      <c r="F948" s="461"/>
      <c r="G948" s="461"/>
      <c r="H948" s="461"/>
      <c r="I948" s="461"/>
      <c r="J948" s="461"/>
      <c r="K948" s="461"/>
      <c r="L948" s="461"/>
      <c r="M948" s="461"/>
      <c r="N948" s="461"/>
      <c r="O948" s="461"/>
      <c r="P948" s="461"/>
      <c r="Q948" s="461"/>
    </row>
    <row r="949" ht="25.15" customHeight="true" x14ac:dyDescent="0.2">
      <c r="C949" s="461"/>
      <c r="D949" s="461"/>
      <c r="E949" s="461"/>
      <c r="F949" s="461"/>
      <c r="G949" s="461"/>
      <c r="H949" s="461"/>
      <c r="I949" s="461"/>
      <c r="J949" s="461"/>
      <c r="K949" s="461"/>
      <c r="L949" s="461"/>
      <c r="M949" s="461"/>
      <c r="N949" s="461"/>
      <c r="O949" s="461"/>
      <c r="P949" s="461"/>
      <c r="Q949" s="461"/>
    </row>
    <row r="950" ht="25.15" customHeight="true" x14ac:dyDescent="0.2">
      <c r="C950" s="461"/>
      <c r="D950" s="461"/>
      <c r="E950" s="461"/>
      <c r="F950" s="461"/>
      <c r="G950" s="461"/>
      <c r="H950" s="461"/>
      <c r="I950" s="461"/>
      <c r="J950" s="461"/>
      <c r="K950" s="461"/>
      <c r="L950" s="461"/>
      <c r="M950" s="461"/>
      <c r="N950" s="461"/>
      <c r="O950" s="461"/>
      <c r="P950" s="461"/>
      <c r="Q950" s="461"/>
    </row>
    <row r="951" ht="25.15" customHeight="true" x14ac:dyDescent="0.2">
      <c r="C951" s="461"/>
      <c r="D951" s="461"/>
      <c r="E951" s="461"/>
      <c r="F951" s="461"/>
      <c r="G951" s="461"/>
      <c r="H951" s="461"/>
      <c r="I951" s="461"/>
      <c r="J951" s="461"/>
      <c r="K951" s="461"/>
      <c r="L951" s="461"/>
      <c r="M951" s="461"/>
      <c r="N951" s="461"/>
      <c r="O951" s="461"/>
      <c r="P951" s="461"/>
      <c r="Q951" s="461"/>
    </row>
    <row r="952" ht="25.15" customHeight="true" x14ac:dyDescent="0.2">
      <c r="C952" s="461"/>
      <c r="D952" s="461"/>
      <c r="E952" s="461"/>
      <c r="F952" s="461"/>
      <c r="G952" s="461"/>
      <c r="H952" s="461"/>
      <c r="I952" s="461"/>
      <c r="J952" s="461"/>
      <c r="K952" s="461"/>
      <c r="L952" s="461"/>
      <c r="M952" s="461"/>
      <c r="N952" s="461"/>
      <c r="O952" s="461"/>
      <c r="P952" s="461"/>
      <c r="Q952" s="461"/>
    </row>
    <row r="953" ht="25.15" customHeight="true" x14ac:dyDescent="0.2">
      <c r="C953" s="461"/>
      <c r="D953" s="461"/>
      <c r="E953" s="461"/>
      <c r="F953" s="461"/>
      <c r="G953" s="461"/>
      <c r="H953" s="461"/>
      <c r="I953" s="461"/>
      <c r="J953" s="461"/>
      <c r="K953" s="461"/>
      <c r="L953" s="461"/>
      <c r="M953" s="461"/>
      <c r="N953" s="461"/>
      <c r="O953" s="461"/>
      <c r="P953" s="461"/>
      <c r="Q953" s="461"/>
    </row>
    <row r="954" ht="25.15" customHeight="true" x14ac:dyDescent="0.2">
      <c r="C954" s="461"/>
      <c r="D954" s="461"/>
      <c r="E954" s="461"/>
      <c r="F954" s="461"/>
      <c r="G954" s="461"/>
      <c r="H954" s="461"/>
      <c r="I954" s="461"/>
      <c r="J954" s="461"/>
      <c r="K954" s="461"/>
      <c r="L954" s="461"/>
      <c r="M954" s="461"/>
      <c r="N954" s="461"/>
      <c r="O954" s="461"/>
      <c r="P954" s="461"/>
      <c r="Q954" s="461"/>
    </row>
    <row r="955" ht="25.15" customHeight="true" x14ac:dyDescent="0.2">
      <c r="C955" s="461"/>
      <c r="D955" s="461"/>
      <c r="E955" s="461"/>
      <c r="F955" s="461"/>
      <c r="G955" s="461"/>
      <c r="H955" s="461"/>
      <c r="I955" s="461"/>
      <c r="J955" s="461"/>
      <c r="K955" s="461"/>
      <c r="L955" s="461"/>
      <c r="M955" s="461"/>
      <c r="N955" s="461"/>
      <c r="O955" s="461"/>
      <c r="P955" s="461"/>
      <c r="Q955" s="461"/>
    </row>
    <row r="956" ht="25.15" customHeight="true" x14ac:dyDescent="0.2">
      <c r="C956" s="461"/>
      <c r="D956" s="461"/>
      <c r="E956" s="461"/>
      <c r="F956" s="461"/>
      <c r="G956" s="461"/>
      <c r="H956" s="461"/>
      <c r="I956" s="461"/>
      <c r="J956" s="461"/>
      <c r="K956" s="461"/>
      <c r="L956" s="461"/>
      <c r="M956" s="461"/>
      <c r="N956" s="461"/>
      <c r="O956" s="461"/>
      <c r="P956" s="461"/>
      <c r="Q956" s="461"/>
    </row>
    <row r="957" ht="25.15" customHeight="true" x14ac:dyDescent="0.2">
      <c r="C957" s="461"/>
      <c r="D957" s="461"/>
      <c r="E957" s="461"/>
      <c r="F957" s="461"/>
      <c r="G957" s="461"/>
      <c r="H957" s="461"/>
      <c r="I957" s="461"/>
      <c r="J957" s="461"/>
      <c r="K957" s="461"/>
      <c r="L957" s="461"/>
      <c r="M957" s="461"/>
      <c r="N957" s="461"/>
      <c r="O957" s="461"/>
      <c r="P957" s="461"/>
      <c r="Q957" s="461"/>
    </row>
    <row r="958" ht="25.15" customHeight="true" x14ac:dyDescent="0.2">
      <c r="C958" s="461"/>
      <c r="D958" s="461"/>
      <c r="E958" s="461"/>
      <c r="F958" s="461"/>
      <c r="G958" s="461"/>
      <c r="H958" s="461"/>
      <c r="I958" s="461"/>
      <c r="J958" s="461"/>
      <c r="K958" s="461"/>
      <c r="L958" s="461"/>
      <c r="M958" s="461"/>
      <c r="N958" s="461"/>
      <c r="O958" s="461"/>
      <c r="P958" s="461"/>
      <c r="Q958" s="461"/>
    </row>
    <row r="959" ht="25.15" customHeight="true" x14ac:dyDescent="0.2">
      <c r="C959" s="461"/>
      <c r="D959" s="461"/>
      <c r="E959" s="461"/>
      <c r="F959" s="461"/>
      <c r="G959" s="461"/>
      <c r="H959" s="461"/>
      <c r="I959" s="461"/>
      <c r="J959" s="461"/>
      <c r="K959" s="461"/>
      <c r="L959" s="461"/>
      <c r="M959" s="461"/>
      <c r="N959" s="461"/>
      <c r="O959" s="461"/>
      <c r="P959" s="461"/>
      <c r="Q959" s="461"/>
    </row>
    <row r="960" ht="25.15" customHeight="true" x14ac:dyDescent="0.2">
      <c r="C960" s="461"/>
      <c r="D960" s="461"/>
      <c r="E960" s="461"/>
      <c r="F960" s="461"/>
      <c r="G960" s="461"/>
      <c r="H960" s="461"/>
      <c r="I960" s="461"/>
      <c r="J960" s="461"/>
      <c r="K960" s="461"/>
      <c r="L960" s="461"/>
      <c r="M960" s="461"/>
      <c r="N960" s="461"/>
      <c r="O960" s="461"/>
      <c r="P960" s="461"/>
      <c r="Q960" s="461"/>
    </row>
    <row r="961" ht="25.15" customHeight="true" x14ac:dyDescent="0.2">
      <c r="C961" s="461"/>
      <c r="D961" s="461"/>
      <c r="E961" s="461"/>
      <c r="F961" s="461"/>
      <c r="G961" s="461"/>
      <c r="H961" s="461"/>
      <c r="I961" s="461"/>
      <c r="J961" s="461"/>
      <c r="K961" s="461"/>
      <c r="L961" s="461"/>
      <c r="M961" s="461"/>
      <c r="N961" s="461"/>
      <c r="O961" s="461"/>
      <c r="P961" s="461"/>
      <c r="Q961" s="461"/>
    </row>
    <row r="962" ht="25.15" customHeight="true" x14ac:dyDescent="0.2">
      <c r="C962" s="461"/>
      <c r="D962" s="461"/>
      <c r="E962" s="461"/>
      <c r="F962" s="461"/>
      <c r="G962" s="461"/>
      <c r="H962" s="461"/>
      <c r="I962" s="461"/>
      <c r="J962" s="461"/>
      <c r="K962" s="461"/>
      <c r="L962" s="461"/>
      <c r="M962" s="461"/>
      <c r="N962" s="461"/>
      <c r="O962" s="461"/>
      <c r="P962" s="461"/>
      <c r="Q962" s="461"/>
    </row>
    <row r="963" ht="25.15" customHeight="true" x14ac:dyDescent="0.2">
      <c r="C963" s="461"/>
      <c r="D963" s="461"/>
      <c r="E963" s="461"/>
      <c r="F963" s="461"/>
      <c r="G963" s="461"/>
      <c r="H963" s="461"/>
      <c r="I963" s="461"/>
      <c r="J963" s="461"/>
      <c r="K963" s="461"/>
      <c r="L963" s="461"/>
      <c r="M963" s="461"/>
      <c r="N963" s="461"/>
      <c r="O963" s="461"/>
      <c r="P963" s="461"/>
      <c r="Q963" s="461"/>
    </row>
    <row r="964" ht="25.15" customHeight="true" x14ac:dyDescent="0.2">
      <c r="C964" s="461"/>
      <c r="D964" s="461"/>
      <c r="E964" s="461"/>
      <c r="F964" s="461"/>
      <c r="G964" s="461"/>
      <c r="H964" s="461"/>
      <c r="I964" s="461"/>
      <c r="J964" s="461"/>
      <c r="K964" s="461"/>
      <c r="L964" s="461"/>
      <c r="M964" s="461"/>
      <c r="N964" s="461"/>
      <c r="O964" s="461"/>
      <c r="P964" s="461"/>
      <c r="Q964" s="461"/>
    </row>
    <row r="965" ht="25.15" customHeight="true" x14ac:dyDescent="0.2">
      <c r="C965" s="461"/>
      <c r="D965" s="461"/>
      <c r="E965" s="461"/>
      <c r="F965" s="461"/>
      <c r="G965" s="461"/>
      <c r="H965" s="461"/>
      <c r="I965" s="461"/>
      <c r="J965" s="461"/>
      <c r="K965" s="461"/>
      <c r="L965" s="461"/>
      <c r="M965" s="461"/>
      <c r="N965" s="461"/>
      <c r="O965" s="461"/>
      <c r="P965" s="461"/>
      <c r="Q965" s="461"/>
    </row>
    <row r="966" ht="25.15" customHeight="true" x14ac:dyDescent="0.2">
      <c r="C966" s="461"/>
      <c r="D966" s="461"/>
      <c r="E966" s="461"/>
      <c r="F966" s="461"/>
      <c r="G966" s="461"/>
      <c r="H966" s="461"/>
      <c r="I966" s="461"/>
      <c r="J966" s="461"/>
      <c r="K966" s="461"/>
      <c r="L966" s="461"/>
      <c r="M966" s="461"/>
      <c r="N966" s="461"/>
      <c r="O966" s="461"/>
      <c r="P966" s="461"/>
      <c r="Q966" s="461"/>
    </row>
    <row r="967" ht="25.15" customHeight="true" x14ac:dyDescent="0.2">
      <c r="C967" s="461"/>
      <c r="D967" s="461"/>
      <c r="E967" s="461"/>
      <c r="F967" s="461"/>
      <c r="G967" s="461"/>
      <c r="H967" s="461"/>
      <c r="I967" s="461"/>
      <c r="J967" s="461"/>
      <c r="K967" s="461"/>
      <c r="L967" s="461"/>
      <c r="M967" s="461"/>
      <c r="N967" s="461"/>
      <c r="O967" s="461"/>
      <c r="P967" s="461"/>
      <c r="Q967" s="461"/>
    </row>
    <row r="968" ht="25.15" customHeight="true" x14ac:dyDescent="0.2">
      <c r="C968" s="461"/>
      <c r="D968" s="461"/>
      <c r="E968" s="461"/>
      <c r="F968" s="461"/>
      <c r="G968" s="461"/>
      <c r="H968" s="461"/>
      <c r="I968" s="461"/>
      <c r="J968" s="461"/>
      <c r="K968" s="461"/>
      <c r="L968" s="461"/>
      <c r="M968" s="461"/>
      <c r="N968" s="461"/>
      <c r="O968" s="461"/>
      <c r="P968" s="461"/>
      <c r="Q968" s="461"/>
    </row>
    <row r="969" ht="25.15" customHeight="true" x14ac:dyDescent="0.2">
      <c r="C969" s="461"/>
      <c r="D969" s="461"/>
      <c r="E969" s="461"/>
      <c r="F969" s="461"/>
      <c r="G969" s="461"/>
      <c r="H969" s="461"/>
      <c r="I969" s="461"/>
      <c r="J969" s="461"/>
      <c r="K969" s="461"/>
      <c r="L969" s="461"/>
      <c r="M969" s="461"/>
      <c r="N969" s="461"/>
      <c r="O969" s="461"/>
      <c r="P969" s="461"/>
      <c r="Q969" s="461"/>
    </row>
    <row r="970" ht="25.15" customHeight="true" x14ac:dyDescent="0.2">
      <c r="C970" s="461"/>
      <c r="D970" s="461"/>
      <c r="E970" s="461"/>
      <c r="F970" s="461"/>
      <c r="G970" s="461"/>
      <c r="H970" s="461"/>
      <c r="I970" s="461"/>
      <c r="J970" s="461"/>
      <c r="K970" s="461"/>
      <c r="L970" s="461"/>
      <c r="M970" s="461"/>
      <c r="N970" s="461"/>
      <c r="O970" s="461"/>
      <c r="P970" s="461"/>
      <c r="Q970" s="461"/>
    </row>
    <row r="971" ht="25.15" customHeight="true" x14ac:dyDescent="0.2">
      <c r="C971" s="461"/>
      <c r="D971" s="461"/>
      <c r="E971" s="461"/>
      <c r="F971" s="461"/>
      <c r="G971" s="461"/>
      <c r="H971" s="461"/>
      <c r="I971" s="461"/>
      <c r="J971" s="461"/>
      <c r="K971" s="461"/>
      <c r="L971" s="461"/>
      <c r="M971" s="461"/>
      <c r="N971" s="461"/>
      <c r="O971" s="461"/>
      <c r="P971" s="461"/>
      <c r="Q971" s="461"/>
    </row>
    <row r="972" ht="25.15" customHeight="true" x14ac:dyDescent="0.2">
      <c r="C972" s="461"/>
      <c r="D972" s="461"/>
      <c r="E972" s="461"/>
      <c r="F972" s="461"/>
      <c r="G972" s="461"/>
      <c r="H972" s="461"/>
      <c r="I972" s="461"/>
      <c r="J972" s="461"/>
      <c r="K972" s="461"/>
      <c r="L972" s="461"/>
      <c r="M972" s="461"/>
      <c r="N972" s="461"/>
      <c r="O972" s="461"/>
      <c r="P972" s="461"/>
      <c r="Q972" s="461"/>
    </row>
    <row r="973" ht="25.15" customHeight="true" x14ac:dyDescent="0.2">
      <c r="C973" s="461"/>
      <c r="D973" s="461"/>
      <c r="E973" s="461"/>
      <c r="F973" s="461"/>
      <c r="G973" s="461"/>
      <c r="H973" s="461"/>
      <c r="I973" s="461"/>
      <c r="J973" s="461"/>
      <c r="K973" s="461"/>
      <c r="L973" s="461"/>
      <c r="M973" s="461"/>
      <c r="N973" s="461"/>
      <c r="O973" s="461"/>
      <c r="P973" s="461"/>
      <c r="Q973" s="461"/>
    </row>
    <row r="974" ht="25.15" customHeight="true" x14ac:dyDescent="0.2">
      <c r="C974" s="461"/>
      <c r="D974" s="461"/>
      <c r="E974" s="461"/>
      <c r="F974" s="461"/>
      <c r="G974" s="461"/>
      <c r="H974" s="461"/>
      <c r="I974" s="461"/>
      <c r="J974" s="461"/>
      <c r="K974" s="461"/>
      <c r="L974" s="461"/>
      <c r="M974" s="461"/>
      <c r="N974" s="461"/>
      <c r="O974" s="461"/>
      <c r="P974" s="461"/>
      <c r="Q974" s="461"/>
    </row>
    <row r="975" ht="25.15" customHeight="true" x14ac:dyDescent="0.2">
      <c r="C975" s="461"/>
      <c r="D975" s="461"/>
      <c r="E975" s="461"/>
      <c r="F975" s="461"/>
      <c r="G975" s="461"/>
      <c r="H975" s="461"/>
      <c r="I975" s="461"/>
      <c r="J975" s="461"/>
      <c r="K975" s="461"/>
      <c r="L975" s="461"/>
      <c r="M975" s="461"/>
      <c r="N975" s="461"/>
      <c r="O975" s="461"/>
      <c r="P975" s="461"/>
      <c r="Q975" s="461"/>
    </row>
    <row r="976" ht="25.15" customHeight="true" x14ac:dyDescent="0.2">
      <c r="C976" s="461"/>
      <c r="D976" s="461"/>
      <c r="E976" s="461"/>
      <c r="F976" s="461"/>
      <c r="G976" s="461"/>
      <c r="H976" s="461"/>
      <c r="I976" s="461"/>
      <c r="J976" s="461"/>
      <c r="K976" s="461"/>
      <c r="L976" s="461"/>
      <c r="M976" s="461"/>
      <c r="N976" s="461"/>
      <c r="O976" s="461"/>
      <c r="P976" s="461"/>
      <c r="Q976" s="461"/>
    </row>
    <row r="977" ht="25.15" customHeight="true" x14ac:dyDescent="0.2">
      <c r="C977" s="461"/>
      <c r="D977" s="461"/>
      <c r="E977" s="461"/>
      <c r="F977" s="461"/>
      <c r="G977" s="461"/>
      <c r="H977" s="461"/>
      <c r="I977" s="461"/>
      <c r="J977" s="461"/>
      <c r="K977" s="461"/>
      <c r="L977" s="461"/>
      <c r="M977" s="461"/>
      <c r="N977" s="461"/>
      <c r="O977" s="461"/>
      <c r="P977" s="461"/>
      <c r="Q977" s="461"/>
    </row>
    <row r="978" ht="25.15" customHeight="true" x14ac:dyDescent="0.2">
      <c r="C978" s="461"/>
      <c r="D978" s="461"/>
      <c r="E978" s="461"/>
      <c r="F978" s="461"/>
      <c r="G978" s="461"/>
      <c r="H978" s="461"/>
      <c r="I978" s="461"/>
      <c r="J978" s="461"/>
      <c r="K978" s="461"/>
      <c r="L978" s="461"/>
      <c r="M978" s="461"/>
      <c r="N978" s="461"/>
      <c r="O978" s="461"/>
      <c r="P978" s="461"/>
      <c r="Q978" s="461"/>
    </row>
    <row r="979" ht="25.15" customHeight="true" x14ac:dyDescent="0.2">
      <c r="C979" s="461"/>
      <c r="D979" s="461"/>
      <c r="E979" s="461"/>
      <c r="F979" s="461"/>
      <c r="G979" s="461"/>
      <c r="H979" s="461"/>
      <c r="I979" s="461"/>
      <c r="J979" s="461"/>
      <c r="K979" s="461"/>
      <c r="L979" s="461"/>
      <c r="M979" s="461"/>
      <c r="N979" s="461"/>
      <c r="O979" s="461"/>
      <c r="P979" s="461"/>
      <c r="Q979" s="461"/>
    </row>
    <row r="980" ht="25.15" customHeight="true" x14ac:dyDescent="0.2">
      <c r="C980" s="461"/>
      <c r="D980" s="461"/>
      <c r="E980" s="461"/>
      <c r="F980" s="461"/>
      <c r="G980" s="461"/>
      <c r="H980" s="461"/>
      <c r="I980" s="461"/>
      <c r="J980" s="461"/>
      <c r="K980" s="461"/>
      <c r="L980" s="461"/>
      <c r="M980" s="461"/>
      <c r="N980" s="461"/>
      <c r="O980" s="461"/>
      <c r="P980" s="461"/>
      <c r="Q980" s="461"/>
    </row>
    <row r="981" ht="25.15" customHeight="true" x14ac:dyDescent="0.2">
      <c r="C981" s="461"/>
      <c r="D981" s="461"/>
      <c r="E981" s="461"/>
      <c r="F981" s="461"/>
      <c r="G981" s="461"/>
      <c r="H981" s="461"/>
      <c r="I981" s="461"/>
      <c r="J981" s="461"/>
      <c r="K981" s="461"/>
      <c r="L981" s="461"/>
      <c r="M981" s="461"/>
      <c r="N981" s="461"/>
      <c r="O981" s="461"/>
      <c r="P981" s="461"/>
      <c r="Q981" s="461"/>
    </row>
    <row r="982" ht="25.15" customHeight="true" x14ac:dyDescent="0.2">
      <c r="C982" s="461"/>
      <c r="D982" s="461"/>
      <c r="E982" s="461"/>
      <c r="F982" s="461"/>
      <c r="G982" s="461"/>
      <c r="H982" s="461"/>
      <c r="I982" s="461"/>
      <c r="J982" s="461"/>
      <c r="K982" s="461"/>
      <c r="L982" s="461"/>
      <c r="M982" s="461"/>
      <c r="N982" s="461"/>
      <c r="O982" s="461"/>
      <c r="P982" s="461"/>
      <c r="Q982" s="461"/>
    </row>
    <row r="983" ht="25.15" customHeight="true" x14ac:dyDescent="0.2">
      <c r="C983" s="461"/>
      <c r="D983" s="461"/>
      <c r="E983" s="461"/>
      <c r="F983" s="461"/>
      <c r="G983" s="461"/>
      <c r="H983" s="461"/>
      <c r="I983" s="461"/>
      <c r="J983" s="461"/>
      <c r="K983" s="461"/>
      <c r="L983" s="461"/>
      <c r="M983" s="461"/>
      <c r="N983" s="461"/>
      <c r="O983" s="461"/>
      <c r="P983" s="461"/>
      <c r="Q983" s="461"/>
    </row>
    <row r="984" ht="25.15" customHeight="true" x14ac:dyDescent="0.2">
      <c r="C984" s="461"/>
      <c r="D984" s="461"/>
      <c r="E984" s="461"/>
      <c r="F984" s="461"/>
      <c r="G984" s="461"/>
      <c r="H984" s="461"/>
      <c r="I984" s="461"/>
      <c r="J984" s="461"/>
      <c r="K984" s="461"/>
      <c r="L984" s="461"/>
      <c r="M984" s="461"/>
      <c r="N984" s="461"/>
      <c r="O984" s="461"/>
      <c r="P984" s="461"/>
      <c r="Q984" s="461"/>
    </row>
    <row r="985" ht="25.15" customHeight="true" x14ac:dyDescent="0.2">
      <c r="C985" s="461"/>
      <c r="D985" s="461"/>
      <c r="E985" s="461"/>
      <c r="F985" s="461"/>
      <c r="G985" s="461"/>
      <c r="H985" s="461"/>
      <c r="I985" s="461"/>
      <c r="J985" s="461"/>
      <c r="K985" s="461"/>
      <c r="L985" s="461"/>
      <c r="M985" s="461"/>
      <c r="N985" s="461"/>
      <c r="O985" s="461"/>
      <c r="P985" s="461"/>
      <c r="Q985" s="461"/>
    </row>
    <row r="986" ht="25.15" customHeight="true" x14ac:dyDescent="0.2">
      <c r="C986" s="461"/>
      <c r="D986" s="461"/>
      <c r="E986" s="461"/>
      <c r="F986" s="461"/>
      <c r="G986" s="461"/>
      <c r="H986" s="461"/>
      <c r="I986" s="461"/>
      <c r="J986" s="461"/>
      <c r="K986" s="461"/>
      <c r="L986" s="461"/>
      <c r="M986" s="461"/>
      <c r="N986" s="461"/>
      <c r="O986" s="461"/>
      <c r="P986" s="461"/>
      <c r="Q986" s="461"/>
    </row>
    <row r="987" ht="25.15" customHeight="true" x14ac:dyDescent="0.2">
      <c r="C987" s="461"/>
      <c r="D987" s="461"/>
      <c r="E987" s="461"/>
      <c r="F987" s="461"/>
      <c r="G987" s="461"/>
      <c r="H987" s="461"/>
      <c r="I987" s="461"/>
      <c r="J987" s="461"/>
      <c r="K987" s="461"/>
      <c r="L987" s="461"/>
      <c r="M987" s="461"/>
      <c r="N987" s="461"/>
      <c r="O987" s="461"/>
      <c r="P987" s="461"/>
      <c r="Q987" s="461"/>
    </row>
    <row r="988" ht="25.15" customHeight="true" x14ac:dyDescent="0.2">
      <c r="C988" s="461"/>
      <c r="D988" s="461"/>
      <c r="E988" s="461"/>
      <c r="F988" s="461"/>
      <c r="G988" s="461"/>
      <c r="H988" s="461"/>
      <c r="I988" s="461"/>
      <c r="J988" s="461"/>
      <c r="K988" s="461"/>
      <c r="L988" s="461"/>
      <c r="M988" s="461"/>
      <c r="N988" s="461"/>
      <c r="O988" s="461"/>
      <c r="P988" s="461"/>
      <c r="Q988" s="461"/>
    </row>
    <row r="989" ht="25.15" customHeight="true" x14ac:dyDescent="0.2">
      <c r="C989" s="461"/>
      <c r="D989" s="461"/>
      <c r="E989" s="461"/>
      <c r="F989" s="461"/>
      <c r="G989" s="461"/>
      <c r="H989" s="461"/>
      <c r="I989" s="461"/>
      <c r="J989" s="461"/>
      <c r="K989" s="461"/>
      <c r="L989" s="461"/>
      <c r="M989" s="461"/>
      <c r="N989" s="461"/>
      <c r="O989" s="461"/>
      <c r="P989" s="461"/>
      <c r="Q989" s="461"/>
    </row>
    <row r="990" ht="25.15" customHeight="true" x14ac:dyDescent="0.2">
      <c r="C990" s="461"/>
      <c r="D990" s="461"/>
      <c r="E990" s="461"/>
      <c r="F990" s="461"/>
      <c r="G990" s="461"/>
      <c r="H990" s="461"/>
      <c r="I990" s="461"/>
      <c r="J990" s="461"/>
      <c r="K990" s="461"/>
      <c r="L990" s="461"/>
      <c r="M990" s="461"/>
      <c r="N990" s="461"/>
      <c r="O990" s="461"/>
      <c r="P990" s="461"/>
      <c r="Q990" s="461"/>
    </row>
    <row r="991" ht="25.15" customHeight="true" x14ac:dyDescent="0.2">
      <c r="C991" s="461"/>
      <c r="D991" s="461"/>
      <c r="E991" s="461"/>
      <c r="F991" s="461"/>
      <c r="G991" s="461"/>
      <c r="H991" s="461"/>
      <c r="I991" s="461"/>
      <c r="J991" s="461"/>
      <c r="K991" s="461"/>
      <c r="L991" s="461"/>
      <c r="M991" s="461"/>
      <c r="N991" s="461"/>
      <c r="O991" s="461"/>
      <c r="P991" s="461"/>
      <c r="Q991" s="461"/>
    </row>
    <row r="992" ht="25.15" customHeight="true" x14ac:dyDescent="0.2">
      <c r="C992" s="461"/>
      <c r="D992" s="461"/>
      <c r="E992" s="461"/>
      <c r="F992" s="461"/>
      <c r="G992" s="461"/>
      <c r="H992" s="461"/>
      <c r="I992" s="461"/>
      <c r="J992" s="461"/>
      <c r="K992" s="461"/>
      <c r="L992" s="461"/>
      <c r="M992" s="461"/>
      <c r="N992" s="461"/>
      <c r="O992" s="461"/>
      <c r="P992" s="461"/>
      <c r="Q992" s="461"/>
    </row>
    <row r="993" ht="25.15" customHeight="true" x14ac:dyDescent="0.2">
      <c r="C993" s="461"/>
      <c r="D993" s="461"/>
      <c r="E993" s="461"/>
      <c r="F993" s="461"/>
      <c r="G993" s="461"/>
      <c r="H993" s="461"/>
      <c r="I993" s="461"/>
      <c r="J993" s="461"/>
      <c r="K993" s="461"/>
      <c r="L993" s="461"/>
      <c r="M993" s="461"/>
      <c r="N993" s="461"/>
      <c r="O993" s="461"/>
      <c r="P993" s="461"/>
      <c r="Q993" s="461"/>
    </row>
    <row r="994" ht="25.15" customHeight="true" x14ac:dyDescent="0.2">
      <c r="C994" s="461"/>
      <c r="D994" s="461"/>
      <c r="E994" s="461"/>
      <c r="F994" s="461"/>
      <c r="G994" s="461"/>
      <c r="H994" s="461"/>
      <c r="I994" s="461"/>
      <c r="J994" s="461"/>
      <c r="K994" s="461"/>
      <c r="L994" s="461"/>
      <c r="M994" s="461"/>
      <c r="N994" s="461"/>
      <c r="O994" s="461"/>
      <c r="P994" s="461"/>
      <c r="Q994" s="461"/>
    </row>
    <row r="995" ht="25.15" customHeight="true" x14ac:dyDescent="0.2">
      <c r="C995" s="461"/>
      <c r="D995" s="461"/>
      <c r="E995" s="461"/>
      <c r="F995" s="461"/>
      <c r="G995" s="461"/>
      <c r="H995" s="461"/>
      <c r="I995" s="461"/>
      <c r="J995" s="461"/>
      <c r="K995" s="461"/>
      <c r="L995" s="461"/>
      <c r="M995" s="461"/>
      <c r="N995" s="461"/>
      <c r="O995" s="461"/>
      <c r="P995" s="461"/>
      <c r="Q995" s="461"/>
    </row>
    <row r="996" ht="25.15" customHeight="true" x14ac:dyDescent="0.2">
      <c r="C996" s="461"/>
      <c r="D996" s="461"/>
      <c r="E996" s="461"/>
      <c r="F996" s="461"/>
      <c r="G996" s="461"/>
      <c r="H996" s="461"/>
      <c r="I996" s="461"/>
      <c r="J996" s="461"/>
      <c r="K996" s="461"/>
      <c r="L996" s="461"/>
      <c r="M996" s="461"/>
      <c r="N996" s="461"/>
      <c r="O996" s="461"/>
      <c r="P996" s="461"/>
      <c r="Q996" s="461"/>
    </row>
    <row r="997" ht="25.15" customHeight="true" x14ac:dyDescent="0.2">
      <c r="C997" s="461"/>
      <c r="D997" s="461"/>
      <c r="E997" s="461"/>
      <c r="F997" s="461"/>
      <c r="G997" s="461"/>
      <c r="H997" s="461"/>
      <c r="I997" s="461"/>
      <c r="J997" s="461"/>
      <c r="K997" s="461"/>
      <c r="L997" s="461"/>
      <c r="M997" s="461"/>
      <c r="N997" s="461"/>
      <c r="O997" s="461"/>
      <c r="P997" s="461"/>
      <c r="Q997" s="461"/>
    </row>
    <row r="998" ht="25.15" customHeight="true" x14ac:dyDescent="0.2">
      <c r="C998" s="461"/>
      <c r="D998" s="461"/>
      <c r="E998" s="461"/>
      <c r="F998" s="461"/>
      <c r="G998" s="461"/>
      <c r="H998" s="461"/>
      <c r="I998" s="461"/>
      <c r="J998" s="461"/>
      <c r="K998" s="461"/>
      <c r="L998" s="461"/>
      <c r="M998" s="461"/>
      <c r="N998" s="461"/>
      <c r="O998" s="461"/>
      <c r="P998" s="461"/>
      <c r="Q998" s="461"/>
    </row>
    <row r="999" ht="25.15" customHeight="true" x14ac:dyDescent="0.2">
      <c r="C999" s="461"/>
      <c r="D999" s="461"/>
      <c r="E999" s="461"/>
      <c r="F999" s="461"/>
      <c r="G999" s="461"/>
      <c r="H999" s="461"/>
      <c r="I999" s="461"/>
      <c r="J999" s="461"/>
      <c r="K999" s="461"/>
      <c r="L999" s="461"/>
      <c r="M999" s="461"/>
      <c r="N999" s="461"/>
      <c r="O999" s="461"/>
      <c r="P999" s="461"/>
      <c r="Q999" s="461"/>
    </row>
    <row r="1000" ht="25.15" customHeight="true" x14ac:dyDescent="0.2">
      <c r="C1000" s="461"/>
      <c r="D1000" s="461"/>
      <c r="E1000" s="461"/>
      <c r="F1000" s="461"/>
      <c r="G1000" s="461"/>
      <c r="H1000" s="461"/>
      <c r="I1000" s="461"/>
      <c r="J1000" s="461"/>
      <c r="K1000" s="461"/>
      <c r="L1000" s="461"/>
      <c r="M1000" s="461"/>
      <c r="N1000" s="461"/>
      <c r="O1000" s="461"/>
      <c r="P1000" s="461"/>
      <c r="Q1000" s="461"/>
    </row>
    <row r="1001" ht="25.15" customHeight="true" x14ac:dyDescent="0.2">
      <c r="C1001" s="461"/>
      <c r="D1001" s="461"/>
      <c r="E1001" s="461"/>
      <c r="F1001" s="461"/>
      <c r="G1001" s="461"/>
      <c r="H1001" s="461"/>
      <c r="I1001" s="461"/>
      <c r="J1001" s="461"/>
      <c r="K1001" s="461"/>
      <c r="L1001" s="461"/>
      <c r="M1001" s="461"/>
      <c r="N1001" s="461"/>
      <c r="O1001" s="461"/>
      <c r="P1001" s="461"/>
      <c r="Q1001" s="461"/>
    </row>
    <row r="1002" ht="25.15" customHeight="true" x14ac:dyDescent="0.2">
      <c r="C1002" s="461"/>
      <c r="D1002" s="461"/>
      <c r="E1002" s="461"/>
      <c r="F1002" s="461"/>
      <c r="G1002" s="461"/>
      <c r="H1002" s="461"/>
      <c r="I1002" s="461"/>
      <c r="J1002" s="461"/>
      <c r="K1002" s="461"/>
      <c r="L1002" s="461"/>
      <c r="M1002" s="461"/>
      <c r="N1002" s="461"/>
      <c r="O1002" s="461"/>
      <c r="P1002" s="461"/>
      <c r="Q1002" s="461"/>
    </row>
    <row r="1003" ht="25.15" customHeight="true" x14ac:dyDescent="0.2">
      <c r="C1003" s="461"/>
      <c r="D1003" s="461"/>
      <c r="E1003" s="461"/>
      <c r="F1003" s="461"/>
      <c r="G1003" s="461"/>
      <c r="H1003" s="461"/>
      <c r="I1003" s="461"/>
      <c r="J1003" s="461"/>
      <c r="K1003" s="461"/>
      <c r="L1003" s="461"/>
      <c r="M1003" s="461"/>
      <c r="N1003" s="461"/>
      <c r="O1003" s="461"/>
      <c r="P1003" s="461"/>
      <c r="Q1003" s="461"/>
    </row>
    <row r="1004" ht="25.15" customHeight="true" x14ac:dyDescent="0.2">
      <c r="C1004" s="461"/>
      <c r="D1004" s="461"/>
      <c r="E1004" s="461"/>
      <c r="F1004" s="461"/>
      <c r="G1004" s="461"/>
      <c r="H1004" s="461"/>
      <c r="I1004" s="461"/>
      <c r="J1004" s="461"/>
      <c r="K1004" s="461"/>
      <c r="L1004" s="461"/>
      <c r="M1004" s="461"/>
      <c r="N1004" s="461"/>
      <c r="O1004" s="461"/>
      <c r="P1004" s="461"/>
      <c r="Q1004" s="461"/>
    </row>
    <row r="1005" ht="25.15" customHeight="true" x14ac:dyDescent="0.2">
      <c r="C1005" s="461"/>
      <c r="D1005" s="461"/>
      <c r="E1005" s="461"/>
      <c r="F1005" s="461"/>
      <c r="G1005" s="461"/>
      <c r="H1005" s="461"/>
      <c r="I1005" s="461"/>
      <c r="J1005" s="461"/>
      <c r="K1005" s="461"/>
      <c r="L1005" s="461"/>
      <c r="M1005" s="461"/>
      <c r="N1005" s="461"/>
      <c r="O1005" s="461"/>
      <c r="P1005" s="461"/>
      <c r="Q1005" s="461"/>
    </row>
    <row r="1006" ht="25.15" customHeight="true" x14ac:dyDescent="0.2">
      <c r="C1006" s="461"/>
      <c r="D1006" s="461"/>
      <c r="E1006" s="461"/>
      <c r="F1006" s="461"/>
      <c r="G1006" s="461"/>
      <c r="H1006" s="461"/>
      <c r="I1006" s="461"/>
      <c r="J1006" s="461"/>
      <c r="K1006" s="461"/>
      <c r="L1006" s="461"/>
      <c r="M1006" s="461"/>
      <c r="N1006" s="461"/>
      <c r="O1006" s="461"/>
      <c r="P1006" s="461"/>
      <c r="Q1006" s="461"/>
    </row>
    <row r="1007" ht="25.15" customHeight="true" x14ac:dyDescent="0.2">
      <c r="C1007" s="461"/>
      <c r="D1007" s="461"/>
      <c r="E1007" s="461"/>
      <c r="F1007" s="461"/>
      <c r="G1007" s="461"/>
      <c r="H1007" s="461"/>
      <c r="I1007" s="461"/>
      <c r="J1007" s="461"/>
      <c r="K1007" s="461"/>
      <c r="L1007" s="461"/>
      <c r="M1007" s="461"/>
      <c r="N1007" s="461"/>
      <c r="O1007" s="461"/>
      <c r="P1007" s="461"/>
      <c r="Q1007" s="461"/>
    </row>
    <row r="1008" ht="25.15" customHeight="true" x14ac:dyDescent="0.2">
      <c r="C1008" s="461"/>
      <c r="D1008" s="461"/>
      <c r="E1008" s="461"/>
      <c r="F1008" s="461"/>
      <c r="G1008" s="461"/>
      <c r="H1008" s="461"/>
      <c r="I1008" s="461"/>
      <c r="J1008" s="461"/>
      <c r="K1008" s="461"/>
      <c r="L1008" s="461"/>
      <c r="M1008" s="461"/>
      <c r="N1008" s="461"/>
      <c r="O1008" s="461"/>
      <c r="P1008" s="461"/>
      <c r="Q1008" s="461"/>
    </row>
    <row r="1009" ht="25.15" customHeight="true" x14ac:dyDescent="0.2">
      <c r="C1009" s="461"/>
      <c r="D1009" s="461"/>
      <c r="E1009" s="461"/>
      <c r="F1009" s="461"/>
      <c r="G1009" s="461"/>
      <c r="H1009" s="461"/>
      <c r="I1009" s="461"/>
      <c r="J1009" s="461"/>
      <c r="K1009" s="461"/>
      <c r="L1009" s="461"/>
      <c r="M1009" s="461"/>
      <c r="N1009" s="461"/>
      <c r="O1009" s="461"/>
      <c r="P1009" s="461"/>
      <c r="Q1009" s="461"/>
    </row>
    <row r="1010" ht="25.15" customHeight="true" x14ac:dyDescent="0.2">
      <c r="C1010" s="461"/>
      <c r="D1010" s="461"/>
      <c r="E1010" s="461"/>
      <c r="F1010" s="461"/>
      <c r="G1010" s="461"/>
      <c r="H1010" s="461"/>
      <c r="I1010" s="461"/>
      <c r="J1010" s="461"/>
      <c r="K1010" s="461"/>
      <c r="L1010" s="461"/>
      <c r="M1010" s="461"/>
      <c r="N1010" s="461"/>
      <c r="O1010" s="461"/>
      <c r="P1010" s="461"/>
      <c r="Q1010" s="461"/>
    </row>
    <row r="1011" ht="25.15" customHeight="true" x14ac:dyDescent="0.2">
      <c r="C1011" s="461"/>
      <c r="D1011" s="461"/>
      <c r="E1011" s="461"/>
      <c r="F1011" s="461"/>
      <c r="G1011" s="461"/>
      <c r="H1011" s="461"/>
      <c r="I1011" s="461"/>
      <c r="J1011" s="461"/>
      <c r="K1011" s="461"/>
      <c r="L1011" s="461"/>
      <c r="M1011" s="461"/>
      <c r="N1011" s="461"/>
      <c r="O1011" s="461"/>
      <c r="P1011" s="461"/>
      <c r="Q1011" s="461"/>
    </row>
    <row r="1012" ht="25.15" customHeight="true" x14ac:dyDescent="0.2">
      <c r="C1012" s="461"/>
      <c r="D1012" s="461"/>
      <c r="E1012" s="461"/>
      <c r="F1012" s="461"/>
      <c r="G1012" s="461"/>
      <c r="H1012" s="461"/>
      <c r="I1012" s="461"/>
      <c r="J1012" s="461"/>
      <c r="K1012" s="461"/>
      <c r="L1012" s="461"/>
      <c r="M1012" s="461"/>
      <c r="N1012" s="461"/>
      <c r="O1012" s="461"/>
      <c r="P1012" s="461"/>
      <c r="Q1012" s="461"/>
    </row>
    <row r="1013" ht="25.15" customHeight="true" x14ac:dyDescent="0.2">
      <c r="C1013" s="461"/>
      <c r="D1013" s="461"/>
      <c r="E1013" s="461"/>
      <c r="F1013" s="461"/>
      <c r="G1013" s="461"/>
      <c r="H1013" s="461"/>
      <c r="I1013" s="461"/>
      <c r="J1013" s="461"/>
      <c r="K1013" s="461"/>
      <c r="L1013" s="461"/>
      <c r="M1013" s="461"/>
      <c r="N1013" s="461"/>
      <c r="O1013" s="461"/>
      <c r="P1013" s="461"/>
      <c r="Q1013" s="461"/>
    </row>
    <row r="1014" ht="25.15" customHeight="true" x14ac:dyDescent="0.2">
      <c r="C1014" s="461"/>
      <c r="D1014" s="461"/>
      <c r="E1014" s="461"/>
      <c r="F1014" s="461"/>
      <c r="G1014" s="461"/>
      <c r="H1014" s="461"/>
      <c r="I1014" s="461"/>
      <c r="J1014" s="461"/>
      <c r="K1014" s="461"/>
      <c r="L1014" s="461"/>
      <c r="M1014" s="461"/>
      <c r="N1014" s="461"/>
      <c r="O1014" s="461"/>
      <c r="P1014" s="461"/>
      <c r="Q1014" s="461"/>
    </row>
    <row r="1015" ht="25.15" customHeight="true" x14ac:dyDescent="0.2">
      <c r="C1015" s="461"/>
      <c r="D1015" s="461"/>
      <c r="E1015" s="461"/>
      <c r="F1015" s="461"/>
      <c r="G1015" s="461"/>
      <c r="H1015" s="461"/>
      <c r="I1015" s="461"/>
      <c r="J1015" s="461"/>
      <c r="K1015" s="461"/>
      <c r="L1015" s="461"/>
      <c r="M1015" s="461"/>
      <c r="N1015" s="461"/>
      <c r="O1015" s="461"/>
      <c r="P1015" s="461"/>
      <c r="Q1015" s="461"/>
    </row>
    <row r="1016" ht="25.15" customHeight="true" x14ac:dyDescent="0.2">
      <c r="C1016" s="461"/>
      <c r="D1016" s="461"/>
      <c r="E1016" s="461"/>
      <c r="F1016" s="461"/>
      <c r="G1016" s="461"/>
      <c r="H1016" s="461"/>
      <c r="I1016" s="461"/>
      <c r="J1016" s="461"/>
      <c r="K1016" s="461"/>
      <c r="L1016" s="461"/>
      <c r="M1016" s="461"/>
      <c r="N1016" s="461"/>
      <c r="O1016" s="461"/>
      <c r="P1016" s="461"/>
      <c r="Q1016" s="461"/>
    </row>
    <row r="1017" ht="25.15" customHeight="true" x14ac:dyDescent="0.2">
      <c r="C1017" s="461"/>
      <c r="D1017" s="461"/>
      <c r="E1017" s="461"/>
      <c r="F1017" s="461"/>
      <c r="G1017" s="461"/>
      <c r="H1017" s="461"/>
      <c r="I1017" s="461"/>
      <c r="J1017" s="461"/>
      <c r="K1017" s="461"/>
      <c r="L1017" s="461"/>
      <c r="M1017" s="461"/>
      <c r="N1017" s="461"/>
      <c r="O1017" s="461"/>
      <c r="P1017" s="461"/>
      <c r="Q1017" s="461"/>
    </row>
    <row r="1018" ht="25.15" customHeight="true" x14ac:dyDescent="0.2">
      <c r="C1018" s="461"/>
      <c r="D1018" s="461"/>
      <c r="E1018" s="461"/>
      <c r="F1018" s="461"/>
      <c r="G1018" s="461"/>
      <c r="H1018" s="461"/>
      <c r="I1018" s="461"/>
      <c r="J1018" s="461"/>
      <c r="K1018" s="461"/>
      <c r="L1018" s="461"/>
      <c r="M1018" s="461"/>
      <c r="N1018" s="461"/>
      <c r="O1018" s="461"/>
      <c r="P1018" s="461"/>
      <c r="Q1018" s="461"/>
    </row>
    <row r="1019" ht="25.15" customHeight="true" x14ac:dyDescent="0.2">
      <c r="C1019" s="461"/>
      <c r="D1019" s="461"/>
      <c r="E1019" s="461"/>
      <c r="F1019" s="461"/>
      <c r="G1019" s="461"/>
      <c r="H1019" s="461"/>
      <c r="I1019" s="461"/>
      <c r="J1019" s="461"/>
      <c r="K1019" s="461"/>
      <c r="L1019" s="461"/>
      <c r="M1019" s="461"/>
      <c r="N1019" s="461"/>
      <c r="O1019" s="461"/>
      <c r="P1019" s="461"/>
      <c r="Q1019" s="461"/>
    </row>
    <row r="1020" ht="25.15" customHeight="true" x14ac:dyDescent="0.2">
      <c r="C1020" s="461"/>
      <c r="D1020" s="461"/>
      <c r="E1020" s="461"/>
      <c r="F1020" s="461"/>
      <c r="G1020" s="461"/>
      <c r="H1020" s="461"/>
      <c r="I1020" s="461"/>
      <c r="J1020" s="461"/>
      <c r="K1020" s="461"/>
      <c r="L1020" s="461"/>
      <c r="M1020" s="461"/>
      <c r="N1020" s="461"/>
      <c r="O1020" s="461"/>
      <c r="P1020" s="461"/>
      <c r="Q1020" s="461"/>
    </row>
    <row r="1021" ht="25.15" customHeight="true" x14ac:dyDescent="0.2">
      <c r="C1021" s="461"/>
      <c r="D1021" s="461"/>
      <c r="E1021" s="461"/>
      <c r="F1021" s="461"/>
      <c r="G1021" s="461"/>
      <c r="H1021" s="461"/>
      <c r="I1021" s="461"/>
      <c r="J1021" s="461"/>
      <c r="K1021" s="461"/>
      <c r="L1021" s="461"/>
      <c r="M1021" s="461"/>
      <c r="N1021" s="461"/>
      <c r="O1021" s="461"/>
      <c r="P1021" s="461"/>
      <c r="Q1021" s="461"/>
    </row>
    <row r="1022" ht="25.15" customHeight="true" x14ac:dyDescent="0.2">
      <c r="C1022" s="461"/>
      <c r="D1022" s="461"/>
      <c r="E1022" s="461"/>
      <c r="F1022" s="461"/>
      <c r="G1022" s="461"/>
      <c r="H1022" s="461"/>
      <c r="I1022" s="461"/>
      <c r="J1022" s="461"/>
      <c r="K1022" s="461"/>
      <c r="L1022" s="461"/>
      <c r="M1022" s="461"/>
      <c r="N1022" s="461"/>
      <c r="O1022" s="461"/>
      <c r="P1022" s="461"/>
      <c r="Q1022" s="461"/>
    </row>
    <row r="1023" ht="25.15" customHeight="true" x14ac:dyDescent="0.2">
      <c r="C1023" s="461"/>
      <c r="D1023" s="461"/>
      <c r="E1023" s="461"/>
      <c r="F1023" s="461"/>
      <c r="G1023" s="461"/>
      <c r="H1023" s="461"/>
      <c r="I1023" s="461"/>
      <c r="J1023" s="461"/>
      <c r="K1023" s="461"/>
      <c r="L1023" s="461"/>
      <c r="M1023" s="461"/>
      <c r="N1023" s="461"/>
      <c r="O1023" s="461"/>
      <c r="P1023" s="461"/>
      <c r="Q1023" s="461"/>
    </row>
    <row r="1024" ht="25.15" customHeight="true" x14ac:dyDescent="0.2">
      <c r="C1024" s="461"/>
      <c r="D1024" s="461"/>
      <c r="E1024" s="461"/>
      <c r="F1024" s="461"/>
      <c r="G1024" s="461"/>
      <c r="H1024" s="461"/>
      <c r="I1024" s="461"/>
      <c r="J1024" s="461"/>
      <c r="K1024" s="461"/>
      <c r="L1024" s="461"/>
      <c r="M1024" s="461"/>
      <c r="N1024" s="461"/>
      <c r="O1024" s="461"/>
      <c r="P1024" s="461"/>
      <c r="Q1024" s="461"/>
    </row>
    <row r="1025" s="218" customFormat="true" ht="21" customHeight="true" x14ac:dyDescent="0.2">
      <c r="A1025" s="1755" t="s">
        <v>177</v>
      </c>
      <c r="B1025" s="1756"/>
      <c r="C1025" s="1757"/>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758" t="s">
        <v>178</v>
      </c>
      <c r="B1026" s="1759"/>
      <c r="C1026" s="400" t="s">
        <v>179</v>
      </c>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01" t="s">
        <v>180</v>
      </c>
      <c r="B1027" s="402" t="s">
        <v>181</v>
      </c>
      <c r="C1027" s="403">
        <v>7660</v>
      </c>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04" t="s">
        <v>182</v>
      </c>
      <c r="B1028" s="405" t="s">
        <v>181</v>
      </c>
      <c r="C1028" s="406">
        <v>7660</v>
      </c>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04" t="s">
        <v>183</v>
      </c>
      <c r="B1029" s="405" t="s">
        <v>184</v>
      </c>
      <c r="C1029" s="406">
        <v>7660</v>
      </c>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04" t="s">
        <v>185</v>
      </c>
      <c r="B1030" s="405" t="s">
        <v>186</v>
      </c>
      <c r="C1030" s="406">
        <v>7660</v>
      </c>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760" t="s">
        <v>187</v>
      </c>
      <c r="B1031" s="405" t="s">
        <v>188</v>
      </c>
      <c r="C1031" s="406">
        <v>2362</v>
      </c>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760"/>
      <c r="B1032" s="405" t="s">
        <v>189</v>
      </c>
      <c r="C1032" s="406">
        <v>5298</v>
      </c>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761"/>
      <c r="B1033" s="407" t="s">
        <v>190</v>
      </c>
      <c r="C1033" s="408">
        <v>0</v>
      </c>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762" t="s">
        <v>191</v>
      </c>
      <c r="B1034" s="1763"/>
      <c r="C1034" s="1764"/>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6"/>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Agadez</v>
      </c>
      <c r="B1037" s="293" t="e">
        <f>BR122+BR123</f>
        <v>#VALUE!</v>
      </c>
    </row>
    <row r="1038" ht="15" customHeight="true" x14ac:dyDescent="0.2">
      <c r="A1038" s="293" t="str">
        <f>S15</f>
        <v>Diffa</v>
      </c>
      <c r="B1038" s="293" t="e">
        <f>BS122+BS123</f>
        <v>#VALUE!</v>
      </c>
    </row>
    <row r="1039" ht="15" customHeight="true" x14ac:dyDescent="0.2">
      <c r="A1039" s="293" t="str">
        <f>T15</f>
        <v>Dosso</v>
      </c>
      <c r="B1039" s="293" t="e">
        <f>BT122+BT123</f>
        <v>#VALUE!</v>
      </c>
    </row>
    <row r="1040" ht="15" customHeight="true" x14ac:dyDescent="0.2">
      <c r="A1040" s="293" t="str">
        <f>U15</f>
        <v>Maradi</v>
      </c>
      <c r="B1040" s="293" t="e">
        <f>BU122+BU123</f>
        <v>#VALUE!</v>
      </c>
    </row>
    <row r="1041" ht="15" customHeight="true" x14ac:dyDescent="0.2">
      <c r="A1041" s="293" t="str">
        <f>V15</f>
        <v>Niamey</v>
      </c>
      <c r="B1041" s="293" t="e">
        <f>BV122+BV123</f>
        <v>#VALUE!</v>
      </c>
    </row>
    <row r="1042" ht="15" customHeight="true" x14ac:dyDescent="0.2">
      <c r="A1042" s="293" t="str">
        <f>W15</f>
        <v>Tahoua</v>
      </c>
      <c r="B1042" s="293" t="e">
        <f>BW122+BW123</f>
        <v>#VALUE!</v>
      </c>
    </row>
    <row r="1043" ht="15" customHeight="true" x14ac:dyDescent="0.2">
      <c r="A1043" s="293" t="str">
        <f>X15</f>
        <v>Tillabéri</v>
      </c>
      <c r="B1043" s="293" t="e">
        <f>BX122+XR123</f>
        <v>#VALUE!</v>
      </c>
    </row>
    <row r="1044" ht="15" customHeight="true" x14ac:dyDescent="0.2">
      <c r="A1044" s="293" t="str">
        <f>Y15</f>
        <v>Zinder</v>
      </c>
      <c r="B1044" s="293" t="e">
        <f>BY122+BY123</f>
        <v>#VALUE!</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8</v>
      </c>
      <c r="B1072" s="238" t="s">
        <v>136</v>
      </c>
    </row>
    <row r="1100" s="211" customFormat="true" ht="17.1" customHeight="true" x14ac:dyDescent="0.2">
      <c r="A1100" s="550"/>
      <c r="B1100" s="540"/>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551"/>
      <c r="B1101" s="541"/>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551"/>
      <c r="B1114" s="541"/>
      <c r="C1114" s="542"/>
      <c r="D1114" s="542"/>
      <c r="E1114" s="542"/>
      <c r="F1114" s="542"/>
      <c r="G1114" s="542"/>
      <c r="H1114" s="542"/>
      <c r="I1114" s="542"/>
      <c r="J1114" s="542"/>
      <c r="K1114" s="542"/>
      <c r="L1114" s="542"/>
      <c r="M1114" s="542"/>
      <c r="N1114" s="542"/>
      <c r="O1114" s="542"/>
      <c r="P1114" s="542"/>
      <c r="Q1114" s="542"/>
      <c r="R1114" s="542"/>
      <c r="S1114" s="542"/>
      <c r="T1114" s="542"/>
      <c r="U1114" s="542"/>
      <c r="V1114" s="542"/>
      <c r="W1114" s="542"/>
      <c r="X1114" s="542"/>
      <c r="Y1114" s="542"/>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551"/>
      <c r="B1115" s="541"/>
      <c r="C1115" s="542"/>
      <c r="D1115" s="542"/>
      <c r="E1115" s="542"/>
      <c r="F1115" s="542"/>
      <c r="G1115" s="542"/>
      <c r="H1115" s="542"/>
      <c r="I1115" s="542"/>
      <c r="J1115" s="542"/>
      <c r="K1115" s="542"/>
      <c r="L1115" s="542"/>
      <c r="M1115" s="542"/>
      <c r="N1115" s="542"/>
      <c r="O1115" s="542"/>
      <c r="P1115" s="542"/>
      <c r="Q1115" s="542"/>
      <c r="R1115" s="542"/>
      <c r="S1115" s="542"/>
      <c r="T1115" s="542"/>
      <c r="U1115" s="542"/>
      <c r="V1115" s="542"/>
      <c r="W1115" s="542"/>
      <c r="X1115" s="542"/>
      <c r="Y1115" s="542"/>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551"/>
      <c r="B1116" s="541"/>
      <c r="C1116" s="542"/>
      <c r="D1116" s="542"/>
      <c r="E1116" s="542"/>
      <c r="F1116" s="542"/>
      <c r="G1116" s="542"/>
      <c r="H1116" s="542"/>
      <c r="I1116" s="542"/>
      <c r="J1116" s="542"/>
      <c r="K1116" s="542"/>
      <c r="L1116" s="542"/>
      <c r="M1116" s="542"/>
      <c r="N1116" s="542"/>
      <c r="O1116" s="542"/>
      <c r="P1116" s="542"/>
      <c r="Q1116" s="542"/>
      <c r="R1116" s="542"/>
      <c r="S1116" s="542"/>
      <c r="T1116" s="542"/>
      <c r="U1116" s="542"/>
      <c r="V1116" s="542"/>
      <c r="W1116" s="542"/>
      <c r="X1116" s="542"/>
      <c r="Y1116" s="542"/>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552"/>
      <c r="B1117" s="543"/>
      <c r="C1117" s="544"/>
      <c r="D1117" s="544"/>
      <c r="E1117" s="544"/>
      <c r="F1117" s="544"/>
      <c r="G1117" s="544"/>
      <c r="H1117" s="544"/>
      <c r="I1117" s="544"/>
      <c r="J1117" s="544"/>
      <c r="K1117" s="544"/>
      <c r="L1117" s="544"/>
      <c r="M1117" s="544"/>
      <c r="N1117" s="544"/>
      <c r="O1117" s="544"/>
      <c r="P1117" s="544"/>
      <c r="Q1117" s="544"/>
      <c r="R1117" s="544"/>
      <c r="S1117" s="544"/>
      <c r="T1117" s="544"/>
      <c r="U1117" s="544"/>
      <c r="V1117" s="544"/>
      <c r="W1117" s="544"/>
      <c r="X1117" s="544"/>
      <c r="Y1117" s="544"/>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2"/>
      <c r="B1170" s="545"/>
      <c r="C1170" s="546"/>
      <c r="D1170" s="546"/>
      <c r="E1170" s="546"/>
      <c r="F1170" s="546"/>
      <c r="G1170" s="546"/>
      <c r="H1170" s="546"/>
      <c r="I1170" s="546"/>
      <c r="J1170" s="546"/>
      <c r="K1170" s="546"/>
      <c r="L1170" s="546"/>
      <c r="M1170" s="546"/>
      <c r="N1170" s="546"/>
      <c r="O1170" s="546"/>
      <c r="P1170" s="546"/>
      <c r="Q1170" s="546"/>
      <c r="R1170" s="546"/>
      <c r="S1170" s="546"/>
      <c r="T1170" s="546"/>
      <c r="U1170" s="546"/>
      <c r="V1170" s="546"/>
      <c r="W1170" s="546"/>
      <c r="X1170" s="546"/>
      <c r="Y1170" s="546"/>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2"/>
      <c r="B1171" s="545"/>
      <c r="C1171" s="546"/>
      <c r="D1171" s="546"/>
      <c r="E1171" s="546"/>
      <c r="F1171" s="546"/>
      <c r="G1171" s="546"/>
      <c r="H1171" s="546"/>
      <c r="I1171" s="546"/>
      <c r="J1171" s="546"/>
      <c r="K1171" s="546"/>
      <c r="L1171" s="546"/>
      <c r="M1171" s="546"/>
      <c r="N1171" s="546"/>
      <c r="O1171" s="546"/>
      <c r="P1171" s="546"/>
      <c r="Q1171" s="546"/>
      <c r="R1171" s="546"/>
      <c r="S1171" s="546"/>
      <c r="T1171" s="546"/>
      <c r="U1171" s="546"/>
      <c r="V1171" s="546"/>
      <c r="W1171" s="546"/>
      <c r="X1171" s="546"/>
      <c r="Y1171" s="546"/>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2"/>
      <c r="B1172" s="545"/>
      <c r="C1172" s="546"/>
      <c r="D1172" s="546"/>
      <c r="E1172" s="546"/>
      <c r="F1172" s="546"/>
      <c r="G1172" s="546"/>
      <c r="H1172" s="546"/>
      <c r="I1172" s="546"/>
      <c r="J1172" s="546"/>
      <c r="K1172" s="546"/>
      <c r="L1172" s="546"/>
      <c r="M1172" s="546"/>
      <c r="N1172" s="546"/>
      <c r="O1172" s="546"/>
      <c r="P1172" s="546"/>
      <c r="Q1172" s="546"/>
      <c r="R1172" s="546"/>
      <c r="S1172" s="546"/>
      <c r="T1172" s="546"/>
      <c r="U1172" s="546"/>
      <c r="V1172" s="546"/>
      <c r="W1172" s="546"/>
      <c r="X1172" s="546"/>
      <c r="Y1172" s="546"/>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2"/>
      <c r="B1173" s="545"/>
      <c r="C1173" s="546"/>
      <c r="D1173" s="546"/>
      <c r="E1173" s="546"/>
      <c r="F1173" s="546"/>
      <c r="G1173" s="546"/>
      <c r="H1173" s="546"/>
      <c r="I1173" s="546"/>
      <c r="J1173" s="546"/>
      <c r="K1173" s="546"/>
      <c r="L1173" s="546"/>
      <c r="M1173" s="546"/>
      <c r="N1173" s="546"/>
      <c r="O1173" s="546"/>
      <c r="P1173" s="546"/>
      <c r="Q1173" s="546"/>
      <c r="R1173" s="546"/>
      <c r="S1173" s="546"/>
      <c r="T1173" s="546"/>
      <c r="U1173" s="546"/>
      <c r="V1173" s="546"/>
      <c r="W1173" s="546"/>
      <c r="X1173" s="546"/>
      <c r="Y1173" s="546"/>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2"/>
      <c r="B1174" s="545"/>
      <c r="C1174" s="546"/>
      <c r="D1174" s="546"/>
      <c r="E1174" s="546"/>
      <c r="F1174" s="546"/>
      <c r="G1174" s="546"/>
      <c r="H1174" s="546"/>
      <c r="I1174" s="546"/>
      <c r="J1174" s="546"/>
      <c r="K1174" s="546"/>
      <c r="L1174" s="546"/>
      <c r="M1174" s="546"/>
      <c r="N1174" s="546"/>
      <c r="O1174" s="546"/>
      <c r="P1174" s="546"/>
      <c r="Q1174" s="546"/>
      <c r="R1174" s="546"/>
      <c r="S1174" s="546"/>
      <c r="T1174" s="546"/>
      <c r="U1174" s="546"/>
      <c r="V1174" s="546"/>
      <c r="W1174" s="546"/>
      <c r="X1174" s="546"/>
      <c r="Y1174" s="546"/>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2"/>
      <c r="B1175" s="545"/>
      <c r="C1175" s="546"/>
      <c r="D1175" s="546"/>
      <c r="E1175" s="546"/>
      <c r="F1175" s="546"/>
      <c r="G1175" s="546"/>
      <c r="H1175" s="546"/>
      <c r="I1175" s="546"/>
      <c r="J1175" s="546"/>
      <c r="K1175" s="546"/>
      <c r="L1175" s="546"/>
      <c r="M1175" s="546"/>
      <c r="N1175" s="546"/>
      <c r="O1175" s="546"/>
      <c r="P1175" s="546"/>
      <c r="Q1175" s="546"/>
      <c r="R1175" s="546"/>
      <c r="S1175" s="546"/>
      <c r="T1175" s="546"/>
      <c r="U1175" s="546"/>
      <c r="V1175" s="546"/>
      <c r="W1175" s="546"/>
      <c r="X1175" s="546"/>
      <c r="Y1175" s="546"/>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547"/>
      <c r="B1176" s="312"/>
      <c r="C1176" s="548"/>
      <c r="D1176" s="549"/>
      <c r="E1176" s="549"/>
      <c r="F1176" s="549"/>
      <c r="G1176" s="549"/>
      <c r="H1176" s="548"/>
      <c r="I1176" s="549"/>
      <c r="J1176" s="549"/>
      <c r="K1176" s="549"/>
      <c r="L1176" s="549"/>
      <c r="M1176" s="548"/>
      <c r="N1176" s="549"/>
      <c r="O1176" s="549"/>
      <c r="P1176" s="549"/>
      <c r="Q1176" s="549"/>
      <c r="R1176" s="548"/>
      <c r="S1176" s="549"/>
      <c r="T1176" s="549"/>
      <c r="U1176" s="549"/>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549"/>
      <c r="B1177" s="549"/>
      <c r="C1177" s="548"/>
      <c r="D1177" s="548"/>
      <c r="E1177" s="548"/>
      <c r="F1177" s="548"/>
      <c r="G1177" s="548"/>
      <c r="H1177" s="548"/>
      <c r="I1177" s="548"/>
      <c r="J1177" s="548"/>
      <c r="K1177" s="548"/>
      <c r="L1177" s="548"/>
      <c r="M1177" s="548"/>
      <c r="N1177" s="548"/>
      <c r="O1177" s="548"/>
      <c r="P1177" s="548"/>
      <c r="Q1177" s="548"/>
      <c r="R1177" s="548"/>
      <c r="S1177" s="548"/>
      <c r="T1177" s="548"/>
      <c r="U1177" s="548"/>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990">
    <mergeCell ref="BA347:BA348"/>
    <mergeCell ref="BA349:BA350"/>
    <mergeCell ref="BA351:BA352"/>
    <mergeCell ref="BA353:BA354"/>
    <mergeCell ref="BA153:BA157"/>
    <mergeCell ref="BA231:BA235"/>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A140:BA143"/>
    <mergeCell ref="BM14:BQ14"/>
    <mergeCell ref="BA16:BA17"/>
    <mergeCell ref="BA18:BA21"/>
    <mergeCell ref="BA22:BA23"/>
    <mergeCell ref="BC27:BG27"/>
    <mergeCell ref="BH27:BL27"/>
    <mergeCell ref="BM27:BQ27"/>
    <mergeCell ref="BA41:BA42"/>
    <mergeCell ref="BC56:BG56"/>
    <mergeCell ref="BH56:BL56"/>
    <mergeCell ref="BM56:BQ56"/>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H120:L120"/>
    <mergeCell ref="M120:Q120"/>
    <mergeCell ref="A58:A66"/>
    <mergeCell ref="A108:B108"/>
    <mergeCell ref="A122:A123"/>
    <mergeCell ref="A124:A127"/>
    <mergeCell ref="A128:A129"/>
    <mergeCell ref="A130:A132"/>
    <mergeCell ref="C133:G133"/>
    <mergeCell ref="C120:G120"/>
    <mergeCell ref="H133:L133"/>
    <mergeCell ref="M133:Q133"/>
    <mergeCell ref="A135:A139"/>
    <mergeCell ref="A153:A156"/>
    <mergeCell ref="A202:A204"/>
    <mergeCell ref="A208:B208"/>
    <mergeCell ref="C220:G220"/>
    <mergeCell ref="H220:L220"/>
    <mergeCell ref="A1025:C1025"/>
    <mergeCell ref="A1026:B1026"/>
    <mergeCell ref="A1031:A1033"/>
    <mergeCell ref="A1034:C1034"/>
    <mergeCell ref="C413:D413"/>
    <mergeCell ref="H413:I413"/>
    <mergeCell ref="C417:D417"/>
    <mergeCell ref="H417:I417"/>
    <mergeCell ref="C421:D421"/>
    <mergeCell ref="H421:I421"/>
    <mergeCell ref="C425:D425"/>
    <mergeCell ref="H425:I425"/>
    <mergeCell ref="C429:D429"/>
    <mergeCell ref="H429:I429"/>
    <mergeCell ref="C433:D433"/>
    <mergeCell ref="H433:I433"/>
    <mergeCell ref="C437:D437"/>
    <mergeCell ref="H437:I437"/>
    <mergeCell ref="C441:D441"/>
    <mergeCell ref="M220:Q220"/>
    <mergeCell ref="A222:A224"/>
    <mergeCell ref="A225:A228"/>
    <mergeCell ref="B402:B445"/>
    <mergeCell ref="C403:D403"/>
    <mergeCell ref="H403:I403"/>
    <mergeCell ref="M403:N403"/>
    <mergeCell ref="C404:D404"/>
    <mergeCell ref="H404:I404"/>
    <mergeCell ref="M404:N404"/>
    <mergeCell ref="C399:F399"/>
    <mergeCell ref="H399:K399"/>
    <mergeCell ref="M399:P399"/>
    <mergeCell ref="C400:E400"/>
    <mergeCell ref="H400:J400"/>
    <mergeCell ref="M400:O400"/>
    <mergeCell ref="C405:D405"/>
    <mergeCell ref="H405:I405"/>
    <mergeCell ref="M405:N405"/>
    <mergeCell ref="C406:D406"/>
    <mergeCell ref="H406:I406"/>
    <mergeCell ref="M406:N406"/>
    <mergeCell ref="C401:D402"/>
    <mergeCell ref="H401:I402"/>
    <mergeCell ref="M401:N402"/>
    <mergeCell ref="C409:D409"/>
    <mergeCell ref="H409:I409"/>
    <mergeCell ref="M409:N409"/>
    <mergeCell ref="C410:D410"/>
    <mergeCell ref="H410:I410"/>
    <mergeCell ref="M410:N410"/>
    <mergeCell ref="C407:D407"/>
    <mergeCell ref="H407:I407"/>
    <mergeCell ref="M407:N407"/>
    <mergeCell ref="C408:D408"/>
    <mergeCell ref="H408:I408"/>
    <mergeCell ref="M408:N408"/>
    <mergeCell ref="M413:N413"/>
    <mergeCell ref="C414:D414"/>
    <mergeCell ref="H414:I414"/>
    <mergeCell ref="M414:N414"/>
    <mergeCell ref="C411:D411"/>
    <mergeCell ref="H411:I411"/>
    <mergeCell ref="M411:N411"/>
    <mergeCell ref="C412:D412"/>
    <mergeCell ref="H412:I412"/>
    <mergeCell ref="M412:N412"/>
    <mergeCell ref="M417:N417"/>
    <mergeCell ref="C418:D418"/>
    <mergeCell ref="H418:I418"/>
    <mergeCell ref="M418:N418"/>
    <mergeCell ref="C415:D415"/>
    <mergeCell ref="H415:I415"/>
    <mergeCell ref="M415:N415"/>
    <mergeCell ref="C416:D416"/>
    <mergeCell ref="H416:I416"/>
    <mergeCell ref="M416:N416"/>
    <mergeCell ref="M421:N421"/>
    <mergeCell ref="C422:D422"/>
    <mergeCell ref="H422:I422"/>
    <mergeCell ref="M422:N422"/>
    <mergeCell ref="C419:D419"/>
    <mergeCell ref="H419:I419"/>
    <mergeCell ref="M419:N419"/>
    <mergeCell ref="C420:D420"/>
    <mergeCell ref="H420:I420"/>
    <mergeCell ref="M420:N420"/>
    <mergeCell ref="M425:N425"/>
    <mergeCell ref="C426:D426"/>
    <mergeCell ref="H426:I426"/>
    <mergeCell ref="M426:N426"/>
    <mergeCell ref="C423:D423"/>
    <mergeCell ref="H423:I423"/>
    <mergeCell ref="M423:N423"/>
    <mergeCell ref="C424:D424"/>
    <mergeCell ref="H424:I424"/>
    <mergeCell ref="M424:N424"/>
    <mergeCell ref="M429:N429"/>
    <mergeCell ref="C430:D430"/>
    <mergeCell ref="H430:I430"/>
    <mergeCell ref="M430:N430"/>
    <mergeCell ref="C427:D427"/>
    <mergeCell ref="H427:I427"/>
    <mergeCell ref="M427:N427"/>
    <mergeCell ref="C428:E428"/>
    <mergeCell ref="H428:J428"/>
    <mergeCell ref="M428:O428"/>
    <mergeCell ref="M433:N433"/>
    <mergeCell ref="C434:D434"/>
    <mergeCell ref="H434:I434"/>
    <mergeCell ref="M434:N434"/>
    <mergeCell ref="C431:D431"/>
    <mergeCell ref="H431:I431"/>
    <mergeCell ref="M431:N431"/>
    <mergeCell ref="C432:D432"/>
    <mergeCell ref="H432:I432"/>
    <mergeCell ref="M432:N432"/>
    <mergeCell ref="M437:N437"/>
    <mergeCell ref="C438:D438"/>
    <mergeCell ref="H438:I438"/>
    <mergeCell ref="M438:N438"/>
    <mergeCell ref="C435:D435"/>
    <mergeCell ref="H435:I435"/>
    <mergeCell ref="M435:N435"/>
    <mergeCell ref="C436:D436"/>
    <mergeCell ref="H436:I436"/>
    <mergeCell ref="M436:N436"/>
    <mergeCell ref="H441:I441"/>
    <mergeCell ref="M441:N441"/>
    <mergeCell ref="C442:D442"/>
    <mergeCell ref="H442:I442"/>
    <mergeCell ref="M442:N442"/>
    <mergeCell ref="C439:D439"/>
    <mergeCell ref="H439:I439"/>
    <mergeCell ref="M439:N439"/>
    <mergeCell ref="C440:D440"/>
    <mergeCell ref="H440:I440"/>
    <mergeCell ref="M440:N440"/>
    <mergeCell ref="C445:D445"/>
    <mergeCell ref="H445:I445"/>
    <mergeCell ref="M445:N445"/>
    <mergeCell ref="C446:D446"/>
    <mergeCell ref="H446:I446"/>
    <mergeCell ref="M446:N446"/>
    <mergeCell ref="C443:D443"/>
    <mergeCell ref="H443:I443"/>
    <mergeCell ref="M443:N443"/>
    <mergeCell ref="C444:D444"/>
    <mergeCell ref="H444:I444"/>
    <mergeCell ref="M444:N444"/>
    <mergeCell ref="C449:D449"/>
    <mergeCell ref="H449:I449"/>
    <mergeCell ref="M449:N449"/>
    <mergeCell ref="C450:D450"/>
    <mergeCell ref="H450:I450"/>
    <mergeCell ref="M450:N450"/>
    <mergeCell ref="C447:D447"/>
    <mergeCell ref="H447:I447"/>
    <mergeCell ref="M447:N447"/>
    <mergeCell ref="C448:D448"/>
    <mergeCell ref="H448:I448"/>
    <mergeCell ref="M448:N448"/>
    <mergeCell ref="O455:Q455"/>
    <mergeCell ref="C453:D453"/>
    <mergeCell ref="H453:I453"/>
    <mergeCell ref="M453:N453"/>
    <mergeCell ref="C454:G454"/>
    <mergeCell ref="H454:L454"/>
    <mergeCell ref="M454:Q454"/>
    <mergeCell ref="C451:D451"/>
    <mergeCell ref="H451:I451"/>
    <mergeCell ref="M451:N451"/>
    <mergeCell ref="C452:D452"/>
    <mergeCell ref="H452:I452"/>
    <mergeCell ref="M452:N452"/>
    <mergeCell ref="C457:D457"/>
    <mergeCell ref="H457:I457"/>
    <mergeCell ref="M457:N457"/>
    <mergeCell ref="C458:D458"/>
    <mergeCell ref="H458:I458"/>
    <mergeCell ref="M458:N458"/>
    <mergeCell ref="C455:D456"/>
    <mergeCell ref="E455:G455"/>
    <mergeCell ref="H455:I456"/>
    <mergeCell ref="J455:L455"/>
    <mergeCell ref="M455:N456"/>
    <mergeCell ref="C461:D462"/>
    <mergeCell ref="H461:I462"/>
    <mergeCell ref="M461:N462"/>
    <mergeCell ref="C463:D463"/>
    <mergeCell ref="H463:I463"/>
    <mergeCell ref="M463:N463"/>
    <mergeCell ref="C459:D459"/>
    <mergeCell ref="H459:I459"/>
    <mergeCell ref="M459:N459"/>
    <mergeCell ref="C460:E460"/>
    <mergeCell ref="H460:J460"/>
    <mergeCell ref="M460:O460"/>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D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E487"/>
    <mergeCell ref="H487:J487"/>
    <mergeCell ref="M487:O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8:D498"/>
    <mergeCell ref="H498:I498"/>
    <mergeCell ref="M498:N498"/>
    <mergeCell ref="C499:D499"/>
    <mergeCell ref="H499:I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2:D542"/>
    <mergeCell ref="H542:I542"/>
    <mergeCell ref="M542:N542"/>
    <mergeCell ref="C543:D543"/>
    <mergeCell ref="H543:I543"/>
    <mergeCell ref="M543:N543"/>
    <mergeCell ref="C540:D540"/>
    <mergeCell ref="H540:I540"/>
    <mergeCell ref="M540:N540"/>
    <mergeCell ref="C541:D541"/>
    <mergeCell ref="H541:I541"/>
    <mergeCell ref="M541:N541"/>
    <mergeCell ref="C546:D546"/>
    <mergeCell ref="H546:I546"/>
    <mergeCell ref="M546:N546"/>
    <mergeCell ref="C547:D547"/>
    <mergeCell ref="H547:I547"/>
    <mergeCell ref="M547:N547"/>
    <mergeCell ref="C544:D544"/>
    <mergeCell ref="H544:I544"/>
    <mergeCell ref="M544:N544"/>
    <mergeCell ref="C545:D545"/>
    <mergeCell ref="H545:I545"/>
    <mergeCell ref="M545:N545"/>
    <mergeCell ref="C550:D550"/>
    <mergeCell ref="H550:I550"/>
    <mergeCell ref="M550:N550"/>
    <mergeCell ref="C551:D551"/>
    <mergeCell ref="H551:I551"/>
    <mergeCell ref="M551:N551"/>
    <mergeCell ref="C548:D548"/>
    <mergeCell ref="H548:I548"/>
    <mergeCell ref="M548:N548"/>
    <mergeCell ref="C549:D549"/>
    <mergeCell ref="H549:I549"/>
    <mergeCell ref="M549:N549"/>
    <mergeCell ref="C554:D554"/>
    <mergeCell ref="H554:I554"/>
    <mergeCell ref="M554:N554"/>
    <mergeCell ref="C555:D555"/>
    <mergeCell ref="H555:I555"/>
    <mergeCell ref="M555:N555"/>
    <mergeCell ref="C552:D552"/>
    <mergeCell ref="H552:I552"/>
    <mergeCell ref="M552:N552"/>
    <mergeCell ref="C553:D553"/>
    <mergeCell ref="H553:I553"/>
    <mergeCell ref="M553:N553"/>
    <mergeCell ref="C558:D558"/>
    <mergeCell ref="H558:I558"/>
    <mergeCell ref="M558:N558"/>
    <mergeCell ref="C559:D559"/>
    <mergeCell ref="H559:I559"/>
    <mergeCell ref="M559:N559"/>
    <mergeCell ref="C556:D556"/>
    <mergeCell ref="H556:I556"/>
    <mergeCell ref="M556:N556"/>
    <mergeCell ref="C557:D557"/>
    <mergeCell ref="H557:I557"/>
    <mergeCell ref="M557:N557"/>
    <mergeCell ref="C562:D562"/>
    <mergeCell ref="H562:I562"/>
    <mergeCell ref="M562:N562"/>
    <mergeCell ref="C563:D563"/>
    <mergeCell ref="H563:I563"/>
    <mergeCell ref="M563:N563"/>
    <mergeCell ref="C560:D560"/>
    <mergeCell ref="H560:I560"/>
    <mergeCell ref="M560:N560"/>
    <mergeCell ref="C561:D561"/>
    <mergeCell ref="H561:I561"/>
    <mergeCell ref="M561:N561"/>
    <mergeCell ref="C566:D566"/>
    <mergeCell ref="H566:I566"/>
    <mergeCell ref="M566:N566"/>
    <mergeCell ref="C567:D567"/>
    <mergeCell ref="H567:I567"/>
    <mergeCell ref="M567:N567"/>
    <mergeCell ref="C564:D564"/>
    <mergeCell ref="H564:I564"/>
    <mergeCell ref="M564:N564"/>
    <mergeCell ref="C565:D565"/>
    <mergeCell ref="H565:I565"/>
    <mergeCell ref="M565:N565"/>
    <mergeCell ref="C570:D570"/>
    <mergeCell ref="H570:I570"/>
    <mergeCell ref="M570:N570"/>
    <mergeCell ref="C571:D571"/>
    <mergeCell ref="H571:I571"/>
    <mergeCell ref="M571:N571"/>
    <mergeCell ref="C568:D568"/>
    <mergeCell ref="H568:I568"/>
    <mergeCell ref="M568:N568"/>
    <mergeCell ref="C569:D569"/>
    <mergeCell ref="H569:I569"/>
    <mergeCell ref="M569:N569"/>
    <mergeCell ref="C574:D574"/>
    <mergeCell ref="H574:I574"/>
    <mergeCell ref="M574:N574"/>
    <mergeCell ref="C575:D575"/>
    <mergeCell ref="H575:I575"/>
    <mergeCell ref="M575:N575"/>
    <mergeCell ref="C572:D572"/>
    <mergeCell ref="H572:I572"/>
    <mergeCell ref="M572:N572"/>
    <mergeCell ref="C573:D573"/>
    <mergeCell ref="H573:I573"/>
    <mergeCell ref="M573:N573"/>
    <mergeCell ref="C578:D578"/>
    <mergeCell ref="H578:I578"/>
    <mergeCell ref="M578:N578"/>
    <mergeCell ref="C579:D579"/>
    <mergeCell ref="H579:I579"/>
    <mergeCell ref="M579:N579"/>
    <mergeCell ref="C576:D576"/>
    <mergeCell ref="H576:I576"/>
    <mergeCell ref="M576:N576"/>
    <mergeCell ref="C577:D577"/>
    <mergeCell ref="H577:I577"/>
    <mergeCell ref="M577:N577"/>
    <mergeCell ref="C582:D582"/>
    <mergeCell ref="H582:I582"/>
    <mergeCell ref="M582:N582"/>
    <mergeCell ref="C583:D583"/>
    <mergeCell ref="H583:I583"/>
    <mergeCell ref="M583:N583"/>
    <mergeCell ref="C580:D580"/>
    <mergeCell ref="H580:I580"/>
    <mergeCell ref="M580:N580"/>
    <mergeCell ref="C581:D581"/>
    <mergeCell ref="H581:I581"/>
    <mergeCell ref="M581:N581"/>
    <mergeCell ref="C586:D586"/>
    <mergeCell ref="H586:I586"/>
    <mergeCell ref="M586:N586"/>
    <mergeCell ref="C587:D587"/>
    <mergeCell ref="H587:I587"/>
    <mergeCell ref="M587:N587"/>
    <mergeCell ref="C584:D584"/>
    <mergeCell ref="H584:I584"/>
    <mergeCell ref="M584:N584"/>
    <mergeCell ref="C585:D585"/>
    <mergeCell ref="H585:I585"/>
    <mergeCell ref="M585:N585"/>
    <mergeCell ref="C590:D590"/>
    <mergeCell ref="H590:I590"/>
    <mergeCell ref="M590:N590"/>
    <mergeCell ref="C591:D591"/>
    <mergeCell ref="H591:I591"/>
    <mergeCell ref="M591:N591"/>
    <mergeCell ref="C588:D588"/>
    <mergeCell ref="H588:I588"/>
    <mergeCell ref="M588:N588"/>
    <mergeCell ref="C589:D589"/>
    <mergeCell ref="H589:I589"/>
    <mergeCell ref="M589:N589"/>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8:D598"/>
    <mergeCell ref="H598:I598"/>
    <mergeCell ref="M598:N598"/>
    <mergeCell ref="C599:D599"/>
    <mergeCell ref="H599:I599"/>
    <mergeCell ref="M599:N599"/>
    <mergeCell ref="C596:D596"/>
    <mergeCell ref="H596:I596"/>
    <mergeCell ref="M596:N596"/>
    <mergeCell ref="C597:D597"/>
    <mergeCell ref="H597:I597"/>
    <mergeCell ref="M597:N597"/>
    <mergeCell ref="C602:D602"/>
    <mergeCell ref="H602:I602"/>
    <mergeCell ref="M602:N602"/>
    <mergeCell ref="C603:D603"/>
    <mergeCell ref="H603:I603"/>
    <mergeCell ref="M603:N603"/>
    <mergeCell ref="C600:D600"/>
    <mergeCell ref="H600:I600"/>
    <mergeCell ref="M600:N600"/>
    <mergeCell ref="C601:D601"/>
    <mergeCell ref="H601:I601"/>
    <mergeCell ref="M601:N601"/>
    <mergeCell ref="C606:D606"/>
    <mergeCell ref="H606:I606"/>
    <mergeCell ref="M606:N606"/>
    <mergeCell ref="C607:D607"/>
    <mergeCell ref="H607:I607"/>
    <mergeCell ref="M607:N607"/>
    <mergeCell ref="C604:D604"/>
    <mergeCell ref="H604:I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D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N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90:D690"/>
    <mergeCell ref="H690:I690"/>
    <mergeCell ref="M690:N690"/>
    <mergeCell ref="C688:D688"/>
    <mergeCell ref="H688:I688"/>
    <mergeCell ref="M688:N688"/>
    <mergeCell ref="C689:D689"/>
    <mergeCell ref="H689:I689"/>
    <mergeCell ref="M689:N689"/>
  </mergeCells>
  <conditionalFormatting sqref="BC1:CZ1048576">
    <cfRule type="cellIs" dxfId="1"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2945"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2946"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2947"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2948"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2949"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2950"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2951"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2952"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2953"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2954"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2955"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2956"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2957"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2958"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2959"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2960" r:id="rId19" name="B_Matrix">
              <controlPr defaultSize="0" print="0" autoFill="0" autoPict="0" macro="[0]!GoTo_WATER">
                <anchor moveWithCells="1">
                  <from>
                    <xdr:col>1</xdr:col>
                    <xdr:colOff>228600</xdr:colOff>
                    <xdr:row>398</xdr:row>
                    <xdr:rowOff>161925</xdr:rowOff>
                  </from>
                  <to>
                    <xdr:col>1</xdr:col>
                    <xdr:colOff>1704975</xdr:colOff>
                    <xdr:row>400</xdr:row>
                    <xdr:rowOff>47625</xdr:rowOff>
                  </to>
                </anchor>
              </controlPr>
            </control>
          </mc:Choice>
        </mc:AlternateContent>
        <mc:AlternateContent xmlns:mc="http://schemas.openxmlformats.org/markup-compatibility/2006">
          <mc:Choice Requires="x14">
            <control shapeId="252961"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2962"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2963"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2964"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2965"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2966"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2967"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2968"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2969"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2970"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2971"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2972"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2973"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2974"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2975"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2976"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2977"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2978"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2979"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2980"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2981"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2982"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2983"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2984"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2985"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2986"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2987"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2988"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2989"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2990"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2991"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2992"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2993"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2994"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2995"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1759EA-D583-4323-AD8B-87440D13769D}">
  <sheetPr codeName="Feuil4"/>
  <dimension ref="A1:CZ1200"/>
  <sheetViews>
    <sheetView showGridLines="false" workbookViewId="0"/>
  </sheetViews>
  <sheetFormatPr defaultColWidth="9.140625" defaultRowHeight="15" customHeight="true" x14ac:dyDescent="0.2"/>
  <cols>
    <col min="1" max="1" width="31.5703125" style="390" customWidth="true"/>
    <col min="2" max="2" width="41.5703125" style="390" customWidth="true"/>
    <col min="3" max="17" width="10.7109375" style="390" customWidth="true"/>
    <col min="18" max="25" width="12.5703125" style="390" customWidth="true"/>
    <col min="26" max="52" width="12.5703125" style="211" customWidth="true"/>
    <col min="53" max="53" width="31.5703125" style="391" customWidth="true"/>
    <col min="54" max="54" width="41.5703125" style="238" customWidth="true"/>
    <col min="55" max="69" width="9.140625" style="391"/>
    <col min="70" max="77" width="12.5703125" style="391" customWidth="true"/>
    <col min="78" max="104" width="12.5703125" style="211" customWidth="true"/>
    <col min="105" max="16384" width="9.140625" style="390"/>
  </cols>
  <sheetData>
    <row r="1" s="111" customFormat="true" ht="18" customHeight="true" x14ac:dyDescent="0.2">
      <c r="Z1" s="211"/>
      <c r="AA1" s="211"/>
      <c r="AB1" s="211"/>
      <c r="AC1" s="211"/>
      <c r="AD1" s="211"/>
      <c r="AE1" s="211"/>
      <c r="AF1" s="211"/>
      <c r="AG1" s="211"/>
      <c r="AH1" s="211"/>
      <c r="AI1" s="211"/>
      <c r="AJ1" s="211"/>
      <c r="AK1" s="211"/>
      <c r="AL1" s="211"/>
      <c r="AM1" s="211"/>
      <c r="AN1" s="211"/>
      <c r="AO1" s="211"/>
      <c r="AP1" s="211"/>
      <c r="AQ1" s="211"/>
      <c r="AR1" s="211"/>
      <c r="AS1" s="211"/>
      <c r="AT1" s="211"/>
      <c r="AU1" s="211"/>
      <c r="AV1" s="211"/>
      <c r="AW1" s="211"/>
      <c r="AX1" s="211"/>
      <c r="AY1" s="211"/>
      <c r="AZ1" s="211"/>
      <c r="BB1" s="134"/>
      <c r="BZ1" s="211"/>
      <c r="CA1" s="211"/>
      <c r="CB1" s="211"/>
      <c r="CC1" s="211"/>
      <c r="CD1" s="211"/>
      <c r="CE1" s="211"/>
      <c r="CF1" s="211"/>
      <c r="CG1" s="211"/>
      <c r="CH1" s="211"/>
      <c r="CI1" s="211"/>
      <c r="CJ1" s="211"/>
      <c r="CK1" s="211"/>
      <c r="CL1" s="211"/>
      <c r="CM1" s="211"/>
      <c r="CN1" s="211"/>
      <c r="CO1" s="211"/>
      <c r="CP1" s="211"/>
      <c r="CQ1" s="211"/>
      <c r="CR1" s="211"/>
      <c r="CS1" s="211"/>
      <c r="CT1" s="211"/>
      <c r="CU1" s="211"/>
      <c r="CV1" s="211"/>
      <c r="CW1" s="211"/>
      <c r="CX1" s="211"/>
      <c r="CY1" s="211"/>
      <c r="CZ1" s="211"/>
    </row>
    <row r="2" s="111" customFormat="true" ht="22.5" customHeight="true" x14ac:dyDescent="0.35">
      <c r="A2" s="225" t="str">
        <f>A1026</f>
        <v>Niger</v>
      </c>
      <c r="B2" s="226"/>
      <c r="Z2" s="211"/>
      <c r="AA2" s="211"/>
      <c r="AB2" s="211"/>
      <c r="AC2" s="211"/>
      <c r="AD2" s="211"/>
      <c r="AE2" s="211"/>
      <c r="AF2" s="211"/>
      <c r="AG2" s="211"/>
      <c r="AH2" s="211"/>
      <c r="AI2" s="211"/>
      <c r="AJ2" s="211"/>
      <c r="AK2" s="211"/>
      <c r="AL2" s="211"/>
      <c r="AM2" s="211"/>
      <c r="AN2" s="211"/>
      <c r="AO2" s="211"/>
      <c r="AP2" s="211"/>
      <c r="AQ2" s="211"/>
      <c r="AR2" s="211"/>
      <c r="AS2" s="211"/>
      <c r="AT2" s="211"/>
      <c r="AU2" s="211"/>
      <c r="AV2" s="211"/>
      <c r="AW2" s="211"/>
      <c r="AX2" s="211"/>
      <c r="AY2" s="211"/>
      <c r="AZ2" s="211"/>
      <c r="BB2" s="134"/>
      <c r="BZ2" s="211"/>
      <c r="CA2" s="211"/>
      <c r="CB2" s="211"/>
      <c r="CC2" s="211"/>
      <c r="CD2" s="211"/>
      <c r="CE2" s="211"/>
      <c r="CF2" s="211"/>
      <c r="CG2" s="211"/>
      <c r="CH2" s="211"/>
      <c r="CI2" s="211"/>
      <c r="CJ2" s="211"/>
      <c r="CK2" s="211"/>
      <c r="CL2" s="211"/>
      <c r="CM2" s="211"/>
      <c r="CN2" s="211"/>
      <c r="CO2" s="211"/>
      <c r="CP2" s="211"/>
      <c r="CQ2" s="211"/>
      <c r="CR2" s="211"/>
      <c r="CS2" s="211"/>
      <c r="CT2" s="211"/>
      <c r="CU2" s="211"/>
      <c r="CV2" s="211"/>
      <c r="CW2" s="211"/>
      <c r="CX2" s="211"/>
      <c r="CY2" s="211"/>
      <c r="CZ2" s="211"/>
    </row>
    <row r="3" s="111" customFormat="true" ht="22.5" customHeight="true" x14ac:dyDescent="0.35">
      <c r="A3" s="138" t="str">
        <f>A1034</f>
        <v>2012</v>
      </c>
      <c r="B3" s="228"/>
      <c r="Z3" s="211"/>
      <c r="AA3" s="211"/>
      <c r="AB3" s="211"/>
      <c r="AC3" s="211"/>
      <c r="AD3" s="211"/>
      <c r="AE3" s="211"/>
      <c r="AF3" s="211"/>
      <c r="AG3" s="211"/>
      <c r="AH3" s="211"/>
      <c r="AI3" s="211"/>
      <c r="AJ3" s="211"/>
      <c r="AK3" s="211"/>
      <c r="AL3" s="211"/>
      <c r="AM3" s="211"/>
      <c r="AN3" s="211"/>
      <c r="AO3" s="211"/>
      <c r="AP3" s="211"/>
      <c r="AQ3" s="211"/>
      <c r="AR3" s="211"/>
      <c r="AS3" s="211"/>
      <c r="AT3" s="211"/>
      <c r="AU3" s="211"/>
      <c r="AV3" s="211"/>
      <c r="AW3" s="211"/>
      <c r="AX3" s="211"/>
      <c r="AY3" s="211"/>
      <c r="AZ3" s="211"/>
      <c r="BB3" s="134"/>
      <c r="BZ3" s="211"/>
      <c r="CA3" s="211"/>
      <c r="CB3" s="211"/>
      <c r="CC3" s="211"/>
      <c r="CD3" s="211"/>
      <c r="CE3" s="211"/>
      <c r="CF3" s="211"/>
      <c r="CG3" s="211"/>
      <c r="CH3" s="211"/>
      <c r="CI3" s="211"/>
      <c r="CJ3" s="211"/>
      <c r="CK3" s="211"/>
      <c r="CL3" s="211"/>
      <c r="CM3" s="211"/>
      <c r="CN3" s="211"/>
      <c r="CO3" s="211"/>
      <c r="CP3" s="211"/>
      <c r="CQ3" s="211"/>
      <c r="CR3" s="211"/>
      <c r="CS3" s="211"/>
      <c r="CT3" s="211"/>
      <c r="CU3" s="211"/>
      <c r="CV3" s="211"/>
      <c r="CW3" s="211"/>
      <c r="CX3" s="211"/>
      <c r="CY3" s="211"/>
      <c r="CZ3" s="211"/>
    </row>
    <row r="4" s="111" customFormat="true" ht="22.5" customHeight="true" x14ac:dyDescent="0.35">
      <c r="A4" s="227" t="s">
        <v>95</v>
      </c>
      <c r="B4" s="228"/>
      <c r="Z4" s="211"/>
      <c r="AA4" s="211"/>
      <c r="AB4" s="211"/>
      <c r="AC4" s="211"/>
      <c r="AD4" s="211"/>
      <c r="AE4" s="211"/>
      <c r="AF4" s="211"/>
      <c r="AG4" s="211"/>
      <c r="AH4" s="211"/>
      <c r="AI4" s="211"/>
      <c r="AJ4" s="211"/>
      <c r="AK4" s="211"/>
      <c r="AL4" s="211"/>
      <c r="AM4" s="211"/>
      <c r="AN4" s="211"/>
      <c r="AO4" s="211"/>
      <c r="AP4" s="211"/>
      <c r="AQ4" s="211"/>
      <c r="AR4" s="211"/>
      <c r="AS4" s="211"/>
      <c r="AT4" s="211"/>
      <c r="AU4" s="211"/>
      <c r="AV4" s="211"/>
      <c r="AW4" s="211"/>
      <c r="AX4" s="211"/>
      <c r="AY4" s="211"/>
      <c r="AZ4" s="211"/>
      <c r="BB4" s="134"/>
      <c r="BZ4" s="211"/>
      <c r="CA4" s="211"/>
      <c r="CB4" s="211"/>
      <c r="CC4" s="211"/>
      <c r="CD4" s="211"/>
      <c r="CE4" s="211"/>
      <c r="CF4" s="211"/>
      <c r="CG4" s="211"/>
      <c r="CH4" s="211"/>
      <c r="CI4" s="211"/>
      <c r="CJ4" s="211"/>
      <c r="CK4" s="211"/>
      <c r="CL4" s="211"/>
      <c r="CM4" s="211"/>
      <c r="CN4" s="211"/>
      <c r="CO4" s="211"/>
      <c r="CP4" s="211"/>
      <c r="CQ4" s="211"/>
      <c r="CR4" s="211"/>
      <c r="CS4" s="211"/>
      <c r="CT4" s="211"/>
      <c r="CU4" s="211"/>
      <c r="CV4" s="211"/>
      <c r="CW4" s="211"/>
      <c r="CX4" s="211"/>
      <c r="CY4" s="211"/>
      <c r="CZ4" s="211"/>
    </row>
    <row r="5" s="111" customFormat="true" ht="20.1" customHeight="true" x14ac:dyDescent="0.35">
      <c r="A5" s="227" t="s">
        <v>96</v>
      </c>
      <c r="B5" s="228"/>
      <c r="Z5" s="211"/>
      <c r="AA5" s="211"/>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AY5" s="211"/>
      <c r="AZ5" s="211"/>
      <c r="BB5" s="134"/>
      <c r="BZ5" s="211"/>
      <c r="CA5" s="211"/>
      <c r="CB5" s="211"/>
      <c r="CC5" s="211"/>
      <c r="CD5" s="211"/>
      <c r="CE5" s="211"/>
      <c r="CF5" s="211"/>
      <c r="CG5" s="211"/>
      <c r="CH5" s="211"/>
      <c r="CI5" s="211"/>
      <c r="CJ5" s="211"/>
      <c r="CK5" s="211"/>
      <c r="CL5" s="211"/>
      <c r="CM5" s="211"/>
      <c r="CN5" s="211"/>
      <c r="CO5" s="211"/>
      <c r="CP5" s="211"/>
      <c r="CQ5" s="211"/>
      <c r="CR5" s="211"/>
      <c r="CS5" s="211"/>
      <c r="CT5" s="211"/>
      <c r="CU5" s="211"/>
      <c r="CV5" s="211"/>
      <c r="CW5" s="211"/>
      <c r="CX5" s="211"/>
      <c r="CY5" s="211"/>
      <c r="CZ5" s="211"/>
    </row>
    <row r="6" s="111" customFormat="true" ht="15" customHeight="true" x14ac:dyDescent="0.2">
      <c r="A6" s="229" t="s">
        <v>97</v>
      </c>
      <c r="B6" s="230"/>
      <c r="Z6" s="211"/>
      <c r="AA6" s="211"/>
      <c r="AB6" s="211"/>
      <c r="AC6" s="211"/>
      <c r="AD6" s="211"/>
      <c r="AE6" s="211"/>
      <c r="AF6" s="211"/>
      <c r="AG6" s="211"/>
      <c r="AH6" s="211"/>
      <c r="AI6" s="211"/>
      <c r="AJ6" s="211"/>
      <c r="AK6" s="211"/>
      <c r="AL6" s="211"/>
      <c r="AM6" s="211"/>
      <c r="AN6" s="211"/>
      <c r="AO6" s="211"/>
      <c r="AP6" s="211"/>
      <c r="AQ6" s="211"/>
      <c r="AR6" s="211"/>
      <c r="AS6" s="211"/>
      <c r="AT6" s="211"/>
      <c r="AU6" s="211"/>
      <c r="AV6" s="211"/>
      <c r="AW6" s="211"/>
      <c r="AX6" s="211"/>
      <c r="AY6" s="211"/>
      <c r="AZ6" s="211"/>
      <c r="BB6" s="134"/>
      <c r="BZ6" s="211"/>
      <c r="CA6" s="211"/>
      <c r="CB6" s="211"/>
      <c r="CC6" s="211"/>
      <c r="CD6" s="211"/>
      <c r="CE6" s="211"/>
      <c r="CF6" s="211"/>
      <c r="CG6" s="211"/>
      <c r="CH6" s="211"/>
      <c r="CI6" s="211"/>
      <c r="CJ6" s="211"/>
      <c r="CK6" s="211"/>
      <c r="CL6" s="211"/>
      <c r="CM6" s="211"/>
      <c r="CN6" s="211"/>
      <c r="CO6" s="211"/>
      <c r="CP6" s="211"/>
      <c r="CQ6" s="211"/>
      <c r="CR6" s="211"/>
      <c r="CS6" s="211"/>
      <c r="CT6" s="211"/>
      <c r="CU6" s="211"/>
      <c r="CV6" s="211"/>
      <c r="CW6" s="211"/>
      <c r="CX6" s="211"/>
      <c r="CY6" s="211"/>
      <c r="CZ6" s="211"/>
    </row>
    <row r="7" s="111" customFormat="true" ht="15" customHeight="true" x14ac:dyDescent="0.2">
      <c r="A7" s="231" t="s">
        <v>40</v>
      </c>
      <c r="B7" s="232"/>
      <c r="Z7" s="211"/>
      <c r="AA7" s="211"/>
      <c r="AB7" s="211"/>
      <c r="AC7" s="211"/>
      <c r="AD7" s="211"/>
      <c r="AE7" s="211"/>
      <c r="AF7" s="211"/>
      <c r="AG7" s="211"/>
      <c r="AH7" s="211"/>
      <c r="AI7" s="211"/>
      <c r="AJ7" s="211"/>
      <c r="AK7" s="211"/>
      <c r="AL7" s="211"/>
      <c r="AM7" s="211"/>
      <c r="AN7" s="211"/>
      <c r="AO7" s="211"/>
      <c r="AP7" s="211"/>
      <c r="AQ7" s="211"/>
      <c r="AR7" s="211"/>
      <c r="AS7" s="211"/>
      <c r="AT7" s="211"/>
      <c r="AU7" s="211"/>
      <c r="AV7" s="211"/>
      <c r="AW7" s="211"/>
      <c r="AX7" s="211"/>
      <c r="AY7" s="211"/>
      <c r="AZ7" s="211"/>
      <c r="BB7" s="134"/>
      <c r="BZ7" s="211"/>
      <c r="CA7" s="211"/>
      <c r="CB7" s="211"/>
      <c r="CC7" s="211"/>
      <c r="CD7" s="211"/>
      <c r="CE7" s="211"/>
      <c r="CF7" s="211"/>
      <c r="CG7" s="211"/>
      <c r="CH7" s="211"/>
      <c r="CI7" s="211"/>
      <c r="CJ7" s="211"/>
      <c r="CK7" s="211"/>
      <c r="CL7" s="211"/>
      <c r="CM7" s="211"/>
      <c r="CN7" s="211"/>
      <c r="CO7" s="211"/>
      <c r="CP7" s="211"/>
      <c r="CQ7" s="211"/>
      <c r="CR7" s="211"/>
      <c r="CS7" s="211"/>
      <c r="CT7" s="211"/>
      <c r="CU7" s="211"/>
      <c r="CV7" s="211"/>
      <c r="CW7" s="211"/>
      <c r="CX7" s="211"/>
      <c r="CY7" s="211"/>
      <c r="CZ7" s="211"/>
    </row>
    <row r="8" s="111" customFormat="true" ht="15" customHeight="true" x14ac:dyDescent="0.2">
      <c r="A8" s="231" t="s">
        <v>39</v>
      </c>
      <c r="B8" s="232"/>
      <c r="Z8" s="211"/>
      <c r="AA8" s="211"/>
      <c r="AB8" s="211"/>
      <c r="AC8" s="211"/>
      <c r="AD8" s="211"/>
      <c r="AE8" s="211"/>
      <c r="AF8" s="211"/>
      <c r="AG8" s="211"/>
      <c r="AH8" s="211"/>
      <c r="AI8" s="211"/>
      <c r="AJ8" s="211"/>
      <c r="AK8" s="211"/>
      <c r="AL8" s="211"/>
      <c r="AM8" s="211"/>
      <c r="AN8" s="211"/>
      <c r="AO8" s="211"/>
      <c r="AP8" s="211"/>
      <c r="AQ8" s="211"/>
      <c r="AR8" s="211"/>
      <c r="AS8" s="211"/>
      <c r="AT8" s="211"/>
      <c r="AU8" s="211"/>
      <c r="AV8" s="211"/>
      <c r="AW8" s="211"/>
      <c r="AX8" s="211"/>
      <c r="AY8" s="211"/>
      <c r="AZ8" s="211"/>
      <c r="BB8" s="134"/>
      <c r="BZ8" s="211"/>
      <c r="CA8" s="211"/>
      <c r="CB8" s="211"/>
      <c r="CC8" s="211"/>
      <c r="CD8" s="211"/>
      <c r="CE8" s="211"/>
      <c r="CF8" s="211"/>
      <c r="CG8" s="211"/>
      <c r="CH8" s="211"/>
      <c r="CI8" s="211"/>
      <c r="CJ8" s="211"/>
      <c r="CK8" s="211"/>
      <c r="CL8" s="211"/>
      <c r="CM8" s="211"/>
      <c r="CN8" s="211"/>
      <c r="CO8" s="211"/>
      <c r="CP8" s="211"/>
      <c r="CQ8" s="211"/>
      <c r="CR8" s="211"/>
      <c r="CS8" s="211"/>
      <c r="CT8" s="211"/>
      <c r="CU8" s="211"/>
      <c r="CV8" s="211"/>
      <c r="CW8" s="211"/>
      <c r="CX8" s="211"/>
      <c r="CY8" s="211"/>
      <c r="CZ8" s="211"/>
    </row>
    <row r="9" s="111" customFormat="true" ht="15" customHeight="true" x14ac:dyDescent="0.2">
      <c r="A9" s="231" t="s">
        <v>133</v>
      </c>
      <c r="B9" s="233" t="str">
        <f>A1025</f>
        <v>DHS12</v>
      </c>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B9" s="134"/>
      <c r="BZ9" s="211"/>
      <c r="CA9" s="211"/>
      <c r="CB9" s="211"/>
      <c r="CC9" s="211"/>
      <c r="CD9" s="211"/>
      <c r="CE9" s="211"/>
      <c r="CF9" s="211"/>
      <c r="CG9" s="211"/>
      <c r="CH9" s="211"/>
      <c r="CI9" s="211"/>
      <c r="CJ9" s="211"/>
      <c r="CK9" s="211"/>
      <c r="CL9" s="211"/>
      <c r="CM9" s="211"/>
      <c r="CN9" s="211"/>
      <c r="CO9" s="211"/>
      <c r="CP9" s="211"/>
      <c r="CQ9" s="211"/>
      <c r="CR9" s="211"/>
      <c r="CS9" s="211"/>
      <c r="CT9" s="211"/>
      <c r="CU9" s="211"/>
      <c r="CV9" s="211"/>
      <c r="CW9" s="211"/>
      <c r="CX9" s="211"/>
      <c r="CY9" s="211"/>
      <c r="CZ9" s="211"/>
    </row>
    <row r="10" s="111" customFormat="true" ht="15" customHeight="true" x14ac:dyDescent="0.2">
      <c r="A10" s="563" t="str">
        <f>B1028</f>
        <v/>
      </c>
      <c r="B10" s="564"/>
      <c r="Z10" s="211"/>
      <c r="AA10" s="211"/>
      <c r="AB10" s="211"/>
      <c r="AC10" s="211"/>
      <c r="AD10" s="211"/>
      <c r="AE10" s="211"/>
      <c r="AF10" s="211"/>
      <c r="AG10" s="211"/>
      <c r="AH10" s="211"/>
      <c r="AI10" s="211"/>
      <c r="AJ10" s="211"/>
      <c r="AK10" s="211"/>
      <c r="AL10" s="211"/>
      <c r="AM10" s="211"/>
      <c r="AN10" s="211"/>
      <c r="AO10" s="211"/>
      <c r="AP10" s="211"/>
      <c r="AQ10" s="211"/>
      <c r="AR10" s="211"/>
      <c r="AS10" s="211"/>
      <c r="AT10" s="211"/>
      <c r="AU10" s="211"/>
      <c r="AV10" s="211"/>
      <c r="AW10" s="211"/>
      <c r="AX10" s="211"/>
      <c r="AY10" s="211"/>
      <c r="AZ10" s="211"/>
      <c r="BB10" s="134"/>
      <c r="BZ10" s="211"/>
      <c r="CA10" s="211"/>
      <c r="CB10" s="211"/>
      <c r="CC10" s="211"/>
      <c r="CD10" s="211"/>
      <c r="CE10" s="211"/>
      <c r="CF10" s="211"/>
      <c r="CG10" s="211"/>
      <c r="CH10" s="211"/>
      <c r="CI10" s="211"/>
      <c r="CJ10" s="211"/>
      <c r="CK10" s="211"/>
      <c r="CL10" s="211"/>
      <c r="CM10" s="211"/>
      <c r="CN10" s="211"/>
      <c r="CO10" s="211"/>
      <c r="CP10" s="211"/>
      <c r="CQ10" s="211"/>
      <c r="CR10" s="211"/>
      <c r="CS10" s="211"/>
      <c r="CT10" s="211"/>
      <c r="CU10" s="211"/>
      <c r="CV10" s="211"/>
      <c r="CW10" s="211"/>
      <c r="CX10" s="211"/>
      <c r="CY10" s="211"/>
      <c r="CZ10" s="211"/>
    </row>
    <row r="11" s="111" customFormat="true" ht="15" customHeight="true" x14ac:dyDescent="0.2">
      <c r="A11" s="563" t="str">
        <f>B1027</f>
        <v/>
      </c>
      <c r="B11" s="565"/>
      <c r="Z11" s="211"/>
      <c r="AA11" s="211"/>
      <c r="AB11" s="211"/>
      <c r="AC11" s="211"/>
      <c r="AD11" s="211"/>
      <c r="AE11" s="211"/>
      <c r="AF11" s="211"/>
      <c r="AG11" s="211"/>
      <c r="AH11" s="211"/>
      <c r="AI11" s="211"/>
      <c r="AJ11" s="211"/>
      <c r="AK11" s="211"/>
      <c r="AL11" s="211"/>
      <c r="AM11" s="211"/>
      <c r="AN11" s="211"/>
      <c r="AO11" s="211"/>
      <c r="AP11" s="211"/>
      <c r="AQ11" s="211"/>
      <c r="AR11" s="211"/>
      <c r="AS11" s="211"/>
      <c r="AT11" s="211"/>
      <c r="AU11" s="211"/>
      <c r="AV11" s="211"/>
      <c r="AW11" s="211"/>
      <c r="AX11" s="211"/>
      <c r="AY11" s="211"/>
      <c r="AZ11" s="211"/>
      <c r="BB11" s="134"/>
      <c r="BZ11" s="211"/>
      <c r="CA11" s="211"/>
      <c r="CB11" s="211"/>
      <c r="CC11" s="211"/>
      <c r="CD11" s="211"/>
      <c r="CE11" s="211"/>
      <c r="CF11" s="211"/>
      <c r="CG11" s="211"/>
      <c r="CH11" s="211"/>
      <c r="CI11" s="211"/>
      <c r="CJ11" s="211"/>
      <c r="CK11" s="211"/>
      <c r="CL11" s="211"/>
      <c r="CM11" s="211"/>
      <c r="CN11" s="211"/>
      <c r="CO11" s="211"/>
      <c r="CP11" s="211"/>
      <c r="CQ11" s="211"/>
      <c r="CR11" s="211"/>
      <c r="CS11" s="211"/>
      <c r="CT11" s="211"/>
      <c r="CU11" s="211"/>
      <c r="CV11" s="211"/>
      <c r="CW11" s="211"/>
      <c r="CX11" s="211"/>
      <c r="CY11" s="211"/>
      <c r="CZ11" s="211"/>
    </row>
    <row r="12" s="111" customFormat="true" ht="18" customHeight="true" x14ac:dyDescent="0.2">
      <c r="A12" s="566"/>
      <c r="B12" s="564"/>
      <c r="Z12" s="211"/>
      <c r="AA12" s="211"/>
      <c r="AB12" s="211"/>
      <c r="AC12" s="211"/>
      <c r="AD12" s="211"/>
      <c r="AE12" s="211"/>
      <c r="AF12" s="211"/>
      <c r="AG12" s="211"/>
      <c r="AH12" s="211"/>
      <c r="AI12" s="211"/>
      <c r="AJ12" s="211"/>
      <c r="AK12" s="211"/>
      <c r="AL12" s="211"/>
      <c r="AM12" s="211"/>
      <c r="AN12" s="211"/>
      <c r="AO12" s="211"/>
      <c r="AP12" s="211"/>
      <c r="AQ12" s="211"/>
      <c r="AR12" s="211"/>
      <c r="AS12" s="211"/>
      <c r="AT12" s="211"/>
      <c r="AU12" s="211"/>
      <c r="AV12" s="211"/>
      <c r="AW12" s="211"/>
      <c r="AX12" s="211"/>
      <c r="AY12" s="211"/>
      <c r="AZ12" s="211"/>
      <c r="BB12" s="134"/>
      <c r="BZ12" s="211"/>
      <c r="CA12" s="211"/>
      <c r="CB12" s="211"/>
      <c r="CC12" s="211"/>
      <c r="CD12" s="211"/>
      <c r="CE12" s="211"/>
      <c r="CF12" s="211"/>
      <c r="CG12" s="211"/>
      <c r="CH12" s="211"/>
      <c r="CI12" s="211"/>
      <c r="CJ12" s="211"/>
      <c r="CK12" s="211"/>
      <c r="CL12" s="211"/>
      <c r="CM12" s="211"/>
      <c r="CN12" s="211"/>
      <c r="CO12" s="211"/>
      <c r="CP12" s="211"/>
      <c r="CQ12" s="211"/>
      <c r="CR12" s="211"/>
      <c r="CS12" s="211"/>
      <c r="CT12" s="211"/>
      <c r="CU12" s="211"/>
      <c r="CV12" s="211"/>
      <c r="CW12" s="211"/>
      <c r="CX12" s="211"/>
      <c r="CY12" s="211"/>
      <c r="CZ12" s="211"/>
    </row>
    <row r="13" s="111" customFormat="true" ht="18" customHeight="true" x14ac:dyDescent="0.2">
      <c r="A13" s="567"/>
      <c r="B13" s="568"/>
      <c r="Z13" s="211"/>
      <c r="AA13" s="211"/>
      <c r="AB13" s="211"/>
      <c r="AC13" s="211"/>
      <c r="AD13" s="211"/>
      <c r="AE13" s="211"/>
      <c r="AF13" s="211"/>
      <c r="AG13" s="211"/>
      <c r="AH13" s="211"/>
      <c r="AI13" s="211"/>
      <c r="AJ13" s="211"/>
      <c r="AK13" s="211"/>
      <c r="AL13" s="211"/>
      <c r="AM13" s="211"/>
      <c r="AN13" s="211"/>
      <c r="AO13" s="211"/>
      <c r="AP13" s="211"/>
      <c r="AQ13" s="211"/>
      <c r="AR13" s="211"/>
      <c r="AS13" s="211"/>
      <c r="AT13" s="211"/>
      <c r="AU13" s="211"/>
      <c r="AV13" s="211"/>
      <c r="AW13" s="211"/>
      <c r="AX13" s="211"/>
      <c r="AY13" s="211"/>
      <c r="AZ13" s="211"/>
      <c r="BB13" s="134"/>
      <c r="BZ13" s="211"/>
      <c r="CA13" s="211"/>
      <c r="CB13" s="211"/>
      <c r="CC13" s="211"/>
      <c r="CD13" s="211"/>
      <c r="CE13" s="211"/>
      <c r="CF13" s="211"/>
      <c r="CG13" s="211"/>
      <c r="CH13" s="211"/>
      <c r="CI13" s="211"/>
      <c r="CJ13" s="211"/>
      <c r="CK13" s="211"/>
      <c r="CL13" s="211"/>
      <c r="CM13" s="211"/>
      <c r="CN13" s="211"/>
      <c r="CO13" s="211"/>
      <c r="CP13" s="211"/>
      <c r="CQ13" s="211"/>
      <c r="CR13" s="211"/>
      <c r="CS13" s="211"/>
      <c r="CT13" s="211"/>
      <c r="CU13" s="211"/>
      <c r="CV13" s="211"/>
      <c r="CW13" s="211"/>
      <c r="CX13" s="211"/>
      <c r="CY13" s="211"/>
      <c r="CZ13" s="211"/>
    </row>
    <row r="14" s="397" customFormat="true" ht="15" customHeight="true" x14ac:dyDescent="0.2">
      <c r="A14" s="115" t="s">
        <v>95</v>
      </c>
      <c r="B14" s="208"/>
      <c r="C14" s="1832" t="s">
        <v>114</v>
      </c>
      <c r="D14" s="1833"/>
      <c r="E14" s="1833"/>
      <c r="F14" s="1833"/>
      <c r="G14" s="1834"/>
      <c r="H14" s="1967" t="s">
        <v>38</v>
      </c>
      <c r="I14" s="1968"/>
      <c r="J14" s="1968"/>
      <c r="K14" s="1968"/>
      <c r="L14" s="1969"/>
      <c r="M14" s="1974" t="s">
        <v>37</v>
      </c>
      <c r="N14" s="1975"/>
      <c r="O14" s="1975"/>
      <c r="P14" s="1975"/>
      <c r="Q14" s="1976"/>
      <c r="R14" s="1563" t="s">
        <v>137</v>
      </c>
      <c r="S14" s="1569"/>
      <c r="T14" s="1569"/>
      <c r="U14" s="1569"/>
      <c r="V14" s="1569"/>
      <c r="W14" s="1569"/>
      <c r="X14" s="1569"/>
      <c r="Y14" s="1570"/>
      <c r="Z14" s="312"/>
      <c r="AA14" s="312"/>
      <c r="AB14" s="312"/>
      <c r="AC14" s="312"/>
      <c r="AD14" s="312"/>
      <c r="AE14" s="312"/>
      <c r="AF14" s="312"/>
      <c r="AG14" s="312"/>
      <c r="AH14" s="312"/>
      <c r="AI14" s="312"/>
      <c r="AJ14" s="312"/>
      <c r="AK14" s="312"/>
      <c r="AL14" s="312"/>
      <c r="AM14" s="312"/>
      <c r="AN14" s="312"/>
      <c r="AO14" s="312"/>
      <c r="AP14" s="312"/>
      <c r="AQ14" s="312"/>
      <c r="AR14" s="312"/>
      <c r="AS14" s="312"/>
      <c r="AT14" s="312"/>
      <c r="AU14" s="312"/>
      <c r="AV14" s="312"/>
      <c r="AW14" s="312"/>
      <c r="AX14" s="312"/>
      <c r="AY14" s="312"/>
      <c r="AZ14" s="562"/>
      <c r="BA14" s="217" t="s">
        <v>128</v>
      </c>
      <c r="BB14" s="115" t="s">
        <v>95</v>
      </c>
      <c r="BC14" s="1822" t="s">
        <v>114</v>
      </c>
      <c r="BD14" s="1823"/>
      <c r="BE14" s="1823"/>
      <c r="BF14" s="1823"/>
      <c r="BG14" s="1824"/>
      <c r="BH14" s="1825" t="s">
        <v>38</v>
      </c>
      <c r="BI14" s="1823"/>
      <c r="BJ14" s="1823"/>
      <c r="BK14" s="1823"/>
      <c r="BL14" s="1824"/>
      <c r="BM14" s="1825" t="s">
        <v>37</v>
      </c>
      <c r="BN14" s="1823"/>
      <c r="BO14" s="1823"/>
      <c r="BP14" s="1823"/>
      <c r="BQ14" s="1835"/>
      <c r="BR14" s="1451" t="s">
        <v>137</v>
      </c>
      <c r="BS14" s="1452"/>
      <c r="BT14" s="1452"/>
      <c r="BU14" s="1452"/>
      <c r="BV14" s="1452"/>
      <c r="BW14" s="1452"/>
      <c r="BX14" s="1452"/>
      <c r="BY14" s="1453"/>
      <c r="BZ14" s="215"/>
      <c r="CA14" s="215"/>
      <c r="CB14" s="215"/>
      <c r="CC14" s="215"/>
      <c r="CD14" s="215"/>
      <c r="CE14" s="215"/>
      <c r="CF14" s="215"/>
      <c r="CG14" s="215"/>
      <c r="CH14" s="215"/>
      <c r="CI14" s="215"/>
      <c r="CJ14" s="215"/>
      <c r="CK14" s="215"/>
      <c r="CL14" s="215"/>
      <c r="CM14" s="215"/>
      <c r="CN14" s="215"/>
      <c r="CO14" s="215"/>
      <c r="CP14" s="215"/>
      <c r="CQ14" s="215"/>
      <c r="CR14" s="215"/>
      <c r="CS14" s="215"/>
      <c r="CT14" s="215"/>
      <c r="CU14" s="215"/>
      <c r="CV14" s="215"/>
      <c r="CW14" s="215"/>
      <c r="CX14" s="215"/>
      <c r="CY14" s="215"/>
      <c r="CZ14" s="215"/>
    </row>
    <row r="15" s="397" customFormat="true" ht="12.75" x14ac:dyDescent="0.2">
      <c r="A15" s="182" t="s">
        <v>87</v>
      </c>
      <c r="B15" s="242"/>
      <c r="C15" s="269" t="s">
        <v>0</v>
      </c>
      <c r="D15" s="270" t="s">
        <v>1</v>
      </c>
      <c r="E15" s="270" t="s">
        <v>2</v>
      </c>
      <c r="F15" s="270" t="s">
        <v>3</v>
      </c>
      <c r="G15" s="271" t="s">
        <v>4</v>
      </c>
      <c r="H15" s="1190" t="s">
        <v>0</v>
      </c>
      <c r="I15" s="1142" t="s">
        <v>1</v>
      </c>
      <c r="J15" s="1142" t="s">
        <v>2</v>
      </c>
      <c r="K15" s="1142" t="s">
        <v>3</v>
      </c>
      <c r="L15" s="1143" t="s">
        <v>4</v>
      </c>
      <c r="M15" s="1178" t="s">
        <v>0</v>
      </c>
      <c r="N15" s="1142" t="s">
        <v>1</v>
      </c>
      <c r="O15" s="1142" t="s">
        <v>2</v>
      </c>
      <c r="P15" s="1142" t="s">
        <v>3</v>
      </c>
      <c r="Q15" s="1202" t="s">
        <v>4</v>
      </c>
      <c r="R15" s="1190" t="s">
        <v>149</v>
      </c>
      <c r="S15" s="1142" t="s">
        <v>150</v>
      </c>
      <c r="T15" s="1142" t="s">
        <v>151</v>
      </c>
      <c r="U15" s="1142" t="s">
        <v>152</v>
      </c>
      <c r="V15" s="1142" t="s">
        <v>153</v>
      </c>
      <c r="W15" s="1142" t="s">
        <v>154</v>
      </c>
      <c r="X15" s="1142" t="s">
        <v>225</v>
      </c>
      <c r="Y15" s="1144" t="s">
        <v>156</v>
      </c>
      <c r="Z15" s="312"/>
      <c r="AA15" s="312"/>
      <c r="AB15" s="312"/>
      <c r="AC15" s="312"/>
      <c r="AD15" s="312"/>
      <c r="AE15" s="312"/>
      <c r="AF15" s="312"/>
      <c r="AG15" s="312"/>
      <c r="AH15" s="312"/>
      <c r="AI15" s="312"/>
      <c r="AJ15" s="312"/>
      <c r="AK15" s="312"/>
      <c r="AL15" s="312"/>
      <c r="AM15" s="312"/>
      <c r="AN15" s="312"/>
      <c r="AO15" s="312"/>
      <c r="AP15" s="312"/>
      <c r="AQ15" s="312"/>
      <c r="AR15" s="312"/>
      <c r="AS15" s="312"/>
      <c r="AT15" s="312"/>
      <c r="AU15" s="312"/>
      <c r="AV15" s="312"/>
      <c r="AW15" s="312"/>
      <c r="AX15" s="312"/>
      <c r="AY15" s="312"/>
      <c r="AZ15" s="562"/>
      <c r="BA15" s="192" t="s">
        <v>119</v>
      </c>
      <c r="BB15" s="191"/>
      <c r="BC15" s="313" t="s">
        <v>0</v>
      </c>
      <c r="BD15" s="166" t="s">
        <v>1</v>
      </c>
      <c r="BE15" s="166" t="s">
        <v>2</v>
      </c>
      <c r="BF15" s="166" t="s">
        <v>3</v>
      </c>
      <c r="BG15" s="314" t="s">
        <v>4</v>
      </c>
      <c r="BH15" s="315" t="s">
        <v>0</v>
      </c>
      <c r="BI15" s="166" t="s">
        <v>1</v>
      </c>
      <c r="BJ15" s="166" t="s">
        <v>2</v>
      </c>
      <c r="BK15" s="166" t="s">
        <v>3</v>
      </c>
      <c r="BL15" s="314" t="s">
        <v>4</v>
      </c>
      <c r="BM15" s="315" t="s">
        <v>0</v>
      </c>
      <c r="BN15" s="166" t="s">
        <v>1</v>
      </c>
      <c r="BO15" s="166" t="s">
        <v>2</v>
      </c>
      <c r="BP15" s="166" t="s">
        <v>3</v>
      </c>
      <c r="BQ15" s="314" t="s">
        <v>4</v>
      </c>
      <c r="BR15" s="315" t="s">
        <v>149</v>
      </c>
      <c r="BS15" s="166" t="s">
        <v>150</v>
      </c>
      <c r="BT15" s="166" t="s">
        <v>151</v>
      </c>
      <c r="BU15" s="166" t="s">
        <v>152</v>
      </c>
      <c r="BV15" s="166" t="s">
        <v>153</v>
      </c>
      <c r="BW15" s="166" t="s">
        <v>154</v>
      </c>
      <c r="BX15" s="166" t="s">
        <v>225</v>
      </c>
      <c r="BY15" s="167" t="s">
        <v>156</v>
      </c>
      <c r="BZ15" s="1528"/>
      <c r="CA15" s="1528"/>
      <c r="CB15" s="1528"/>
      <c r="CC15" s="1528"/>
      <c r="CD15" s="1528"/>
      <c r="CE15" s="1528"/>
      <c r="CF15" s="1528"/>
      <c r="CG15" s="1528"/>
      <c r="CH15" s="1528"/>
      <c r="CI15" s="1528"/>
      <c r="CJ15" s="1528"/>
      <c r="CK15" s="1528"/>
      <c r="CL15" s="1528"/>
      <c r="CM15" s="1528"/>
      <c r="CN15" s="1528"/>
      <c r="CO15" s="1528"/>
      <c r="CP15" s="1528"/>
      <c r="CQ15" s="1528"/>
      <c r="CR15" s="1528"/>
      <c r="CS15" s="1528"/>
      <c r="CT15" s="1528"/>
      <c r="CU15" s="1528"/>
      <c r="CV15" s="1528"/>
      <c r="CW15" s="1528"/>
      <c r="CX15" s="1528"/>
      <c r="CY15" s="1528"/>
      <c r="CZ15" s="1528"/>
    </row>
    <row r="16" s="397" customFormat="true" ht="15" customHeight="true" x14ac:dyDescent="0.2">
      <c r="A16" s="1945" t="s">
        <v>13</v>
      </c>
      <c r="B16" s="1388" t="s">
        <v>14</v>
      </c>
      <c r="C16" s="1241">
        <v>62.406584427273245</v>
      </c>
      <c r="D16" s="1242">
        <v>62.603286003596573</v>
      </c>
      <c r="E16" s="1242">
        <v>61.277960173469005</v>
      </c>
      <c r="F16" s="1242">
        <v>61.444248571574398</v>
      </c>
      <c r="G16" s="1243">
        <v>85.251132768524073</v>
      </c>
      <c r="H16" s="1244">
        <v>92.440531077537486</v>
      </c>
      <c r="I16" s="1242">
        <v>98.111264339979613</v>
      </c>
      <c r="J16" s="1242">
        <v>99.24266947715185</v>
      </c>
      <c r="K16" s="1242">
        <v>99.138795816753188</v>
      </c>
      <c r="L16" s="1245">
        <v>98.846088942824011</v>
      </c>
      <c r="M16" s="1246">
        <v>60.623734727454746</v>
      </c>
      <c r="N16" s="1242">
        <v>61.825947784511527</v>
      </c>
      <c r="O16" s="1242">
        <v>61.260233685552315</v>
      </c>
      <c r="P16" s="1242">
        <v>58.316299816874285</v>
      </c>
      <c r="Q16" s="1243">
        <v>60.616325726196095</v>
      </c>
      <c r="R16" s="1244">
        <v>75.293181368342971</v>
      </c>
      <c r="S16" s="1242">
        <v>74.586041352832197</v>
      </c>
      <c r="T16" s="1242">
        <v>44.710423098319716</v>
      </c>
      <c r="U16" s="1242">
        <v>72.921724174006613</v>
      </c>
      <c r="V16" s="1242">
        <v>98.526718811480663</v>
      </c>
      <c r="W16" s="1242">
        <v>56.326618175527528</v>
      </c>
      <c r="X16" s="1242">
        <v>73.057476467809181</v>
      </c>
      <c r="Y16" s="1581">
        <v>67.50967966055498</v>
      </c>
      <c r="Z16" s="312"/>
      <c r="AA16" s="312"/>
      <c r="AB16" s="312"/>
      <c r="AC16" s="312"/>
      <c r="AD16" s="312"/>
      <c r="AE16" s="312"/>
      <c r="AF16" s="312"/>
      <c r="AG16" s="312"/>
      <c r="AH16" s="312"/>
      <c r="AI16" s="312"/>
      <c r="AJ16" s="312"/>
      <c r="AK16" s="312"/>
      <c r="AL16" s="312"/>
      <c r="AM16" s="312"/>
      <c r="AN16" s="312"/>
      <c r="AO16" s="312"/>
      <c r="AP16" s="312"/>
      <c r="AQ16" s="312"/>
      <c r="AR16" s="312"/>
      <c r="AS16" s="312"/>
      <c r="AT16" s="312"/>
      <c r="AU16" s="312"/>
      <c r="AV16" s="312"/>
      <c r="AW16" s="312"/>
      <c r="AX16" s="312"/>
      <c r="AY16" s="312"/>
      <c r="AZ16" s="562"/>
      <c r="BA16" s="1836" t="s">
        <v>13</v>
      </c>
      <c r="BB16" s="147" t="s">
        <v>14</v>
      </c>
      <c r="BC16" s="1045" t="s">
        <v>35</v>
      </c>
      <c r="BD16" s="1064" t="s">
        <v>35</v>
      </c>
      <c r="BE16" s="1064" t="s">
        <v>35</v>
      </c>
      <c r="BF16" s="1064" t="s">
        <v>35</v>
      </c>
      <c r="BG16" s="1084" t="s">
        <v>35</v>
      </c>
      <c r="BH16" s="1104" t="s">
        <v>35</v>
      </c>
      <c r="BI16" s="1064" t="s">
        <v>35</v>
      </c>
      <c r="BJ16" s="1064" t="s">
        <v>35</v>
      </c>
      <c r="BK16" s="1064" t="s">
        <v>35</v>
      </c>
      <c r="BL16" s="1084" t="s">
        <v>35</v>
      </c>
      <c r="BM16" s="1104" t="s">
        <v>35</v>
      </c>
      <c r="BN16" s="1064" t="s">
        <v>35</v>
      </c>
      <c r="BO16" s="1064" t="s">
        <v>35</v>
      </c>
      <c r="BP16" s="1064" t="s">
        <v>35</v>
      </c>
      <c r="BQ16" s="1084" t="s">
        <v>35</v>
      </c>
      <c r="BR16" s="1104" t="s">
        <v>35</v>
      </c>
      <c r="BS16" s="1064" t="s">
        <v>35</v>
      </c>
      <c r="BT16" s="1064" t="s">
        <v>35</v>
      </c>
      <c r="BU16" s="1064" t="s">
        <v>35</v>
      </c>
      <c r="BV16" s="1064" t="s">
        <v>35</v>
      </c>
      <c r="BW16" s="1064" t="s">
        <v>35</v>
      </c>
      <c r="BX16" s="1064" t="s">
        <v>35</v>
      </c>
      <c r="BY16" s="1123" t="s">
        <v>35</v>
      </c>
      <c r="BZ16" s="1529"/>
      <c r="CA16" s="1529"/>
      <c r="CB16" s="1529"/>
      <c r="CC16" s="1529"/>
      <c r="CD16" s="1529"/>
      <c r="CE16" s="1529"/>
      <c r="CF16" s="1529"/>
      <c r="CG16" s="1529"/>
      <c r="CH16" s="1529"/>
      <c r="CI16" s="1529"/>
      <c r="CJ16" s="1529"/>
      <c r="CK16" s="1529"/>
      <c r="CL16" s="1529"/>
      <c r="CM16" s="1529"/>
      <c r="CN16" s="1529"/>
      <c r="CO16" s="1529"/>
      <c r="CP16" s="1529"/>
      <c r="CQ16" s="1529"/>
      <c r="CR16" s="1529"/>
      <c r="CS16" s="1529"/>
      <c r="CT16" s="1529"/>
      <c r="CU16" s="1529"/>
      <c r="CV16" s="1529"/>
      <c r="CW16" s="1529"/>
      <c r="CX16" s="1529"/>
      <c r="CY16" s="1529"/>
      <c r="CZ16" s="1529"/>
    </row>
    <row r="17" s="397" customFormat="true" ht="15" customHeight="true" x14ac:dyDescent="0.2">
      <c r="A17" s="1946"/>
      <c r="B17" s="1389" t="s">
        <v>51</v>
      </c>
      <c r="C17" s="1247">
        <v>37.59341557272672</v>
      </c>
      <c r="D17" s="1248">
        <v>37.396713996403427</v>
      </c>
      <c r="E17" s="1248">
        <v>38.722039826530889</v>
      </c>
      <c r="F17" s="1248">
        <v>38.555751428425545</v>
      </c>
      <c r="G17" s="1249">
        <v>14.748867231475998</v>
      </c>
      <c r="H17" s="1250">
        <v>7.559468922462548</v>
      </c>
      <c r="I17" s="1248">
        <v>1.8887356600203982</v>
      </c>
      <c r="J17" s="1248">
        <v>0.75733052284816627</v>
      </c>
      <c r="K17" s="1248">
        <v>0.86120418324681069</v>
      </c>
      <c r="L17" s="1251">
        <v>1.1539110571760192</v>
      </c>
      <c r="M17" s="1252">
        <v>39.376265272545382</v>
      </c>
      <c r="N17" s="1248">
        <v>38.174052215488146</v>
      </c>
      <c r="O17" s="1248">
        <v>38.73976631444765</v>
      </c>
      <c r="P17" s="1248">
        <v>41.683700183125715</v>
      </c>
      <c r="Q17" s="1249">
        <v>39.383674273804054</v>
      </c>
      <c r="R17" s="1250">
        <v>24.706818631656976</v>
      </c>
      <c r="S17" s="1248">
        <v>25.413958647167927</v>
      </c>
      <c r="T17" s="1248">
        <v>55.289576901680405</v>
      </c>
      <c r="U17" s="1248">
        <v>27.078275825993547</v>
      </c>
      <c r="V17" s="1248">
        <v>1.4732811885193409</v>
      </c>
      <c r="W17" s="1248">
        <v>43.673381824472536</v>
      </c>
      <c r="X17" s="1248">
        <v>26.942523532190833</v>
      </c>
      <c r="Y17" s="1582">
        <v>32.490320339444814</v>
      </c>
      <c r="Z17" s="312"/>
      <c r="AA17" s="312"/>
      <c r="AB17" s="312"/>
      <c r="AC17" s="312"/>
      <c r="AD17" s="312"/>
      <c r="AE17" s="312"/>
      <c r="AF17" s="312"/>
      <c r="AG17" s="312"/>
      <c r="AH17" s="312"/>
      <c r="AI17" s="312"/>
      <c r="AJ17" s="312"/>
      <c r="AK17" s="312"/>
      <c r="AL17" s="312"/>
      <c r="AM17" s="312"/>
      <c r="AN17" s="312"/>
      <c r="AO17" s="312"/>
      <c r="AP17" s="312"/>
      <c r="AQ17" s="312"/>
      <c r="AR17" s="312"/>
      <c r="AS17" s="312"/>
      <c r="AT17" s="312"/>
      <c r="AU17" s="312"/>
      <c r="AV17" s="312"/>
      <c r="AW17" s="312"/>
      <c r="AX17" s="312"/>
      <c r="AY17" s="312"/>
      <c r="AZ17" s="562"/>
      <c r="BA17" s="1837"/>
      <c r="BB17" s="148" t="s">
        <v>51</v>
      </c>
      <c r="BC17" s="1046" t="s">
        <v>35</v>
      </c>
      <c r="BD17" s="1065" t="s">
        <v>35</v>
      </c>
      <c r="BE17" s="1065" t="s">
        <v>35</v>
      </c>
      <c r="BF17" s="1065" t="s">
        <v>35</v>
      </c>
      <c r="BG17" s="1085" t="s">
        <v>35</v>
      </c>
      <c r="BH17" s="1105" t="s">
        <v>35</v>
      </c>
      <c r="BI17" s="1065" t="s">
        <v>35</v>
      </c>
      <c r="BJ17" s="1065" t="s">
        <v>35</v>
      </c>
      <c r="BK17" s="1065" t="s">
        <v>35</v>
      </c>
      <c r="BL17" s="1085" t="s">
        <v>35</v>
      </c>
      <c r="BM17" s="1105" t="s">
        <v>35</v>
      </c>
      <c r="BN17" s="1065" t="s">
        <v>35</v>
      </c>
      <c r="BO17" s="1065" t="s">
        <v>35</v>
      </c>
      <c r="BP17" s="1065" t="s">
        <v>35</v>
      </c>
      <c r="BQ17" s="1085" t="s">
        <v>35</v>
      </c>
      <c r="BR17" s="1105" t="s">
        <v>35</v>
      </c>
      <c r="BS17" s="1065" t="s">
        <v>35</v>
      </c>
      <c r="BT17" s="1065" t="s">
        <v>35</v>
      </c>
      <c r="BU17" s="1065" t="s">
        <v>35</v>
      </c>
      <c r="BV17" s="1065" t="s">
        <v>35</v>
      </c>
      <c r="BW17" s="1065" t="s">
        <v>35</v>
      </c>
      <c r="BX17" s="1065" t="s">
        <v>35</v>
      </c>
      <c r="BY17" s="1124" t="s">
        <v>35</v>
      </c>
      <c r="BZ17" s="1530"/>
      <c r="CA17" s="1530"/>
      <c r="CB17" s="1530"/>
      <c r="CC17" s="1530"/>
      <c r="CD17" s="1530"/>
      <c r="CE17" s="1530"/>
      <c r="CF17" s="1530"/>
      <c r="CG17" s="1530"/>
      <c r="CH17" s="1530"/>
      <c r="CI17" s="1530"/>
      <c r="CJ17" s="1530"/>
      <c r="CK17" s="1530"/>
      <c r="CL17" s="1530"/>
      <c r="CM17" s="1530"/>
      <c r="CN17" s="1530"/>
      <c r="CO17" s="1530"/>
      <c r="CP17" s="1530"/>
      <c r="CQ17" s="1530"/>
      <c r="CR17" s="1530"/>
      <c r="CS17" s="1530"/>
      <c r="CT17" s="1530"/>
      <c r="CU17" s="1530"/>
      <c r="CV17" s="1530"/>
      <c r="CW17" s="1530"/>
      <c r="CX17" s="1530"/>
      <c r="CY17" s="1530"/>
      <c r="CZ17" s="1530"/>
    </row>
    <row r="18" s="397" customFormat="true" ht="15" customHeight="true" x14ac:dyDescent="0.2">
      <c r="A18" s="1946" t="s">
        <v>60</v>
      </c>
      <c r="B18" s="1389" t="s">
        <v>15</v>
      </c>
      <c r="C18" s="1253">
        <f>C16*C23/100</f>
        <v>41.625191812991254</v>
      </c>
      <c r="D18" s="1254">
        <f>D16*D23/100</f>
        <v>40.253912900312592</v>
      </c>
      <c r="E18" s="1254">
        <f t="shared" ref="E18:Y18" si="0">E16*E23/100</f>
        <v>39.830674112754856</v>
      </c>
      <c r="F18" s="1254">
        <f t="shared" si="0"/>
        <v>43.07241824867365</v>
      </c>
      <c r="G18" s="1255">
        <f t="shared" si="0"/>
        <v>72.292960587708407</v>
      </c>
      <c r="H18" s="1256">
        <f t="shared" si="0"/>
        <v>73.767543799874915</v>
      </c>
      <c r="I18" s="1254">
        <f t="shared" si="0"/>
        <v>82.413462045582875</v>
      </c>
      <c r="J18" s="1254">
        <f t="shared" si="0"/>
        <v>90.211586554731042</v>
      </c>
      <c r="K18" s="1254">
        <f t="shared" si="0"/>
        <v>92.397357701213963</v>
      </c>
      <c r="L18" s="1257">
        <f t="shared" si="0"/>
        <v>96.374936719253412</v>
      </c>
      <c r="M18" s="1253">
        <f t="shared" si="0"/>
        <v>39.890417450665225</v>
      </c>
      <c r="N18" s="1254">
        <f t="shared" si="0"/>
        <v>38.517565469750679</v>
      </c>
      <c r="O18" s="1254">
        <f t="shared" si="0"/>
        <v>40.247973531407872</v>
      </c>
      <c r="P18" s="1254">
        <f t="shared" si="0"/>
        <v>38.37212527950328</v>
      </c>
      <c r="Q18" s="1255">
        <f t="shared" si="0"/>
        <v>41.158485168087154</v>
      </c>
      <c r="R18" s="1256">
        <f t="shared" si="0"/>
        <v>68.817967770665476</v>
      </c>
      <c r="S18" s="1254">
        <f t="shared" si="0"/>
        <v>67.202023258901804</v>
      </c>
      <c r="T18" s="1254">
        <f t="shared" si="0"/>
        <v>36.170732286540648</v>
      </c>
      <c r="U18" s="1254">
        <f t="shared" si="0"/>
        <v>38.502670363875488</v>
      </c>
      <c r="V18" s="1254">
        <f t="shared" si="0"/>
        <v>95.373863809513281</v>
      </c>
      <c r="W18" s="1254">
        <f t="shared" si="0"/>
        <v>43.258842758805137</v>
      </c>
      <c r="X18" s="1254">
        <f t="shared" si="0"/>
        <v>56.692601739019921</v>
      </c>
      <c r="Y18" s="1257">
        <f t="shared" si="0"/>
        <v>42.463588506489074</v>
      </c>
      <c r="Z18" s="312"/>
      <c r="AA18" s="312"/>
      <c r="AB18" s="312"/>
      <c r="AC18" s="312"/>
      <c r="AD18" s="312"/>
      <c r="AE18" s="312"/>
      <c r="AF18" s="312"/>
      <c r="AG18" s="312"/>
      <c r="AH18" s="312"/>
      <c r="AI18" s="312"/>
      <c r="AJ18" s="312"/>
      <c r="AK18" s="312"/>
      <c r="AL18" s="312"/>
      <c r="AM18" s="312"/>
      <c r="AN18" s="312"/>
      <c r="AO18" s="312"/>
      <c r="AP18" s="312"/>
      <c r="AQ18" s="312"/>
      <c r="AR18" s="312"/>
      <c r="AS18" s="312"/>
      <c r="AT18" s="312"/>
      <c r="AU18" s="312"/>
      <c r="AV18" s="312"/>
      <c r="AW18" s="312"/>
      <c r="AX18" s="312"/>
      <c r="AY18" s="312"/>
      <c r="AZ18" s="562"/>
      <c r="BA18" s="1837" t="s">
        <v>60</v>
      </c>
      <c r="BB18" s="148" t="s">
        <v>15</v>
      </c>
      <c r="BC18" s="1046" t="s">
        <v>35</v>
      </c>
      <c r="BD18" s="1065" t="s">
        <v>35</v>
      </c>
      <c r="BE18" s="1065" t="s">
        <v>35</v>
      </c>
      <c r="BF18" s="1065" t="s">
        <v>35</v>
      </c>
      <c r="BG18" s="1085" t="s">
        <v>35</v>
      </c>
      <c r="BH18" s="1105" t="s">
        <v>35</v>
      </c>
      <c r="BI18" s="1065" t="s">
        <v>35</v>
      </c>
      <c r="BJ18" s="1065" t="s">
        <v>35</v>
      </c>
      <c r="BK18" s="1065" t="s">
        <v>35</v>
      </c>
      <c r="BL18" s="1085" t="s">
        <v>35</v>
      </c>
      <c r="BM18" s="1105" t="s">
        <v>35</v>
      </c>
      <c r="BN18" s="1065" t="s">
        <v>35</v>
      </c>
      <c r="BO18" s="1065" t="s">
        <v>35</v>
      </c>
      <c r="BP18" s="1065" t="s">
        <v>35</v>
      </c>
      <c r="BQ18" s="1085" t="s">
        <v>35</v>
      </c>
      <c r="BR18" s="1105" t="s">
        <v>35</v>
      </c>
      <c r="BS18" s="1065" t="s">
        <v>35</v>
      </c>
      <c r="BT18" s="1065" t="s">
        <v>35</v>
      </c>
      <c r="BU18" s="1065" t="s">
        <v>35</v>
      </c>
      <c r="BV18" s="1065" t="s">
        <v>35</v>
      </c>
      <c r="BW18" s="1065" t="s">
        <v>35</v>
      </c>
      <c r="BX18" s="1065" t="s">
        <v>35</v>
      </c>
      <c r="BY18" s="1124" t="s">
        <v>35</v>
      </c>
      <c r="BZ18" s="1530"/>
      <c r="CA18" s="1530"/>
      <c r="CB18" s="1530"/>
      <c r="CC18" s="1530"/>
      <c r="CD18" s="1530"/>
      <c r="CE18" s="1530"/>
      <c r="CF18" s="1530"/>
      <c r="CG18" s="1530"/>
      <c r="CH18" s="1530"/>
      <c r="CI18" s="1530"/>
      <c r="CJ18" s="1530"/>
      <c r="CK18" s="1530"/>
      <c r="CL18" s="1530"/>
      <c r="CM18" s="1530"/>
      <c r="CN18" s="1530"/>
      <c r="CO18" s="1530"/>
      <c r="CP18" s="1530"/>
      <c r="CQ18" s="1530"/>
      <c r="CR18" s="1530"/>
      <c r="CS18" s="1530"/>
      <c r="CT18" s="1530"/>
      <c r="CU18" s="1530"/>
      <c r="CV18" s="1530"/>
      <c r="CW18" s="1530"/>
      <c r="CX18" s="1530"/>
      <c r="CY18" s="1530"/>
      <c r="CZ18" s="1530"/>
    </row>
    <row r="19" s="397" customFormat="true" ht="15" customHeight="true" x14ac:dyDescent="0.2">
      <c r="A19" s="1946"/>
      <c r="B19" s="1389" t="s">
        <v>16</v>
      </c>
      <c r="C19" s="1253">
        <f>C16*C22/100</f>
        <v>20.781392614281991</v>
      </c>
      <c r="D19" s="1254">
        <f>D16*D22/100</f>
        <v>22.34937310328398</v>
      </c>
      <c r="E19" s="1254">
        <f t="shared" ref="E19:Y19" si="1">E16*E22/100</f>
        <v>21.447286060714148</v>
      </c>
      <c r="F19" s="1254">
        <f t="shared" si="1"/>
        <v>18.371830322900745</v>
      </c>
      <c r="G19" s="1255">
        <f t="shared" si="1"/>
        <v>12.958172180815659</v>
      </c>
      <c r="H19" s="1256">
        <f t="shared" si="1"/>
        <v>18.672987277662571</v>
      </c>
      <c r="I19" s="1254">
        <f t="shared" si="1"/>
        <v>15.697802294396737</v>
      </c>
      <c r="J19" s="1254">
        <f t="shared" si="1"/>
        <v>9.0310829224208184</v>
      </c>
      <c r="K19" s="1254">
        <f t="shared" si="1"/>
        <v>6.741438115539216</v>
      </c>
      <c r="L19" s="1257">
        <f t="shared" si="1"/>
        <v>2.4711522235706003</v>
      </c>
      <c r="M19" s="1253">
        <f t="shared" si="1"/>
        <v>20.733317276789524</v>
      </c>
      <c r="N19" s="1254">
        <f t="shared" si="1"/>
        <v>23.308382314760848</v>
      </c>
      <c r="O19" s="1254">
        <f t="shared" si="1"/>
        <v>21.012260154144442</v>
      </c>
      <c r="P19" s="1254">
        <f t="shared" si="1"/>
        <v>19.944174537371008</v>
      </c>
      <c r="Q19" s="1255">
        <f t="shared" si="1"/>
        <v>19.457840558108945</v>
      </c>
      <c r="R19" s="1256">
        <f t="shared" si="1"/>
        <v>6.475213597677496</v>
      </c>
      <c r="S19" s="1254">
        <f t="shared" si="1"/>
        <v>7.3840180939303881</v>
      </c>
      <c r="T19" s="1254">
        <f t="shared" si="1"/>
        <v>8.5396908117790673</v>
      </c>
      <c r="U19" s="1254">
        <f t="shared" si="1"/>
        <v>34.419053810131125</v>
      </c>
      <c r="V19" s="1254">
        <f t="shared" si="1"/>
        <v>3.1528550019673816</v>
      </c>
      <c r="W19" s="1254">
        <f t="shared" si="1"/>
        <v>13.067775416722386</v>
      </c>
      <c r="X19" s="1254">
        <f t="shared" si="1"/>
        <v>16.364874728789253</v>
      </c>
      <c r="Y19" s="1257">
        <f t="shared" si="1"/>
        <v>25.046091154065898</v>
      </c>
      <c r="Z19" s="312"/>
      <c r="AA19" s="312"/>
      <c r="AB19" s="312"/>
      <c r="AC19" s="312"/>
      <c r="AD19" s="312"/>
      <c r="AE19" s="312"/>
      <c r="AF19" s="312"/>
      <c r="AG19" s="312"/>
      <c r="AH19" s="312"/>
      <c r="AI19" s="312"/>
      <c r="AJ19" s="312"/>
      <c r="AK19" s="312"/>
      <c r="AL19" s="312"/>
      <c r="AM19" s="312"/>
      <c r="AN19" s="312"/>
      <c r="AO19" s="312"/>
      <c r="AP19" s="312"/>
      <c r="AQ19" s="312"/>
      <c r="AR19" s="312"/>
      <c r="AS19" s="312"/>
      <c r="AT19" s="312"/>
      <c r="AU19" s="312"/>
      <c r="AV19" s="312"/>
      <c r="AW19" s="312"/>
      <c r="AX19" s="312"/>
      <c r="AY19" s="312"/>
      <c r="AZ19" s="562"/>
      <c r="BA19" s="1837"/>
      <c r="BB19" s="148" t="s">
        <v>16</v>
      </c>
      <c r="BC19" s="1046" t="s">
        <v>35</v>
      </c>
      <c r="BD19" s="1065" t="s">
        <v>35</v>
      </c>
      <c r="BE19" s="1065" t="s">
        <v>35</v>
      </c>
      <c r="BF19" s="1065" t="s">
        <v>35</v>
      </c>
      <c r="BG19" s="1085" t="s">
        <v>35</v>
      </c>
      <c r="BH19" s="1105" t="s">
        <v>35</v>
      </c>
      <c r="BI19" s="1065" t="s">
        <v>35</v>
      </c>
      <c r="BJ19" s="1065" t="s">
        <v>35</v>
      </c>
      <c r="BK19" s="1065" t="s">
        <v>35</v>
      </c>
      <c r="BL19" s="1085" t="s">
        <v>35</v>
      </c>
      <c r="BM19" s="1105" t="s">
        <v>35</v>
      </c>
      <c r="BN19" s="1065" t="s">
        <v>35</v>
      </c>
      <c r="BO19" s="1065" t="s">
        <v>35</v>
      </c>
      <c r="BP19" s="1065" t="s">
        <v>35</v>
      </c>
      <c r="BQ19" s="1085" t="s">
        <v>35</v>
      </c>
      <c r="BR19" s="1105" t="s">
        <v>35</v>
      </c>
      <c r="BS19" s="1065" t="s">
        <v>35</v>
      </c>
      <c r="BT19" s="1065" t="s">
        <v>35</v>
      </c>
      <c r="BU19" s="1065" t="s">
        <v>35</v>
      </c>
      <c r="BV19" s="1065" t="s">
        <v>35</v>
      </c>
      <c r="BW19" s="1065" t="s">
        <v>35</v>
      </c>
      <c r="BX19" s="1065" t="s">
        <v>35</v>
      </c>
      <c r="BY19" s="1124" t="s">
        <v>35</v>
      </c>
      <c r="BZ19" s="1530"/>
      <c r="CA19" s="1530"/>
      <c r="CB19" s="1530"/>
      <c r="CC19" s="1530"/>
      <c r="CD19" s="1530"/>
      <c r="CE19" s="1530"/>
      <c r="CF19" s="1530"/>
      <c r="CG19" s="1530"/>
      <c r="CH19" s="1530"/>
      <c r="CI19" s="1530"/>
      <c r="CJ19" s="1530"/>
      <c r="CK19" s="1530"/>
      <c r="CL19" s="1530"/>
      <c r="CM19" s="1530"/>
      <c r="CN19" s="1530"/>
      <c r="CO19" s="1530"/>
      <c r="CP19" s="1530"/>
      <c r="CQ19" s="1530"/>
      <c r="CR19" s="1530"/>
      <c r="CS19" s="1530"/>
      <c r="CT19" s="1530"/>
      <c r="CU19" s="1530"/>
      <c r="CV19" s="1530"/>
      <c r="CW19" s="1530"/>
      <c r="CX19" s="1530"/>
      <c r="CY19" s="1530"/>
      <c r="CZ19" s="1530"/>
    </row>
    <row r="20" s="397" customFormat="true" ht="15" customHeight="true" x14ac:dyDescent="0.2">
      <c r="A20" s="1946"/>
      <c r="B20" s="1389" t="s">
        <v>22</v>
      </c>
      <c r="C20" s="1253">
        <f>100-C18-C19-C21</f>
        <v>36.539910024350426</v>
      </c>
      <c r="D20" s="1254">
        <f>100-D18-D19-D21</f>
        <v>35.996402868638619</v>
      </c>
      <c r="E20" s="1254">
        <f t="shared" ref="E20:Y20" si="2">100-E18-E19-E21</f>
        <v>37.570102755009373</v>
      </c>
      <c r="F20" s="1254">
        <f t="shared" si="2"/>
        <v>37.482026476519174</v>
      </c>
      <c r="G20" s="1255">
        <f t="shared" si="2"/>
        <v>13.711913568314568</v>
      </c>
      <c r="H20" s="1256">
        <f t="shared" si="2"/>
        <v>7.3724036830338422</v>
      </c>
      <c r="I20" s="1254">
        <f t="shared" si="2"/>
        <v>1.6461695072876594</v>
      </c>
      <c r="J20" s="1254">
        <f t="shared" si="2"/>
        <v>0.75733052284813951</v>
      </c>
      <c r="K20" s="1254">
        <f t="shared" si="2"/>
        <v>0.86120418324682113</v>
      </c>
      <c r="L20" s="1257">
        <f t="shared" si="2"/>
        <v>1.1539110571759874</v>
      </c>
      <c r="M20" s="1253">
        <f t="shared" si="2"/>
        <v>38.320490001170583</v>
      </c>
      <c r="N20" s="1254">
        <f t="shared" si="2"/>
        <v>36.60147533578526</v>
      </c>
      <c r="O20" s="1254">
        <f t="shared" si="2"/>
        <v>37.444548849295337</v>
      </c>
      <c r="P20" s="1254">
        <f t="shared" si="2"/>
        <v>40.54639818438762</v>
      </c>
      <c r="Q20" s="1255">
        <f t="shared" si="2"/>
        <v>37.718154707332559</v>
      </c>
      <c r="R20" s="1256">
        <f t="shared" si="2"/>
        <v>24.706818631657029</v>
      </c>
      <c r="S20" s="1254">
        <f t="shared" si="2"/>
        <v>25.222023209192134</v>
      </c>
      <c r="T20" s="1254">
        <f t="shared" si="2"/>
        <v>55.227803378309197</v>
      </c>
      <c r="U20" s="1254">
        <f t="shared" si="2"/>
        <v>27.027327097240267</v>
      </c>
      <c r="V20" s="1254">
        <f t="shared" si="2"/>
        <v>1.4732811885193371</v>
      </c>
      <c r="W20" s="1254">
        <f t="shared" si="2"/>
        <v>42.993155508525454</v>
      </c>
      <c r="X20" s="1254">
        <f t="shared" si="2"/>
        <v>20.496143889202664</v>
      </c>
      <c r="Y20" s="1257">
        <f t="shared" si="2"/>
        <v>31.461215953253557</v>
      </c>
      <c r="Z20" s="312"/>
      <c r="AA20" s="312"/>
      <c r="AB20" s="312"/>
      <c r="AC20" s="312"/>
      <c r="AD20" s="312"/>
      <c r="AE20" s="312"/>
      <c r="AF20" s="312"/>
      <c r="AG20" s="312"/>
      <c r="AH20" s="312"/>
      <c r="AI20" s="312"/>
      <c r="AJ20" s="312"/>
      <c r="AK20" s="312"/>
      <c r="AL20" s="312"/>
      <c r="AM20" s="312"/>
      <c r="AN20" s="312"/>
      <c r="AO20" s="312"/>
      <c r="AP20" s="312"/>
      <c r="AQ20" s="312"/>
      <c r="AR20" s="312"/>
      <c r="AS20" s="312"/>
      <c r="AT20" s="312"/>
      <c r="AU20" s="312"/>
      <c r="AV20" s="312"/>
      <c r="AW20" s="312"/>
      <c r="AX20" s="312"/>
      <c r="AY20" s="312"/>
      <c r="AZ20" s="562"/>
      <c r="BA20" s="1837"/>
      <c r="BB20" s="148" t="s">
        <v>22</v>
      </c>
      <c r="BC20" s="1046" t="s">
        <v>35</v>
      </c>
      <c r="BD20" s="1065" t="s">
        <v>35</v>
      </c>
      <c r="BE20" s="1065" t="s">
        <v>35</v>
      </c>
      <c r="BF20" s="1065" t="s">
        <v>35</v>
      </c>
      <c r="BG20" s="1085" t="s">
        <v>35</v>
      </c>
      <c r="BH20" s="1105" t="s">
        <v>35</v>
      </c>
      <c r="BI20" s="1065" t="s">
        <v>35</v>
      </c>
      <c r="BJ20" s="1065" t="s">
        <v>35</v>
      </c>
      <c r="BK20" s="1065" t="s">
        <v>35</v>
      </c>
      <c r="BL20" s="1085" t="s">
        <v>35</v>
      </c>
      <c r="BM20" s="1105" t="s">
        <v>35</v>
      </c>
      <c r="BN20" s="1065" t="s">
        <v>35</v>
      </c>
      <c r="BO20" s="1065" t="s">
        <v>35</v>
      </c>
      <c r="BP20" s="1065" t="s">
        <v>35</v>
      </c>
      <c r="BQ20" s="1085" t="s">
        <v>35</v>
      </c>
      <c r="BR20" s="1105" t="s">
        <v>35</v>
      </c>
      <c r="BS20" s="1065" t="s">
        <v>35</v>
      </c>
      <c r="BT20" s="1065" t="s">
        <v>35</v>
      </c>
      <c r="BU20" s="1065" t="s">
        <v>35</v>
      </c>
      <c r="BV20" s="1065" t="s">
        <v>35</v>
      </c>
      <c r="BW20" s="1065" t="s">
        <v>35</v>
      </c>
      <c r="BX20" s="1065" t="s">
        <v>35</v>
      </c>
      <c r="BY20" s="1124" t="s">
        <v>35</v>
      </c>
      <c r="BZ20" s="1530"/>
      <c r="CA20" s="1530"/>
      <c r="CB20" s="1530"/>
      <c r="CC20" s="1530"/>
      <c r="CD20" s="1530"/>
      <c r="CE20" s="1530"/>
      <c r="CF20" s="1530"/>
      <c r="CG20" s="1530"/>
      <c r="CH20" s="1530"/>
      <c r="CI20" s="1530"/>
      <c r="CJ20" s="1530"/>
      <c r="CK20" s="1530"/>
      <c r="CL20" s="1530"/>
      <c r="CM20" s="1530"/>
      <c r="CN20" s="1530"/>
      <c r="CO20" s="1530"/>
      <c r="CP20" s="1530"/>
      <c r="CQ20" s="1530"/>
      <c r="CR20" s="1530"/>
      <c r="CS20" s="1530"/>
      <c r="CT20" s="1530"/>
      <c r="CU20" s="1530"/>
      <c r="CV20" s="1530"/>
      <c r="CW20" s="1530"/>
      <c r="CX20" s="1530"/>
      <c r="CY20" s="1530"/>
      <c r="CZ20" s="1530"/>
    </row>
    <row r="21" s="397" customFormat="true" ht="15" customHeight="true" x14ac:dyDescent="0.2">
      <c r="A21" s="1946"/>
      <c r="B21" s="1389" t="s">
        <v>17</v>
      </c>
      <c r="C21" s="1247">
        <v>1.0535055483763287</v>
      </c>
      <c r="D21" s="1248">
        <v>1.4003111277648101</v>
      </c>
      <c r="E21" s="1248">
        <v>1.1519370715216213</v>
      </c>
      <c r="F21" s="1248">
        <v>1.0737249519064349</v>
      </c>
      <c r="G21" s="1249">
        <v>1.0369536631613658</v>
      </c>
      <c r="H21" s="1250">
        <v>0.18706523942867234</v>
      </c>
      <c r="I21" s="1248">
        <v>0.24256615273272794</v>
      </c>
      <c r="J21" s="1248">
        <v>0</v>
      </c>
      <c r="K21" s="1248">
        <v>0</v>
      </c>
      <c r="L21" s="1251">
        <v>0</v>
      </c>
      <c r="M21" s="1252">
        <v>1.055775271374674</v>
      </c>
      <c r="N21" s="1248">
        <v>1.5725768797032156</v>
      </c>
      <c r="O21" s="1248">
        <v>1.2952174651523505</v>
      </c>
      <c r="P21" s="1248">
        <v>1.1373019987380888</v>
      </c>
      <c r="Q21" s="1249">
        <v>1.6655195664713467</v>
      </c>
      <c r="R21" s="1250">
        <v>0</v>
      </c>
      <c r="S21" s="1248">
        <v>0.19193543797567705</v>
      </c>
      <c r="T21" s="1248">
        <v>6.1773523371089073E-2</v>
      </c>
      <c r="U21" s="1248">
        <v>5.094872875312003E-2</v>
      </c>
      <c r="V21" s="1248">
        <v>0</v>
      </c>
      <c r="W21" s="1248">
        <v>0.68022631594702354</v>
      </c>
      <c r="X21" s="1248">
        <v>6.4463796429881635</v>
      </c>
      <c r="Y21" s="1582">
        <v>1.0291043861914702</v>
      </c>
      <c r="Z21" s="312"/>
      <c r="AA21" s="312"/>
      <c r="AB21" s="312"/>
      <c r="AC21" s="312"/>
      <c r="AD21" s="312"/>
      <c r="AE21" s="312"/>
      <c r="AF21" s="312"/>
      <c r="AG21" s="312"/>
      <c r="AH21" s="312"/>
      <c r="AI21" s="312"/>
      <c r="AJ21" s="312"/>
      <c r="AK21" s="312"/>
      <c r="AL21" s="312"/>
      <c r="AM21" s="312"/>
      <c r="AN21" s="312"/>
      <c r="AO21" s="312"/>
      <c r="AP21" s="312"/>
      <c r="AQ21" s="312"/>
      <c r="AR21" s="312"/>
      <c r="AS21" s="312"/>
      <c r="AT21" s="312"/>
      <c r="AU21" s="312"/>
      <c r="AV21" s="312"/>
      <c r="AW21" s="312"/>
      <c r="AX21" s="312"/>
      <c r="AY21" s="312"/>
      <c r="AZ21" s="562"/>
      <c r="BA21" s="1837"/>
      <c r="BB21" s="148" t="s">
        <v>17</v>
      </c>
      <c r="BC21" s="1046" t="s">
        <v>35</v>
      </c>
      <c r="BD21" s="1065" t="s">
        <v>35</v>
      </c>
      <c r="BE21" s="1065" t="s">
        <v>35</v>
      </c>
      <c r="BF21" s="1065" t="s">
        <v>35</v>
      </c>
      <c r="BG21" s="1085" t="s">
        <v>35</v>
      </c>
      <c r="BH21" s="1105" t="s">
        <v>35</v>
      </c>
      <c r="BI21" s="1065" t="s">
        <v>35</v>
      </c>
      <c r="BJ21" s="1065" t="s">
        <v>35</v>
      </c>
      <c r="BK21" s="1065" t="s">
        <v>35</v>
      </c>
      <c r="BL21" s="1085" t="s">
        <v>35</v>
      </c>
      <c r="BM21" s="1105" t="s">
        <v>35</v>
      </c>
      <c r="BN21" s="1065" t="s">
        <v>35</v>
      </c>
      <c r="BO21" s="1065" t="s">
        <v>35</v>
      </c>
      <c r="BP21" s="1065" t="s">
        <v>35</v>
      </c>
      <c r="BQ21" s="1085" t="s">
        <v>35</v>
      </c>
      <c r="BR21" s="1105" t="s">
        <v>35</v>
      </c>
      <c r="BS21" s="1065" t="s">
        <v>35</v>
      </c>
      <c r="BT21" s="1065" t="s">
        <v>35</v>
      </c>
      <c r="BU21" s="1065" t="s">
        <v>35</v>
      </c>
      <c r="BV21" s="1065" t="s">
        <v>35</v>
      </c>
      <c r="BW21" s="1065" t="s">
        <v>35</v>
      </c>
      <c r="BX21" s="1065" t="s">
        <v>35</v>
      </c>
      <c r="BY21" s="1124" t="s">
        <v>35</v>
      </c>
      <c r="BZ21" s="1530"/>
      <c r="CA21" s="1530"/>
      <c r="CB21" s="1530"/>
      <c r="CC21" s="1530"/>
      <c r="CD21" s="1530"/>
      <c r="CE21" s="1530"/>
      <c r="CF21" s="1530"/>
      <c r="CG21" s="1530"/>
      <c r="CH21" s="1530"/>
      <c r="CI21" s="1530"/>
      <c r="CJ21" s="1530"/>
      <c r="CK21" s="1530"/>
      <c r="CL21" s="1530"/>
      <c r="CM21" s="1530"/>
      <c r="CN21" s="1530"/>
      <c r="CO21" s="1530"/>
      <c r="CP21" s="1530"/>
      <c r="CQ21" s="1530"/>
      <c r="CR21" s="1530"/>
      <c r="CS21" s="1530"/>
      <c r="CT21" s="1530"/>
      <c r="CU21" s="1530"/>
      <c r="CV21" s="1530"/>
      <c r="CW21" s="1530"/>
      <c r="CX21" s="1530"/>
      <c r="CY21" s="1530"/>
      <c r="CZ21" s="1530"/>
    </row>
    <row r="22" s="397" customFormat="true" ht="15" customHeight="true" x14ac:dyDescent="0.2">
      <c r="A22" s="1946" t="s">
        <v>54</v>
      </c>
      <c r="B22" s="1389" t="s">
        <v>49</v>
      </c>
      <c r="C22" s="1247">
        <v>33.299999999999997</v>
      </c>
      <c r="D22" s="1248">
        <v>35.700000000000003</v>
      </c>
      <c r="E22" s="1248">
        <v>35</v>
      </c>
      <c r="F22" s="1248">
        <v>29.9</v>
      </c>
      <c r="G22" s="1249">
        <v>15.2</v>
      </c>
      <c r="H22" s="1250">
        <v>20.2</v>
      </c>
      <c r="I22" s="1248">
        <v>16</v>
      </c>
      <c r="J22" s="1248">
        <v>9.1</v>
      </c>
      <c r="K22" s="1248">
        <v>6.8</v>
      </c>
      <c r="L22" s="1251">
        <v>2.5</v>
      </c>
      <c r="M22" s="1252">
        <v>34.200000000000003</v>
      </c>
      <c r="N22" s="1248">
        <v>37.700000000000003</v>
      </c>
      <c r="O22" s="1248">
        <v>34.299999999999997</v>
      </c>
      <c r="P22" s="1248">
        <v>34.200000000000003</v>
      </c>
      <c r="Q22" s="1249">
        <v>32.1</v>
      </c>
      <c r="R22" s="1250">
        <v>8.6</v>
      </c>
      <c r="S22" s="1248">
        <v>9.9</v>
      </c>
      <c r="T22" s="1248">
        <v>19.100000000000001</v>
      </c>
      <c r="U22" s="1248">
        <v>47.2</v>
      </c>
      <c r="V22" s="1248">
        <v>3.2</v>
      </c>
      <c r="W22" s="1248">
        <v>23.2</v>
      </c>
      <c r="X22" s="1248">
        <v>22.4</v>
      </c>
      <c r="Y22" s="1582">
        <v>37.1</v>
      </c>
      <c r="Z22" s="312"/>
      <c r="AA22" s="312"/>
      <c r="AB22" s="312"/>
      <c r="AC22" s="312"/>
      <c r="AD22" s="312"/>
      <c r="AE22" s="312"/>
      <c r="AF22" s="312"/>
      <c r="AG22" s="312"/>
      <c r="AH22" s="312"/>
      <c r="AI22" s="312"/>
      <c r="AJ22" s="312"/>
      <c r="AK22" s="312"/>
      <c r="AL22" s="312"/>
      <c r="AM22" s="312"/>
      <c r="AN22" s="312"/>
      <c r="AO22" s="312"/>
      <c r="AP22" s="312"/>
      <c r="AQ22" s="312"/>
      <c r="AR22" s="312"/>
      <c r="AS22" s="312"/>
      <c r="AT22" s="312"/>
      <c r="AU22" s="312"/>
      <c r="AV22" s="312"/>
      <c r="AW22" s="312"/>
      <c r="AX22" s="312"/>
      <c r="AY22" s="312"/>
      <c r="AZ22" s="562"/>
      <c r="BA22" s="1837" t="s">
        <v>54</v>
      </c>
      <c r="BB22" s="148" t="s">
        <v>49</v>
      </c>
      <c r="BC22" s="1046" t="s">
        <v>35</v>
      </c>
      <c r="BD22" s="1065" t="s">
        <v>35</v>
      </c>
      <c r="BE22" s="1065" t="s">
        <v>35</v>
      </c>
      <c r="BF22" s="1065" t="s">
        <v>35</v>
      </c>
      <c r="BG22" s="1085" t="s">
        <v>35</v>
      </c>
      <c r="BH22" s="1105" t="s">
        <v>35</v>
      </c>
      <c r="BI22" s="1065" t="s">
        <v>35</v>
      </c>
      <c r="BJ22" s="1065" t="s">
        <v>35</v>
      </c>
      <c r="BK22" s="1065" t="s">
        <v>35</v>
      </c>
      <c r="BL22" s="1085" t="s">
        <v>35</v>
      </c>
      <c r="BM22" s="1105" t="s">
        <v>35</v>
      </c>
      <c r="BN22" s="1065" t="s">
        <v>35</v>
      </c>
      <c r="BO22" s="1065" t="s">
        <v>35</v>
      </c>
      <c r="BP22" s="1065" t="s">
        <v>35</v>
      </c>
      <c r="BQ22" s="1085" t="s">
        <v>35</v>
      </c>
      <c r="BR22" s="1105" t="s">
        <v>35</v>
      </c>
      <c r="BS22" s="1065" t="s">
        <v>35</v>
      </c>
      <c r="BT22" s="1065" t="s">
        <v>35</v>
      </c>
      <c r="BU22" s="1065" t="s">
        <v>35</v>
      </c>
      <c r="BV22" s="1065" t="s">
        <v>35</v>
      </c>
      <c r="BW22" s="1065" t="s">
        <v>35</v>
      </c>
      <c r="BX22" s="1065" t="s">
        <v>35</v>
      </c>
      <c r="BY22" s="1124" t="s">
        <v>35</v>
      </c>
      <c r="BZ22" s="1530"/>
      <c r="CA22" s="1530"/>
      <c r="CB22" s="1530"/>
      <c r="CC22" s="1530"/>
      <c r="CD22" s="1530"/>
      <c r="CE22" s="1530"/>
      <c r="CF22" s="1530"/>
      <c r="CG22" s="1530"/>
      <c r="CH22" s="1530"/>
      <c r="CI22" s="1530"/>
      <c r="CJ22" s="1530"/>
      <c r="CK22" s="1530"/>
      <c r="CL22" s="1530"/>
      <c r="CM22" s="1530"/>
      <c r="CN22" s="1530"/>
      <c r="CO22" s="1530"/>
      <c r="CP22" s="1530"/>
      <c r="CQ22" s="1530"/>
      <c r="CR22" s="1530"/>
      <c r="CS22" s="1530"/>
      <c r="CT22" s="1530"/>
      <c r="CU22" s="1530"/>
      <c r="CV22" s="1530"/>
      <c r="CW22" s="1530"/>
      <c r="CX22" s="1530"/>
      <c r="CY22" s="1530"/>
      <c r="CZ22" s="1530"/>
    </row>
    <row r="23" s="397" customFormat="true" ht="15" customHeight="true" x14ac:dyDescent="0.2">
      <c r="A23" s="1947"/>
      <c r="B23" s="1390" t="s">
        <v>48</v>
      </c>
      <c r="C23" s="1258">
        <v>66.7</v>
      </c>
      <c r="D23" s="1259">
        <v>64.3</v>
      </c>
      <c r="E23" s="1259">
        <v>65</v>
      </c>
      <c r="F23" s="1259">
        <v>70.099999999999994</v>
      </c>
      <c r="G23" s="1260">
        <v>84.8</v>
      </c>
      <c r="H23" s="1261">
        <v>79.8</v>
      </c>
      <c r="I23" s="1259">
        <v>84</v>
      </c>
      <c r="J23" s="1259">
        <v>90.9</v>
      </c>
      <c r="K23" s="1259">
        <v>93.2</v>
      </c>
      <c r="L23" s="1262">
        <v>97.5</v>
      </c>
      <c r="M23" s="1263">
        <v>65.8</v>
      </c>
      <c r="N23" s="1259">
        <v>62.3</v>
      </c>
      <c r="O23" s="1259">
        <v>65.7</v>
      </c>
      <c r="P23" s="1259">
        <v>65.8</v>
      </c>
      <c r="Q23" s="1260">
        <v>67.900000000000006</v>
      </c>
      <c r="R23" s="1261">
        <v>91.4</v>
      </c>
      <c r="S23" s="1259">
        <v>90.1</v>
      </c>
      <c r="T23" s="1259">
        <v>80.900000000000006</v>
      </c>
      <c r="U23" s="1259">
        <v>52.8</v>
      </c>
      <c r="V23" s="1259">
        <v>96.8</v>
      </c>
      <c r="W23" s="1259">
        <v>76.8</v>
      </c>
      <c r="X23" s="1259">
        <v>77.599999999999994</v>
      </c>
      <c r="Y23" s="1583">
        <v>62.9</v>
      </c>
      <c r="Z23" s="312"/>
      <c r="AA23" s="312"/>
      <c r="AB23" s="312"/>
      <c r="AC23" s="312"/>
      <c r="AD23" s="312"/>
      <c r="AE23" s="312"/>
      <c r="AF23" s="312"/>
      <c r="AG23" s="312"/>
      <c r="AH23" s="312"/>
      <c r="AI23" s="312"/>
      <c r="AJ23" s="312"/>
      <c r="AK23" s="312"/>
      <c r="AL23" s="312"/>
      <c r="AM23" s="312"/>
      <c r="AN23" s="312"/>
      <c r="AO23" s="312"/>
      <c r="AP23" s="312"/>
      <c r="AQ23" s="312"/>
      <c r="AR23" s="312"/>
      <c r="AS23" s="312"/>
      <c r="AT23" s="312"/>
      <c r="AU23" s="312"/>
      <c r="AV23" s="312"/>
      <c r="AW23" s="312"/>
      <c r="AX23" s="312"/>
      <c r="AY23" s="312"/>
      <c r="AZ23" s="562"/>
      <c r="BA23" s="1838"/>
      <c r="BB23" s="149" t="s">
        <v>48</v>
      </c>
      <c r="BC23" s="1047" t="s">
        <v>35</v>
      </c>
      <c r="BD23" s="1066" t="s">
        <v>35</v>
      </c>
      <c r="BE23" s="1066" t="s">
        <v>35</v>
      </c>
      <c r="BF23" s="1066" t="s">
        <v>35</v>
      </c>
      <c r="BG23" s="1086" t="s">
        <v>35</v>
      </c>
      <c r="BH23" s="1106" t="s">
        <v>35</v>
      </c>
      <c r="BI23" s="1066" t="s">
        <v>35</v>
      </c>
      <c r="BJ23" s="1066" t="s">
        <v>35</v>
      </c>
      <c r="BK23" s="1066" t="s">
        <v>35</v>
      </c>
      <c r="BL23" s="1086" t="s">
        <v>35</v>
      </c>
      <c r="BM23" s="1106" t="s">
        <v>35</v>
      </c>
      <c r="BN23" s="1066" t="s">
        <v>35</v>
      </c>
      <c r="BO23" s="1066" t="s">
        <v>35</v>
      </c>
      <c r="BP23" s="1066" t="s">
        <v>35</v>
      </c>
      <c r="BQ23" s="1086" t="s">
        <v>35</v>
      </c>
      <c r="BR23" s="1106" t="s">
        <v>35</v>
      </c>
      <c r="BS23" s="1066" t="s">
        <v>35</v>
      </c>
      <c r="BT23" s="1066" t="s">
        <v>35</v>
      </c>
      <c r="BU23" s="1066" t="s">
        <v>35</v>
      </c>
      <c r="BV23" s="1066" t="s">
        <v>35</v>
      </c>
      <c r="BW23" s="1066" t="s">
        <v>35</v>
      </c>
      <c r="BX23" s="1066" t="s">
        <v>35</v>
      </c>
      <c r="BY23" s="1125" t="s">
        <v>35</v>
      </c>
      <c r="BZ23" s="1531"/>
      <c r="CA23" s="1531"/>
      <c r="CB23" s="1531"/>
      <c r="CC23" s="1531"/>
      <c r="CD23" s="1531"/>
      <c r="CE23" s="1531"/>
      <c r="CF23" s="1531"/>
      <c r="CG23" s="1531"/>
      <c r="CH23" s="1531"/>
      <c r="CI23" s="1531"/>
      <c r="CJ23" s="1531"/>
      <c r="CK23" s="1531"/>
      <c r="CL23" s="1531"/>
      <c r="CM23" s="1531"/>
      <c r="CN23" s="1531"/>
      <c r="CO23" s="1531"/>
      <c r="CP23" s="1531"/>
      <c r="CQ23" s="1531"/>
      <c r="CR23" s="1531"/>
      <c r="CS23" s="1531"/>
      <c r="CT23" s="1531"/>
      <c r="CU23" s="1531"/>
      <c r="CV23" s="1531"/>
      <c r="CW23" s="1531"/>
      <c r="CX23" s="1531"/>
      <c r="CY23" s="1531"/>
      <c r="CZ23" s="1531"/>
    </row>
    <row r="24" s="131" customFormat="true" ht="15" customHeight="true" x14ac:dyDescent="0.2">
      <c r="A24" s="1777" t="s">
        <v>47</v>
      </c>
      <c r="B24" s="248" t="s">
        <v>59</v>
      </c>
      <c r="C24" s="254">
        <f t="shared" ref="C24:Y24" si="3">C62/(C62+C63)*100</f>
        <v>39.686447368027721</v>
      </c>
      <c r="D24" s="255">
        <f t="shared" si="3"/>
        <v>39.635409558983945</v>
      </c>
      <c r="E24" s="255">
        <f t="shared" si="3"/>
        <v>40.738038879764311</v>
      </c>
      <c r="F24" s="255">
        <f t="shared" si="3"/>
        <v>36.83207994423941</v>
      </c>
      <c r="G24" s="256">
        <f t="shared" si="3"/>
        <v>40.514172168279146</v>
      </c>
      <c r="H24" s="257">
        <f t="shared" si="3"/>
        <v>29.40021662332396</v>
      </c>
      <c r="I24" s="255">
        <f t="shared" si="3"/>
        <v>23.721458747737831</v>
      </c>
      <c r="J24" s="255">
        <f t="shared" si="3"/>
        <v>65.834784822657184</v>
      </c>
      <c r="K24" s="255">
        <f t="shared" si="3"/>
        <v>0</v>
      </c>
      <c r="L24" s="258">
        <f t="shared" si="3"/>
        <v>35.233114160840096</v>
      </c>
      <c r="M24" s="254">
        <f t="shared" si="3"/>
        <v>39.922296833993329</v>
      </c>
      <c r="N24" s="255">
        <f t="shared" si="3"/>
        <v>39.886852789908858</v>
      </c>
      <c r="O24" s="255">
        <f t="shared" si="3"/>
        <v>40.784781139206153</v>
      </c>
      <c r="P24" s="255">
        <f t="shared" si="3"/>
        <v>38.459720493989444</v>
      </c>
      <c r="Q24" s="256">
        <f t="shared" si="3"/>
        <v>37.97934973360843</v>
      </c>
      <c r="R24" s="257">
        <f t="shared" si="3"/>
        <v>34.800526878869192</v>
      </c>
      <c r="S24" s="255">
        <f t="shared" si="3"/>
        <v>54.496763929450786</v>
      </c>
      <c r="T24" s="255">
        <f t="shared" si="3"/>
        <v>21.129644645376658</v>
      </c>
      <c r="U24" s="255">
        <f t="shared" si="3"/>
        <v>51.162716929213623</v>
      </c>
      <c r="V24" s="255">
        <f t="shared" si="3"/>
        <v>38.693145310027624</v>
      </c>
      <c r="W24" s="255">
        <f t="shared" si="3"/>
        <v>33.29622930874924</v>
      </c>
      <c r="X24" s="255">
        <f t="shared" si="3"/>
        <v>64.039116092690236</v>
      </c>
      <c r="Y24" s="258">
        <f t="shared" si="3"/>
        <v>30.354797447796251</v>
      </c>
      <c r="Z24" s="549"/>
      <c r="AA24" s="549"/>
      <c r="AB24" s="549"/>
      <c r="AC24" s="549"/>
      <c r="AD24" s="549"/>
      <c r="AE24" s="549"/>
      <c r="AF24" s="549"/>
      <c r="AG24" s="549"/>
      <c r="AH24" s="549"/>
      <c r="AI24" s="549"/>
      <c r="AJ24" s="549"/>
      <c r="AK24" s="549"/>
      <c r="AL24" s="549"/>
      <c r="AM24" s="549"/>
      <c r="AN24" s="549"/>
      <c r="AO24" s="549"/>
      <c r="AP24" s="549"/>
      <c r="AQ24" s="549"/>
      <c r="AR24" s="549"/>
      <c r="AS24" s="549"/>
      <c r="AT24" s="549"/>
      <c r="AU24" s="549"/>
      <c r="AV24" s="549"/>
      <c r="AW24" s="549"/>
      <c r="AX24" s="549"/>
      <c r="AY24" s="549"/>
      <c r="AZ24" s="216"/>
      <c r="BB24" s="133"/>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row>
    <row r="25" s="131" customFormat="true" ht="15" customHeight="true" x14ac:dyDescent="0.2">
      <c r="A25" s="1778"/>
      <c r="B25" s="240" t="s">
        <v>58</v>
      </c>
      <c r="C25" s="259">
        <f t="shared" ref="C25:H25" si="4">C64/(C64+C65)*100</f>
        <v>0</v>
      </c>
      <c r="D25" s="260">
        <f t="shared" si="4"/>
        <v>10.575938962638459</v>
      </c>
      <c r="E25" s="260">
        <f t="shared" si="4"/>
        <v>17.182214442419024</v>
      </c>
      <c r="F25" s="260">
        <f t="shared" si="4"/>
        <v>12.364113424545279</v>
      </c>
      <c r="G25" s="261">
        <f t="shared" si="4"/>
        <v>0</v>
      </c>
      <c r="H25" s="262">
        <f t="shared" si="4"/>
        <v>0</v>
      </c>
      <c r="I25" s="1264">
        <v>50</v>
      </c>
      <c r="J25" s="1264">
        <v>50</v>
      </c>
      <c r="K25" s="1264">
        <v>50</v>
      </c>
      <c r="L25" s="1265">
        <v>50</v>
      </c>
      <c r="M25" s="259">
        <f t="shared" ref="M25:R25" si="5">M64/(M64+M65)*100</f>
        <v>0</v>
      </c>
      <c r="N25" s="260">
        <f t="shared" si="5"/>
        <v>7.3820096900753223</v>
      </c>
      <c r="O25" s="260">
        <f t="shared" si="5"/>
        <v>16.859412789786223</v>
      </c>
      <c r="P25" s="260">
        <f t="shared" si="5"/>
        <v>26.336407689207896</v>
      </c>
      <c r="Q25" s="261">
        <f t="shared" si="5"/>
        <v>0</v>
      </c>
      <c r="R25" s="262">
        <f t="shared" si="5"/>
        <v>63.569356590633184</v>
      </c>
      <c r="S25" s="1264">
        <v>50</v>
      </c>
      <c r="T25" s="260">
        <f>T64/(T64+T65)*100</f>
        <v>36.126600782753393</v>
      </c>
      <c r="U25" s="260">
        <f>U64/(U64+U65)*100</f>
        <v>0</v>
      </c>
      <c r="V25" s="1264">
        <v>50</v>
      </c>
      <c r="W25" s="260">
        <f>W64/(W64+W65)*100</f>
        <v>12.199498576910143</v>
      </c>
      <c r="X25" s="260">
        <f>X64/(X64+X65)*100</f>
        <v>8.8958237629977415</v>
      </c>
      <c r="Y25" s="263">
        <f>Y64/(Y64+Y65)*100</f>
        <v>10.020806291558447</v>
      </c>
      <c r="Z25" s="549"/>
      <c r="AA25" s="549"/>
      <c r="AB25" s="549"/>
      <c r="AC25" s="549"/>
      <c r="AD25" s="549"/>
      <c r="AE25" s="549"/>
      <c r="AF25" s="549"/>
      <c r="AG25" s="549"/>
      <c r="AH25" s="549"/>
      <c r="AI25" s="549"/>
      <c r="AJ25" s="549"/>
      <c r="AK25" s="549"/>
      <c r="AL25" s="549"/>
      <c r="AM25" s="549"/>
      <c r="AN25" s="549"/>
      <c r="AO25" s="549"/>
      <c r="AP25" s="549"/>
      <c r="AQ25" s="549"/>
      <c r="AR25" s="549"/>
      <c r="AS25" s="549"/>
      <c r="AT25" s="549"/>
      <c r="AU25" s="549"/>
      <c r="AV25" s="549"/>
      <c r="AW25" s="549"/>
      <c r="AX25" s="549"/>
      <c r="AY25" s="549"/>
      <c r="AZ25" s="216"/>
      <c r="BB25" s="133"/>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row>
    <row r="26" s="131" customFormat="true" ht="15" customHeight="true" x14ac:dyDescent="0.2">
      <c r="A26" s="1779"/>
      <c r="B26" s="241" t="s">
        <v>46</v>
      </c>
      <c r="C26" s="264"/>
      <c r="D26" s="265"/>
      <c r="E26" s="265"/>
      <c r="F26" s="265"/>
      <c r="G26" s="266"/>
      <c r="H26" s="267"/>
      <c r="I26" s="265"/>
      <c r="J26" s="265"/>
      <c r="K26" s="265"/>
      <c r="L26" s="268"/>
      <c r="M26" s="264"/>
      <c r="N26" s="265"/>
      <c r="O26" s="265"/>
      <c r="P26" s="265"/>
      <c r="Q26" s="266"/>
      <c r="R26" s="1445"/>
      <c r="S26" s="1446"/>
      <c r="T26" s="1446"/>
      <c r="U26" s="1446"/>
      <c r="V26" s="1446"/>
      <c r="W26" s="1446"/>
      <c r="X26" s="1446"/>
      <c r="Y26" s="1484"/>
      <c r="Z26" s="549"/>
      <c r="AA26" s="549"/>
      <c r="AB26" s="549"/>
      <c r="AC26" s="549"/>
      <c r="AD26" s="549"/>
      <c r="AE26" s="549"/>
      <c r="AF26" s="549"/>
      <c r="AG26" s="549"/>
      <c r="AH26" s="549"/>
      <c r="AI26" s="549"/>
      <c r="AJ26" s="549"/>
      <c r="AK26" s="549"/>
      <c r="AL26" s="549"/>
      <c r="AM26" s="549"/>
      <c r="AN26" s="549"/>
      <c r="AO26" s="549"/>
      <c r="AP26" s="549"/>
      <c r="AQ26" s="549"/>
      <c r="AR26" s="549"/>
      <c r="AS26" s="549"/>
      <c r="AT26" s="549"/>
      <c r="AU26" s="549"/>
      <c r="AV26" s="549"/>
      <c r="AW26" s="549"/>
      <c r="AX26" s="549"/>
      <c r="AY26" s="549"/>
      <c r="AZ26" s="216"/>
      <c r="BB26" s="133"/>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row>
    <row r="27" s="398" customFormat="true" ht="15" customHeight="true" x14ac:dyDescent="0.2">
      <c r="A27" s="130"/>
      <c r="B27" s="183"/>
      <c r="C27" s="1806" t="s">
        <v>114</v>
      </c>
      <c r="D27" s="1807"/>
      <c r="E27" s="1807"/>
      <c r="F27" s="1807"/>
      <c r="G27" s="1808"/>
      <c r="H27" s="1970" t="s">
        <v>38</v>
      </c>
      <c r="I27" s="1971"/>
      <c r="J27" s="1971"/>
      <c r="K27" s="1971"/>
      <c r="L27" s="1972"/>
      <c r="M27" s="1973" t="s">
        <v>37</v>
      </c>
      <c r="N27" s="1971"/>
      <c r="O27" s="1971"/>
      <c r="P27" s="1971"/>
      <c r="Q27" s="1972"/>
      <c r="R27" s="1564" t="s">
        <v>137</v>
      </c>
      <c r="S27" s="1571"/>
      <c r="T27" s="1571"/>
      <c r="U27" s="1571"/>
      <c r="V27" s="1571"/>
      <c r="W27" s="1571"/>
      <c r="X27" s="1571"/>
      <c r="Y27" s="1572"/>
      <c r="Z27" s="549"/>
      <c r="AA27" s="549"/>
      <c r="AB27" s="549"/>
      <c r="AC27" s="549"/>
      <c r="AD27" s="549"/>
      <c r="AE27" s="549"/>
      <c r="AF27" s="549"/>
      <c r="AG27" s="549"/>
      <c r="AH27" s="549"/>
      <c r="AI27" s="549"/>
      <c r="AJ27" s="549"/>
      <c r="AK27" s="549"/>
      <c r="AL27" s="549"/>
      <c r="AM27" s="549"/>
      <c r="AN27" s="549"/>
      <c r="AO27" s="549"/>
      <c r="AP27" s="549"/>
      <c r="AQ27" s="549"/>
      <c r="AR27" s="549"/>
      <c r="AS27" s="549"/>
      <c r="AT27" s="549"/>
      <c r="AU27" s="549"/>
      <c r="AV27" s="549"/>
      <c r="AW27" s="549"/>
      <c r="AX27" s="549"/>
      <c r="AY27" s="549"/>
      <c r="AZ27" s="216"/>
      <c r="BA27" s="217" t="s">
        <v>128</v>
      </c>
      <c r="BB27" s="115" t="s">
        <v>95</v>
      </c>
      <c r="BC27" s="1839" t="s">
        <v>114</v>
      </c>
      <c r="BD27" s="1840"/>
      <c r="BE27" s="1840"/>
      <c r="BF27" s="1840"/>
      <c r="BG27" s="1841"/>
      <c r="BH27" s="1842" t="s">
        <v>38</v>
      </c>
      <c r="BI27" s="1840"/>
      <c r="BJ27" s="1840"/>
      <c r="BK27" s="1840"/>
      <c r="BL27" s="1841"/>
      <c r="BM27" s="1842" t="s">
        <v>37</v>
      </c>
      <c r="BN27" s="1840"/>
      <c r="BO27" s="1840"/>
      <c r="BP27" s="1840"/>
      <c r="BQ27" s="1843"/>
      <c r="BR27" s="1454" t="s">
        <v>137</v>
      </c>
      <c r="BS27" s="1455"/>
      <c r="BT27" s="1455"/>
      <c r="BU27" s="1455"/>
      <c r="BV27" s="1455"/>
      <c r="BW27" s="1455"/>
      <c r="BX27" s="1455"/>
      <c r="BY27" s="1456"/>
      <c r="BZ27" s="215"/>
      <c r="CA27" s="215"/>
      <c r="CB27" s="215"/>
      <c r="CC27" s="215"/>
      <c r="CD27" s="215"/>
      <c r="CE27" s="215"/>
      <c r="CF27" s="215"/>
      <c r="CG27" s="215"/>
      <c r="CH27" s="215"/>
      <c r="CI27" s="215"/>
      <c r="CJ27" s="215"/>
      <c r="CK27" s="215"/>
      <c r="CL27" s="215"/>
      <c r="CM27" s="215"/>
      <c r="CN27" s="215"/>
      <c r="CO27" s="215"/>
      <c r="CP27" s="215"/>
      <c r="CQ27" s="215"/>
      <c r="CR27" s="215"/>
      <c r="CS27" s="215"/>
      <c r="CT27" s="215"/>
      <c r="CU27" s="215"/>
      <c r="CV27" s="215"/>
      <c r="CW27" s="215"/>
      <c r="CX27" s="215"/>
      <c r="CY27" s="215"/>
      <c r="CZ27" s="215"/>
    </row>
    <row r="28" s="398" customFormat="true" ht="12.75" x14ac:dyDescent="0.2">
      <c r="A28" s="184" t="s">
        <v>69</v>
      </c>
      <c r="B28" s="243"/>
      <c r="C28" s="272" t="s">
        <v>0</v>
      </c>
      <c r="D28" s="273" t="s">
        <v>1</v>
      </c>
      <c r="E28" s="273" t="s">
        <v>2</v>
      </c>
      <c r="F28" s="273" t="s">
        <v>3</v>
      </c>
      <c r="G28" s="274" t="s">
        <v>4</v>
      </c>
      <c r="H28" s="1191" t="s">
        <v>0</v>
      </c>
      <c r="I28" s="1145" t="s">
        <v>1</v>
      </c>
      <c r="J28" s="1145" t="s">
        <v>2</v>
      </c>
      <c r="K28" s="1145" t="s">
        <v>3</v>
      </c>
      <c r="L28" s="1146" t="s">
        <v>4</v>
      </c>
      <c r="M28" s="1179" t="s">
        <v>0</v>
      </c>
      <c r="N28" s="1145" t="s">
        <v>1</v>
      </c>
      <c r="O28" s="1145" t="s">
        <v>2</v>
      </c>
      <c r="P28" s="1145" t="s">
        <v>3</v>
      </c>
      <c r="Q28" s="1203" t="s">
        <v>4</v>
      </c>
      <c r="R28" s="1191" t="s">
        <v>149</v>
      </c>
      <c r="S28" s="1145" t="s">
        <v>150</v>
      </c>
      <c r="T28" s="1145" t="s">
        <v>151</v>
      </c>
      <c r="U28" s="1145" t="s">
        <v>152</v>
      </c>
      <c r="V28" s="1145" t="s">
        <v>153</v>
      </c>
      <c r="W28" s="1145" t="s">
        <v>154</v>
      </c>
      <c r="X28" s="1145" t="s">
        <v>225</v>
      </c>
      <c r="Y28" s="1147" t="s">
        <v>156</v>
      </c>
      <c r="Z28" s="549"/>
      <c r="AA28" s="549"/>
      <c r="AB28" s="549"/>
      <c r="AC28" s="549"/>
      <c r="AD28" s="549"/>
      <c r="AE28" s="549"/>
      <c r="AF28" s="549"/>
      <c r="AG28" s="549"/>
      <c r="AH28" s="549"/>
      <c r="AI28" s="549"/>
      <c r="AJ28" s="549"/>
      <c r="AK28" s="549"/>
      <c r="AL28" s="549"/>
      <c r="AM28" s="549"/>
      <c r="AN28" s="549"/>
      <c r="AO28" s="549"/>
      <c r="AP28" s="549"/>
      <c r="AQ28" s="549"/>
      <c r="AR28" s="549"/>
      <c r="AS28" s="549"/>
      <c r="AT28" s="549"/>
      <c r="AU28" s="549"/>
      <c r="AV28" s="549"/>
      <c r="AW28" s="549"/>
      <c r="AX28" s="549"/>
      <c r="AY28" s="549"/>
      <c r="AZ28" s="216"/>
      <c r="BA28" s="194" t="s">
        <v>119</v>
      </c>
      <c r="BB28" s="193"/>
      <c r="BC28" s="316" t="s">
        <v>0</v>
      </c>
      <c r="BD28" s="168" t="s">
        <v>1</v>
      </c>
      <c r="BE28" s="168" t="s">
        <v>2</v>
      </c>
      <c r="BF28" s="168" t="s">
        <v>3</v>
      </c>
      <c r="BG28" s="317" t="s">
        <v>4</v>
      </c>
      <c r="BH28" s="327" t="s">
        <v>0</v>
      </c>
      <c r="BI28" s="168" t="s">
        <v>1</v>
      </c>
      <c r="BJ28" s="168" t="s">
        <v>2</v>
      </c>
      <c r="BK28" s="168" t="s">
        <v>3</v>
      </c>
      <c r="BL28" s="317" t="s">
        <v>4</v>
      </c>
      <c r="BM28" s="327" t="s">
        <v>0</v>
      </c>
      <c r="BN28" s="168" t="s">
        <v>1</v>
      </c>
      <c r="BO28" s="168" t="s">
        <v>2</v>
      </c>
      <c r="BP28" s="168" t="s">
        <v>3</v>
      </c>
      <c r="BQ28" s="317" t="s">
        <v>4</v>
      </c>
      <c r="BR28" s="327" t="s">
        <v>149</v>
      </c>
      <c r="BS28" s="168" t="s">
        <v>150</v>
      </c>
      <c r="BT28" s="168" t="s">
        <v>151</v>
      </c>
      <c r="BU28" s="168" t="s">
        <v>152</v>
      </c>
      <c r="BV28" s="168" t="s">
        <v>153</v>
      </c>
      <c r="BW28" s="168" t="s">
        <v>154</v>
      </c>
      <c r="BX28" s="168" t="s">
        <v>225</v>
      </c>
      <c r="BY28" s="169" t="s">
        <v>156</v>
      </c>
      <c r="BZ28" s="1532"/>
      <c r="CA28" s="1532"/>
      <c r="CB28" s="1532"/>
      <c r="CC28" s="1532"/>
      <c r="CD28" s="1532"/>
      <c r="CE28" s="1532"/>
      <c r="CF28" s="1532"/>
      <c r="CG28" s="1532"/>
      <c r="CH28" s="1532"/>
      <c r="CI28" s="1532"/>
      <c r="CJ28" s="1532"/>
      <c r="CK28" s="1532"/>
      <c r="CL28" s="1532"/>
      <c r="CM28" s="1532"/>
      <c r="CN28" s="1532"/>
      <c r="CO28" s="1532"/>
      <c r="CP28" s="1532"/>
      <c r="CQ28" s="1532"/>
      <c r="CR28" s="1532"/>
      <c r="CS28" s="1532"/>
      <c r="CT28" s="1532"/>
      <c r="CU28" s="1532"/>
      <c r="CV28" s="1532"/>
      <c r="CW28" s="1532"/>
      <c r="CX28" s="1532"/>
      <c r="CY28" s="1532"/>
      <c r="CZ28" s="1532"/>
    </row>
    <row r="29" s="398" customFormat="true" ht="15" customHeight="true" x14ac:dyDescent="0.2">
      <c r="A29" s="1952" t="s">
        <v>57</v>
      </c>
      <c r="B29" s="1391" t="s">
        <v>49</v>
      </c>
      <c r="C29" s="1266">
        <v>21.8</v>
      </c>
      <c r="D29" s="1267">
        <v>21.4</v>
      </c>
      <c r="E29" s="1267">
        <v>20.100000000000001</v>
      </c>
      <c r="F29" s="1267">
        <v>26</v>
      </c>
      <c r="G29" s="1268">
        <v>70.900000000000006</v>
      </c>
      <c r="H29" s="1269">
        <v>86.1</v>
      </c>
      <c r="I29" s="1267">
        <v>94.5</v>
      </c>
      <c r="J29" s="1267">
        <v>95.5</v>
      </c>
      <c r="K29" s="1267">
        <v>97.4</v>
      </c>
      <c r="L29" s="1270">
        <v>97.1</v>
      </c>
      <c r="M29" s="1271">
        <v>18.3</v>
      </c>
      <c r="N29" s="1267">
        <v>19.8</v>
      </c>
      <c r="O29" s="1267">
        <v>18.2</v>
      </c>
      <c r="P29" s="1267">
        <v>18.3</v>
      </c>
      <c r="Q29" s="1268">
        <v>24.6</v>
      </c>
      <c r="R29" s="1269">
        <v>55.2</v>
      </c>
      <c r="S29" s="1267">
        <v>39.799999999999997</v>
      </c>
      <c r="T29" s="1267">
        <v>18.899999999999999</v>
      </c>
      <c r="U29" s="1267">
        <v>36</v>
      </c>
      <c r="V29" s="1267">
        <v>95</v>
      </c>
      <c r="W29" s="1267">
        <v>29.9</v>
      </c>
      <c r="X29" s="1267">
        <v>16.399999999999999</v>
      </c>
      <c r="Y29" s="1584">
        <v>22.8</v>
      </c>
      <c r="Z29" s="549"/>
      <c r="AA29" s="549"/>
      <c r="AB29" s="549"/>
      <c r="AC29" s="549"/>
      <c r="AD29" s="549"/>
      <c r="AE29" s="549"/>
      <c r="AF29" s="549"/>
      <c r="AG29" s="549"/>
      <c r="AH29" s="549"/>
      <c r="AI29" s="549"/>
      <c r="AJ29" s="549"/>
      <c r="AK29" s="549"/>
      <c r="AL29" s="549"/>
      <c r="AM29" s="549"/>
      <c r="AN29" s="549"/>
      <c r="AO29" s="549"/>
      <c r="AP29" s="549"/>
      <c r="AQ29" s="549"/>
      <c r="AR29" s="549"/>
      <c r="AS29" s="549"/>
      <c r="AT29" s="549"/>
      <c r="AU29" s="549"/>
      <c r="AV29" s="549"/>
      <c r="AW29" s="549"/>
      <c r="AX29" s="549"/>
      <c r="AY29" s="549"/>
      <c r="AZ29" s="216"/>
      <c r="BA29" s="1804" t="s">
        <v>57</v>
      </c>
      <c r="BB29" s="150" t="s">
        <v>49</v>
      </c>
      <c r="BC29" s="1048" t="s">
        <v>35</v>
      </c>
      <c r="BD29" s="1067" t="s">
        <v>35</v>
      </c>
      <c r="BE29" s="1067" t="s">
        <v>35</v>
      </c>
      <c r="BF29" s="1067" t="s">
        <v>35</v>
      </c>
      <c r="BG29" s="1087" t="s">
        <v>35</v>
      </c>
      <c r="BH29" s="1107" t="s">
        <v>35</v>
      </c>
      <c r="BI29" s="1067" t="s">
        <v>35</v>
      </c>
      <c r="BJ29" s="1067" t="s">
        <v>35</v>
      </c>
      <c r="BK29" s="1067" t="s">
        <v>35</v>
      </c>
      <c r="BL29" s="1087" t="s">
        <v>35</v>
      </c>
      <c r="BM29" s="1107" t="s">
        <v>35</v>
      </c>
      <c r="BN29" s="1067" t="s">
        <v>35</v>
      </c>
      <c r="BO29" s="1067" t="s">
        <v>35</v>
      </c>
      <c r="BP29" s="1067" t="s">
        <v>35</v>
      </c>
      <c r="BQ29" s="1087" t="s">
        <v>35</v>
      </c>
      <c r="BR29" s="1107" t="s">
        <v>35</v>
      </c>
      <c r="BS29" s="1067" t="s">
        <v>35</v>
      </c>
      <c r="BT29" s="1067" t="s">
        <v>35</v>
      </c>
      <c r="BU29" s="1067" t="s">
        <v>35</v>
      </c>
      <c r="BV29" s="1067" t="s">
        <v>35</v>
      </c>
      <c r="BW29" s="1067" t="s">
        <v>35</v>
      </c>
      <c r="BX29" s="1067" t="s">
        <v>35</v>
      </c>
      <c r="BY29" s="1126" t="s">
        <v>35</v>
      </c>
      <c r="BZ29" s="1533"/>
      <c r="CA29" s="1533"/>
      <c r="CB29" s="1533"/>
      <c r="CC29" s="1533"/>
      <c r="CD29" s="1533"/>
      <c r="CE29" s="1533"/>
      <c r="CF29" s="1533"/>
      <c r="CG29" s="1533"/>
      <c r="CH29" s="1533"/>
      <c r="CI29" s="1533"/>
      <c r="CJ29" s="1533"/>
      <c r="CK29" s="1533"/>
      <c r="CL29" s="1533"/>
      <c r="CM29" s="1533"/>
      <c r="CN29" s="1533"/>
      <c r="CO29" s="1533"/>
      <c r="CP29" s="1533"/>
      <c r="CQ29" s="1533"/>
      <c r="CR29" s="1533"/>
      <c r="CS29" s="1533"/>
      <c r="CT29" s="1533"/>
      <c r="CU29" s="1533"/>
      <c r="CV29" s="1533"/>
      <c r="CW29" s="1533"/>
      <c r="CX29" s="1533"/>
      <c r="CY29" s="1533"/>
      <c r="CZ29" s="1533"/>
    </row>
    <row r="30" s="398" customFormat="true" ht="15" customHeight="true" x14ac:dyDescent="0.2">
      <c r="A30" s="1953"/>
      <c r="B30" s="1392" t="s">
        <v>48</v>
      </c>
      <c r="C30" s="1272">
        <v>78.2</v>
      </c>
      <c r="D30" s="1273">
        <v>78.599999999999994</v>
      </c>
      <c r="E30" s="1273">
        <v>79.900000000000006</v>
      </c>
      <c r="F30" s="1273">
        <v>74</v>
      </c>
      <c r="G30" s="1274">
        <v>29.1</v>
      </c>
      <c r="H30" s="1275">
        <v>13.9</v>
      </c>
      <c r="I30" s="1273">
        <v>5.5</v>
      </c>
      <c r="J30" s="1273">
        <v>4.5</v>
      </c>
      <c r="K30" s="1273">
        <v>2.6</v>
      </c>
      <c r="L30" s="1276">
        <v>2.9</v>
      </c>
      <c r="M30" s="1277">
        <v>81.7</v>
      </c>
      <c r="N30" s="1273">
        <v>80.2</v>
      </c>
      <c r="O30" s="1273">
        <v>81.8</v>
      </c>
      <c r="P30" s="1273">
        <v>81.7</v>
      </c>
      <c r="Q30" s="1274">
        <v>75.400000000000006</v>
      </c>
      <c r="R30" s="1275">
        <v>44.8</v>
      </c>
      <c r="S30" s="1273">
        <v>60.2</v>
      </c>
      <c r="T30" s="1273">
        <v>81.099999999999994</v>
      </c>
      <c r="U30" s="1273">
        <v>64</v>
      </c>
      <c r="V30" s="1273">
        <v>5</v>
      </c>
      <c r="W30" s="1273">
        <v>70.099999999999994</v>
      </c>
      <c r="X30" s="1273">
        <v>83.6</v>
      </c>
      <c r="Y30" s="1585">
        <v>77.2</v>
      </c>
      <c r="Z30" s="549"/>
      <c r="AA30" s="549"/>
      <c r="AB30" s="549"/>
      <c r="AC30" s="549"/>
      <c r="AD30" s="549"/>
      <c r="AE30" s="549"/>
      <c r="AF30" s="549"/>
      <c r="AG30" s="549"/>
      <c r="AH30" s="549"/>
      <c r="AI30" s="549"/>
      <c r="AJ30" s="549"/>
      <c r="AK30" s="549"/>
      <c r="AL30" s="549"/>
      <c r="AM30" s="549"/>
      <c r="AN30" s="549"/>
      <c r="AO30" s="549"/>
      <c r="AP30" s="549"/>
      <c r="AQ30" s="549"/>
      <c r="AR30" s="549"/>
      <c r="AS30" s="549"/>
      <c r="AT30" s="549"/>
      <c r="AU30" s="549"/>
      <c r="AV30" s="549"/>
      <c r="AW30" s="549"/>
      <c r="AX30" s="549"/>
      <c r="AY30" s="549"/>
      <c r="AZ30" s="216"/>
      <c r="BA30" s="1805"/>
      <c r="BB30" s="151" t="s">
        <v>48</v>
      </c>
      <c r="BC30" s="1049" t="s">
        <v>35</v>
      </c>
      <c r="BD30" s="1068" t="s">
        <v>35</v>
      </c>
      <c r="BE30" s="1068" t="s">
        <v>35</v>
      </c>
      <c r="BF30" s="1068" t="s">
        <v>35</v>
      </c>
      <c r="BG30" s="1088" t="s">
        <v>35</v>
      </c>
      <c r="BH30" s="1108" t="s">
        <v>35</v>
      </c>
      <c r="BI30" s="1068" t="s">
        <v>35</v>
      </c>
      <c r="BJ30" s="1068" t="s">
        <v>35</v>
      </c>
      <c r="BK30" s="1068" t="s">
        <v>35</v>
      </c>
      <c r="BL30" s="1088" t="s">
        <v>35</v>
      </c>
      <c r="BM30" s="1108" t="s">
        <v>35</v>
      </c>
      <c r="BN30" s="1068" t="s">
        <v>35</v>
      </c>
      <c r="BO30" s="1068" t="s">
        <v>35</v>
      </c>
      <c r="BP30" s="1068" t="s">
        <v>35</v>
      </c>
      <c r="BQ30" s="1088" t="s">
        <v>35</v>
      </c>
      <c r="BR30" s="1108" t="s">
        <v>35</v>
      </c>
      <c r="BS30" s="1068" t="s">
        <v>35</v>
      </c>
      <c r="BT30" s="1068" t="s">
        <v>35</v>
      </c>
      <c r="BU30" s="1068" t="s">
        <v>35</v>
      </c>
      <c r="BV30" s="1068" t="s">
        <v>35</v>
      </c>
      <c r="BW30" s="1068" t="s">
        <v>35</v>
      </c>
      <c r="BX30" s="1068" t="s">
        <v>35</v>
      </c>
      <c r="BY30" s="1127" t="s">
        <v>35</v>
      </c>
      <c r="BZ30" s="1534"/>
      <c r="CA30" s="1534"/>
      <c r="CB30" s="1534"/>
      <c r="CC30" s="1534"/>
      <c r="CD30" s="1534"/>
      <c r="CE30" s="1534"/>
      <c r="CF30" s="1534"/>
      <c r="CG30" s="1534"/>
      <c r="CH30" s="1534"/>
      <c r="CI30" s="1534"/>
      <c r="CJ30" s="1534"/>
      <c r="CK30" s="1534"/>
      <c r="CL30" s="1534"/>
      <c r="CM30" s="1534"/>
      <c r="CN30" s="1534"/>
      <c r="CO30" s="1534"/>
      <c r="CP30" s="1534"/>
      <c r="CQ30" s="1534"/>
      <c r="CR30" s="1534"/>
      <c r="CS30" s="1534"/>
      <c r="CT30" s="1534"/>
      <c r="CU30" s="1534"/>
      <c r="CV30" s="1534"/>
      <c r="CW30" s="1534"/>
      <c r="CX30" s="1534"/>
      <c r="CY30" s="1534"/>
      <c r="CZ30" s="1534"/>
    </row>
    <row r="31" s="130" customFormat="true" ht="15" customHeight="true" x14ac:dyDescent="0.2">
      <c r="A31" s="1791" t="s">
        <v>103</v>
      </c>
      <c r="B31" s="249" t="s">
        <v>49</v>
      </c>
      <c r="C31" s="1278">
        <v>0.4</v>
      </c>
      <c r="D31" s="1279">
        <v>0.7</v>
      </c>
      <c r="E31" s="1279">
        <v>0.8</v>
      </c>
      <c r="F31" s="1279">
        <v>2.8</v>
      </c>
      <c r="G31" s="1280">
        <v>34.200000000000003</v>
      </c>
      <c r="H31" s="1281">
        <v>10.9</v>
      </c>
      <c r="I31" s="1279">
        <v>21.4</v>
      </c>
      <c r="J31" s="1279">
        <v>34.4</v>
      </c>
      <c r="K31" s="1279">
        <v>57.5</v>
      </c>
      <c r="L31" s="1282">
        <v>82.3</v>
      </c>
      <c r="M31" s="1283">
        <v>0.1</v>
      </c>
      <c r="N31" s="1279">
        <v>0.4</v>
      </c>
      <c r="O31" s="1279">
        <v>0.1</v>
      </c>
      <c r="P31" s="1279">
        <v>1.2</v>
      </c>
      <c r="Q31" s="1280">
        <v>4.2</v>
      </c>
      <c r="R31" s="1281">
        <v>31.9</v>
      </c>
      <c r="S31" s="1279">
        <v>7</v>
      </c>
      <c r="T31" s="1279">
        <v>3.6</v>
      </c>
      <c r="U31" s="1279">
        <v>5.9</v>
      </c>
      <c r="V31" s="1279">
        <v>48.7</v>
      </c>
      <c r="W31" s="1279">
        <v>4.5999999999999996</v>
      </c>
      <c r="X31" s="1279">
        <v>3.8</v>
      </c>
      <c r="Y31" s="1586">
        <v>2.4</v>
      </c>
      <c r="Z31" s="549"/>
      <c r="AA31" s="549"/>
      <c r="AB31" s="549"/>
      <c r="AC31" s="549"/>
      <c r="AD31" s="549"/>
      <c r="AE31" s="549"/>
      <c r="AF31" s="549"/>
      <c r="AG31" s="549"/>
      <c r="AH31" s="549"/>
      <c r="AI31" s="549"/>
      <c r="AJ31" s="549"/>
      <c r="AK31" s="549"/>
      <c r="AL31" s="549"/>
      <c r="AM31" s="549"/>
      <c r="AN31" s="549"/>
      <c r="AO31" s="549"/>
      <c r="AP31" s="549"/>
      <c r="AQ31" s="549"/>
      <c r="AR31" s="549"/>
      <c r="AS31" s="549"/>
      <c r="AT31" s="549"/>
      <c r="AU31" s="549"/>
      <c r="AV31" s="549"/>
      <c r="AW31" s="549"/>
      <c r="AX31" s="549"/>
      <c r="AY31" s="549"/>
      <c r="AZ31" s="216"/>
      <c r="BA31" s="1805" t="s">
        <v>103</v>
      </c>
      <c r="BB31" s="151" t="s">
        <v>49</v>
      </c>
      <c r="BC31" s="1049" t="s">
        <v>35</v>
      </c>
      <c r="BD31" s="1068" t="s">
        <v>35</v>
      </c>
      <c r="BE31" s="1068" t="s">
        <v>35</v>
      </c>
      <c r="BF31" s="1068" t="s">
        <v>35</v>
      </c>
      <c r="BG31" s="1088" t="s">
        <v>35</v>
      </c>
      <c r="BH31" s="1108" t="s">
        <v>35</v>
      </c>
      <c r="BI31" s="1068" t="s">
        <v>35</v>
      </c>
      <c r="BJ31" s="1068" t="s">
        <v>35</v>
      </c>
      <c r="BK31" s="1068" t="s">
        <v>35</v>
      </c>
      <c r="BL31" s="1088" t="s">
        <v>35</v>
      </c>
      <c r="BM31" s="1108" t="s">
        <v>35</v>
      </c>
      <c r="BN31" s="1068" t="s">
        <v>35</v>
      </c>
      <c r="BO31" s="1068" t="s">
        <v>35</v>
      </c>
      <c r="BP31" s="1068" t="s">
        <v>35</v>
      </c>
      <c r="BQ31" s="1088" t="s">
        <v>35</v>
      </c>
      <c r="BR31" s="1108" t="s">
        <v>35</v>
      </c>
      <c r="BS31" s="1068" t="s">
        <v>35</v>
      </c>
      <c r="BT31" s="1068" t="s">
        <v>35</v>
      </c>
      <c r="BU31" s="1068" t="s">
        <v>35</v>
      </c>
      <c r="BV31" s="1068" t="s">
        <v>35</v>
      </c>
      <c r="BW31" s="1068" t="s">
        <v>35</v>
      </c>
      <c r="BX31" s="1068" t="s">
        <v>35</v>
      </c>
      <c r="BY31" s="1127" t="s">
        <v>35</v>
      </c>
      <c r="BZ31" s="1534"/>
      <c r="CA31" s="1534"/>
      <c r="CB31" s="1534"/>
      <c r="CC31" s="1534"/>
      <c r="CD31" s="1534"/>
      <c r="CE31" s="1534"/>
      <c r="CF31" s="1534"/>
      <c r="CG31" s="1534"/>
      <c r="CH31" s="1534"/>
      <c r="CI31" s="1534"/>
      <c r="CJ31" s="1534"/>
      <c r="CK31" s="1534"/>
      <c r="CL31" s="1534"/>
      <c r="CM31" s="1534"/>
      <c r="CN31" s="1534"/>
      <c r="CO31" s="1534"/>
      <c r="CP31" s="1534"/>
      <c r="CQ31" s="1534"/>
      <c r="CR31" s="1534"/>
      <c r="CS31" s="1534"/>
      <c r="CT31" s="1534"/>
      <c r="CU31" s="1534"/>
      <c r="CV31" s="1534"/>
      <c r="CW31" s="1534"/>
      <c r="CX31" s="1534"/>
      <c r="CY31" s="1534"/>
      <c r="CZ31" s="1534"/>
    </row>
    <row r="32" s="130" customFormat="true" ht="15" customHeight="true" x14ac:dyDescent="0.2">
      <c r="A32" s="1791"/>
      <c r="B32" s="249" t="s">
        <v>48</v>
      </c>
      <c r="C32" s="1272">
        <v>99.6</v>
      </c>
      <c r="D32" s="1273">
        <v>99.3</v>
      </c>
      <c r="E32" s="1273">
        <v>99.2</v>
      </c>
      <c r="F32" s="1273">
        <v>97.2</v>
      </c>
      <c r="G32" s="1274">
        <v>65.8</v>
      </c>
      <c r="H32" s="1275">
        <v>89.1</v>
      </c>
      <c r="I32" s="1273">
        <v>78.599999999999994</v>
      </c>
      <c r="J32" s="1273">
        <v>65.599999999999994</v>
      </c>
      <c r="K32" s="1273">
        <v>42.5</v>
      </c>
      <c r="L32" s="1276">
        <v>17.7</v>
      </c>
      <c r="M32" s="1277">
        <v>99.9</v>
      </c>
      <c r="N32" s="1273">
        <v>99.6</v>
      </c>
      <c r="O32" s="1273">
        <v>99.9</v>
      </c>
      <c r="P32" s="1273">
        <v>98.8</v>
      </c>
      <c r="Q32" s="1274">
        <v>95.8</v>
      </c>
      <c r="R32" s="1275">
        <v>68.099999999999994</v>
      </c>
      <c r="S32" s="1273">
        <v>93</v>
      </c>
      <c r="T32" s="1273">
        <v>96.4</v>
      </c>
      <c r="U32" s="1273">
        <v>94.1</v>
      </c>
      <c r="V32" s="1273">
        <v>51.3</v>
      </c>
      <c r="W32" s="1273">
        <v>95.4</v>
      </c>
      <c r="X32" s="1273">
        <v>96.2</v>
      </c>
      <c r="Y32" s="1585">
        <v>97.6</v>
      </c>
      <c r="Z32" s="549"/>
      <c r="AA32" s="549"/>
      <c r="AB32" s="549"/>
      <c r="AC32" s="549"/>
      <c r="AD32" s="549"/>
      <c r="AE32" s="549"/>
      <c r="AF32" s="549"/>
      <c r="AG32" s="549"/>
      <c r="AH32" s="549"/>
      <c r="AI32" s="549"/>
      <c r="AJ32" s="549"/>
      <c r="AK32" s="549"/>
      <c r="AL32" s="549"/>
      <c r="AM32" s="549"/>
      <c r="AN32" s="549"/>
      <c r="AO32" s="549"/>
      <c r="AP32" s="549"/>
      <c r="AQ32" s="549"/>
      <c r="AR32" s="549"/>
      <c r="AS32" s="549"/>
      <c r="AT32" s="549"/>
      <c r="AU32" s="549"/>
      <c r="AV32" s="549"/>
      <c r="AW32" s="549"/>
      <c r="AX32" s="549"/>
      <c r="AY32" s="549"/>
      <c r="AZ32" s="216"/>
      <c r="BA32" s="1805"/>
      <c r="BB32" s="151" t="s">
        <v>48</v>
      </c>
      <c r="BC32" s="1049" t="s">
        <v>35</v>
      </c>
      <c r="BD32" s="1068" t="s">
        <v>35</v>
      </c>
      <c r="BE32" s="1068" t="s">
        <v>35</v>
      </c>
      <c r="BF32" s="1068" t="s">
        <v>35</v>
      </c>
      <c r="BG32" s="1088" t="s">
        <v>35</v>
      </c>
      <c r="BH32" s="1108" t="s">
        <v>35</v>
      </c>
      <c r="BI32" s="1068" t="s">
        <v>35</v>
      </c>
      <c r="BJ32" s="1068" t="s">
        <v>35</v>
      </c>
      <c r="BK32" s="1068" t="s">
        <v>35</v>
      </c>
      <c r="BL32" s="1088" t="s">
        <v>35</v>
      </c>
      <c r="BM32" s="1108" t="s">
        <v>35</v>
      </c>
      <c r="BN32" s="1068" t="s">
        <v>35</v>
      </c>
      <c r="BO32" s="1068" t="s">
        <v>35</v>
      </c>
      <c r="BP32" s="1068" t="s">
        <v>35</v>
      </c>
      <c r="BQ32" s="1088" t="s">
        <v>35</v>
      </c>
      <c r="BR32" s="1108" t="s">
        <v>35</v>
      </c>
      <c r="BS32" s="1068" t="s">
        <v>35</v>
      </c>
      <c r="BT32" s="1068" t="s">
        <v>35</v>
      </c>
      <c r="BU32" s="1068" t="s">
        <v>35</v>
      </c>
      <c r="BV32" s="1068" t="s">
        <v>35</v>
      </c>
      <c r="BW32" s="1068" t="s">
        <v>35</v>
      </c>
      <c r="BX32" s="1068" t="s">
        <v>35</v>
      </c>
      <c r="BY32" s="1127" t="s">
        <v>35</v>
      </c>
      <c r="BZ32" s="1534"/>
      <c r="CA32" s="1534"/>
      <c r="CB32" s="1534"/>
      <c r="CC32" s="1534"/>
      <c r="CD32" s="1534"/>
      <c r="CE32" s="1534"/>
      <c r="CF32" s="1534"/>
      <c r="CG32" s="1534"/>
      <c r="CH32" s="1534"/>
      <c r="CI32" s="1534"/>
      <c r="CJ32" s="1534"/>
      <c r="CK32" s="1534"/>
      <c r="CL32" s="1534"/>
      <c r="CM32" s="1534"/>
      <c r="CN32" s="1534"/>
      <c r="CO32" s="1534"/>
      <c r="CP32" s="1534"/>
      <c r="CQ32" s="1534"/>
      <c r="CR32" s="1534"/>
      <c r="CS32" s="1534"/>
      <c r="CT32" s="1534"/>
      <c r="CU32" s="1534"/>
      <c r="CV32" s="1534"/>
      <c r="CW32" s="1534"/>
      <c r="CX32" s="1534"/>
      <c r="CY32" s="1534"/>
      <c r="CZ32" s="1534"/>
    </row>
    <row r="33" s="130" customFormat="true" ht="15" customHeight="true" x14ac:dyDescent="0.2">
      <c r="A33" s="1791" t="s">
        <v>104</v>
      </c>
      <c r="B33" s="249" t="s">
        <v>49</v>
      </c>
      <c r="C33" s="986" t="s">
        <v>35</v>
      </c>
      <c r="D33" s="997" t="s">
        <v>35</v>
      </c>
      <c r="E33" s="997" t="s">
        <v>35</v>
      </c>
      <c r="F33" s="997" t="s">
        <v>35</v>
      </c>
      <c r="G33" s="1008" t="s">
        <v>35</v>
      </c>
      <c r="H33" s="1019" t="s">
        <v>35</v>
      </c>
      <c r="I33" s="997" t="s">
        <v>35</v>
      </c>
      <c r="J33" s="997" t="s">
        <v>35</v>
      </c>
      <c r="K33" s="997" t="s">
        <v>35</v>
      </c>
      <c r="L33" s="1030" t="s">
        <v>35</v>
      </c>
      <c r="M33" s="1039" t="s">
        <v>35</v>
      </c>
      <c r="N33" s="997" t="s">
        <v>35</v>
      </c>
      <c r="O33" s="997" t="s">
        <v>35</v>
      </c>
      <c r="P33" s="997" t="s">
        <v>35</v>
      </c>
      <c r="Q33" s="1008" t="s">
        <v>35</v>
      </c>
      <c r="R33" s="1019" t="s">
        <v>35</v>
      </c>
      <c r="S33" s="997" t="s">
        <v>35</v>
      </c>
      <c r="T33" s="997" t="s">
        <v>35</v>
      </c>
      <c r="U33" s="997" t="s">
        <v>35</v>
      </c>
      <c r="V33" s="997" t="s">
        <v>35</v>
      </c>
      <c r="W33" s="997" t="s">
        <v>35</v>
      </c>
      <c r="X33" s="997" t="s">
        <v>35</v>
      </c>
      <c r="Y33" s="1488" t="s">
        <v>35</v>
      </c>
      <c r="Z33" s="1522"/>
      <c r="AA33" s="1522"/>
      <c r="AB33" s="1522"/>
      <c r="AC33" s="1522"/>
      <c r="AD33" s="1522"/>
      <c r="AE33" s="1522"/>
      <c r="AF33" s="1522"/>
      <c r="AG33" s="1522"/>
      <c r="AH33" s="1522"/>
      <c r="AI33" s="1522"/>
      <c r="AJ33" s="1522"/>
      <c r="AK33" s="1522"/>
      <c r="AL33" s="1522"/>
      <c r="AM33" s="1522"/>
      <c r="AN33" s="1522"/>
      <c r="AO33" s="1522"/>
      <c r="AP33" s="1522"/>
      <c r="AQ33" s="1522"/>
      <c r="AR33" s="1522"/>
      <c r="AS33" s="1522"/>
      <c r="AT33" s="1522"/>
      <c r="AU33" s="1522"/>
      <c r="AV33" s="1522"/>
      <c r="AW33" s="1522"/>
      <c r="AX33" s="1522"/>
      <c r="AY33" s="1522"/>
      <c r="AZ33" s="215"/>
      <c r="BA33" s="1805" t="s">
        <v>104</v>
      </c>
      <c r="BB33" s="151" t="s">
        <v>49</v>
      </c>
      <c r="BC33" s="1049" t="s">
        <v>35</v>
      </c>
      <c r="BD33" s="1068" t="s">
        <v>35</v>
      </c>
      <c r="BE33" s="1068" t="s">
        <v>35</v>
      </c>
      <c r="BF33" s="1068" t="s">
        <v>35</v>
      </c>
      <c r="BG33" s="1088" t="s">
        <v>35</v>
      </c>
      <c r="BH33" s="1108" t="s">
        <v>35</v>
      </c>
      <c r="BI33" s="1068" t="s">
        <v>35</v>
      </c>
      <c r="BJ33" s="1068" t="s">
        <v>35</v>
      </c>
      <c r="BK33" s="1068" t="s">
        <v>35</v>
      </c>
      <c r="BL33" s="1088" t="s">
        <v>35</v>
      </c>
      <c r="BM33" s="1108" t="s">
        <v>35</v>
      </c>
      <c r="BN33" s="1068" t="s">
        <v>35</v>
      </c>
      <c r="BO33" s="1068" t="s">
        <v>35</v>
      </c>
      <c r="BP33" s="1068" t="s">
        <v>35</v>
      </c>
      <c r="BQ33" s="1088" t="s">
        <v>35</v>
      </c>
      <c r="BR33" s="1108" t="s">
        <v>35</v>
      </c>
      <c r="BS33" s="1068" t="s">
        <v>35</v>
      </c>
      <c r="BT33" s="1068" t="s">
        <v>35</v>
      </c>
      <c r="BU33" s="1068" t="s">
        <v>35</v>
      </c>
      <c r="BV33" s="1068" t="s">
        <v>35</v>
      </c>
      <c r="BW33" s="1068" t="s">
        <v>35</v>
      </c>
      <c r="BX33" s="1068" t="s">
        <v>35</v>
      </c>
      <c r="BY33" s="1127" t="s">
        <v>35</v>
      </c>
      <c r="BZ33" s="1534"/>
      <c r="CA33" s="1534"/>
      <c r="CB33" s="1534"/>
      <c r="CC33" s="1534"/>
      <c r="CD33" s="1534"/>
      <c r="CE33" s="1534"/>
      <c r="CF33" s="1534"/>
      <c r="CG33" s="1534"/>
      <c r="CH33" s="1534"/>
      <c r="CI33" s="1534"/>
      <c r="CJ33" s="1534"/>
      <c r="CK33" s="1534"/>
      <c r="CL33" s="1534"/>
      <c r="CM33" s="1534"/>
      <c r="CN33" s="1534"/>
      <c r="CO33" s="1534"/>
      <c r="CP33" s="1534"/>
      <c r="CQ33" s="1534"/>
      <c r="CR33" s="1534"/>
      <c r="CS33" s="1534"/>
      <c r="CT33" s="1534"/>
      <c r="CU33" s="1534"/>
      <c r="CV33" s="1534"/>
      <c r="CW33" s="1534"/>
      <c r="CX33" s="1534"/>
      <c r="CY33" s="1534"/>
      <c r="CZ33" s="1534"/>
    </row>
    <row r="34" s="130" customFormat="true" ht="15" customHeight="true" x14ac:dyDescent="0.2">
      <c r="A34" s="1791"/>
      <c r="B34" s="249" t="s">
        <v>48</v>
      </c>
      <c r="C34" s="986" t="s">
        <v>35</v>
      </c>
      <c r="D34" s="997" t="s">
        <v>35</v>
      </c>
      <c r="E34" s="997" t="s">
        <v>35</v>
      </c>
      <c r="F34" s="997" t="s">
        <v>35</v>
      </c>
      <c r="G34" s="1008" t="s">
        <v>35</v>
      </c>
      <c r="H34" s="1019" t="s">
        <v>35</v>
      </c>
      <c r="I34" s="997" t="s">
        <v>35</v>
      </c>
      <c r="J34" s="997" t="s">
        <v>35</v>
      </c>
      <c r="K34" s="997" t="s">
        <v>35</v>
      </c>
      <c r="L34" s="1030" t="s">
        <v>35</v>
      </c>
      <c r="M34" s="1039" t="s">
        <v>35</v>
      </c>
      <c r="N34" s="997" t="s">
        <v>35</v>
      </c>
      <c r="O34" s="997" t="s">
        <v>35</v>
      </c>
      <c r="P34" s="997" t="s">
        <v>35</v>
      </c>
      <c r="Q34" s="1008" t="s">
        <v>35</v>
      </c>
      <c r="R34" s="1019" t="s">
        <v>35</v>
      </c>
      <c r="S34" s="997" t="s">
        <v>35</v>
      </c>
      <c r="T34" s="997" t="s">
        <v>35</v>
      </c>
      <c r="U34" s="997" t="s">
        <v>35</v>
      </c>
      <c r="V34" s="997" t="s">
        <v>35</v>
      </c>
      <c r="W34" s="997" t="s">
        <v>35</v>
      </c>
      <c r="X34" s="997" t="s">
        <v>35</v>
      </c>
      <c r="Y34" s="1488" t="s">
        <v>35</v>
      </c>
      <c r="Z34" s="1522"/>
      <c r="AA34" s="1522"/>
      <c r="AB34" s="1522"/>
      <c r="AC34" s="1522"/>
      <c r="AD34" s="1522"/>
      <c r="AE34" s="1522"/>
      <c r="AF34" s="1522"/>
      <c r="AG34" s="1522"/>
      <c r="AH34" s="1522"/>
      <c r="AI34" s="1522"/>
      <c r="AJ34" s="1522"/>
      <c r="AK34" s="1522"/>
      <c r="AL34" s="1522"/>
      <c r="AM34" s="1522"/>
      <c r="AN34" s="1522"/>
      <c r="AO34" s="1522"/>
      <c r="AP34" s="1522"/>
      <c r="AQ34" s="1522"/>
      <c r="AR34" s="1522"/>
      <c r="AS34" s="1522"/>
      <c r="AT34" s="1522"/>
      <c r="AU34" s="1522"/>
      <c r="AV34" s="1522"/>
      <c r="AW34" s="1522"/>
      <c r="AX34" s="1522"/>
      <c r="AY34" s="1522"/>
      <c r="AZ34" s="215"/>
      <c r="BA34" s="1805"/>
      <c r="BB34" s="151" t="s">
        <v>48</v>
      </c>
      <c r="BC34" s="1049" t="s">
        <v>35</v>
      </c>
      <c r="BD34" s="1068" t="s">
        <v>35</v>
      </c>
      <c r="BE34" s="1068" t="s">
        <v>35</v>
      </c>
      <c r="BF34" s="1068" t="s">
        <v>35</v>
      </c>
      <c r="BG34" s="1088" t="s">
        <v>35</v>
      </c>
      <c r="BH34" s="1108" t="s">
        <v>35</v>
      </c>
      <c r="BI34" s="1068" t="s">
        <v>35</v>
      </c>
      <c r="BJ34" s="1068" t="s">
        <v>35</v>
      </c>
      <c r="BK34" s="1068" t="s">
        <v>35</v>
      </c>
      <c r="BL34" s="1088" t="s">
        <v>35</v>
      </c>
      <c r="BM34" s="1108" t="s">
        <v>35</v>
      </c>
      <c r="BN34" s="1068" t="s">
        <v>35</v>
      </c>
      <c r="BO34" s="1068" t="s">
        <v>35</v>
      </c>
      <c r="BP34" s="1068" t="s">
        <v>35</v>
      </c>
      <c r="BQ34" s="1088" t="s">
        <v>35</v>
      </c>
      <c r="BR34" s="1108" t="s">
        <v>35</v>
      </c>
      <c r="BS34" s="1068" t="s">
        <v>35</v>
      </c>
      <c r="BT34" s="1068" t="s">
        <v>35</v>
      </c>
      <c r="BU34" s="1068" t="s">
        <v>35</v>
      </c>
      <c r="BV34" s="1068" t="s">
        <v>35</v>
      </c>
      <c r="BW34" s="1068" t="s">
        <v>35</v>
      </c>
      <c r="BX34" s="1068" t="s">
        <v>35</v>
      </c>
      <c r="BY34" s="1127" t="s">
        <v>35</v>
      </c>
      <c r="BZ34" s="1534"/>
      <c r="CA34" s="1534"/>
      <c r="CB34" s="1534"/>
      <c r="CC34" s="1534"/>
      <c r="CD34" s="1534"/>
      <c r="CE34" s="1534"/>
      <c r="CF34" s="1534"/>
      <c r="CG34" s="1534"/>
      <c r="CH34" s="1534"/>
      <c r="CI34" s="1534"/>
      <c r="CJ34" s="1534"/>
      <c r="CK34" s="1534"/>
      <c r="CL34" s="1534"/>
      <c r="CM34" s="1534"/>
      <c r="CN34" s="1534"/>
      <c r="CO34" s="1534"/>
      <c r="CP34" s="1534"/>
      <c r="CQ34" s="1534"/>
      <c r="CR34" s="1534"/>
      <c r="CS34" s="1534"/>
      <c r="CT34" s="1534"/>
      <c r="CU34" s="1534"/>
      <c r="CV34" s="1534"/>
      <c r="CW34" s="1534"/>
      <c r="CX34" s="1534"/>
      <c r="CY34" s="1534"/>
      <c r="CZ34" s="1534"/>
    </row>
    <row r="35" s="398" customFormat="true" ht="15" customHeight="true" x14ac:dyDescent="0.2">
      <c r="A35" s="1953" t="s">
        <v>55</v>
      </c>
      <c r="B35" s="1392" t="s">
        <v>49</v>
      </c>
      <c r="C35" s="1272">
        <v>2.6</v>
      </c>
      <c r="D35" s="1273">
        <v>2.8</v>
      </c>
      <c r="E35" s="1273">
        <v>2.8</v>
      </c>
      <c r="F35" s="1273">
        <v>5.2</v>
      </c>
      <c r="G35" s="1274">
        <v>42.3</v>
      </c>
      <c r="H35" s="1275">
        <v>21.2</v>
      </c>
      <c r="I35" s="1273">
        <v>31.5</v>
      </c>
      <c r="J35" s="1273">
        <v>49</v>
      </c>
      <c r="K35" s="1273">
        <v>67.5</v>
      </c>
      <c r="L35" s="1276">
        <v>90.3</v>
      </c>
      <c r="M35" s="1277">
        <v>1.8</v>
      </c>
      <c r="N35" s="1273">
        <v>2.2000000000000002</v>
      </c>
      <c r="O35" s="1273">
        <v>1.7</v>
      </c>
      <c r="P35" s="1273">
        <v>3</v>
      </c>
      <c r="Q35" s="1274">
        <v>7</v>
      </c>
      <c r="R35" s="1275">
        <v>35.4</v>
      </c>
      <c r="S35" s="1273">
        <v>14.2</v>
      </c>
      <c r="T35" s="1273">
        <v>6.4</v>
      </c>
      <c r="U35" s="1273">
        <v>7.6</v>
      </c>
      <c r="V35" s="1273">
        <v>65</v>
      </c>
      <c r="W35" s="1273">
        <v>7.5</v>
      </c>
      <c r="X35" s="1273">
        <v>4.7</v>
      </c>
      <c r="Y35" s="1585">
        <v>5</v>
      </c>
      <c r="Z35" s="549"/>
      <c r="AA35" s="549"/>
      <c r="AB35" s="549"/>
      <c r="AC35" s="549"/>
      <c r="AD35" s="549"/>
      <c r="AE35" s="549"/>
      <c r="AF35" s="549"/>
      <c r="AG35" s="549"/>
      <c r="AH35" s="549"/>
      <c r="AI35" s="549"/>
      <c r="AJ35" s="549"/>
      <c r="AK35" s="549"/>
      <c r="AL35" s="549"/>
      <c r="AM35" s="549"/>
      <c r="AN35" s="549"/>
      <c r="AO35" s="549"/>
      <c r="AP35" s="549"/>
      <c r="AQ35" s="549"/>
      <c r="AR35" s="549"/>
      <c r="AS35" s="549"/>
      <c r="AT35" s="549"/>
      <c r="AU35" s="549"/>
      <c r="AV35" s="549"/>
      <c r="AW35" s="549"/>
      <c r="AX35" s="549"/>
      <c r="AY35" s="549"/>
      <c r="AZ35" s="216"/>
      <c r="BA35" s="1805" t="s">
        <v>55</v>
      </c>
      <c r="BB35" s="151" t="s">
        <v>49</v>
      </c>
      <c r="BC35" s="1049" t="s">
        <v>35</v>
      </c>
      <c r="BD35" s="1068" t="s">
        <v>35</v>
      </c>
      <c r="BE35" s="1068" t="s">
        <v>35</v>
      </c>
      <c r="BF35" s="1068" t="s">
        <v>35</v>
      </c>
      <c r="BG35" s="1088" t="s">
        <v>35</v>
      </c>
      <c r="BH35" s="1108" t="s">
        <v>35</v>
      </c>
      <c r="BI35" s="1068" t="s">
        <v>35</v>
      </c>
      <c r="BJ35" s="1068" t="s">
        <v>35</v>
      </c>
      <c r="BK35" s="1068" t="s">
        <v>35</v>
      </c>
      <c r="BL35" s="1088" t="s">
        <v>35</v>
      </c>
      <c r="BM35" s="1108" t="s">
        <v>35</v>
      </c>
      <c r="BN35" s="1068" t="s">
        <v>35</v>
      </c>
      <c r="BO35" s="1068" t="s">
        <v>35</v>
      </c>
      <c r="BP35" s="1068" t="s">
        <v>35</v>
      </c>
      <c r="BQ35" s="1088" t="s">
        <v>35</v>
      </c>
      <c r="BR35" s="1108" t="s">
        <v>35</v>
      </c>
      <c r="BS35" s="1068" t="s">
        <v>35</v>
      </c>
      <c r="BT35" s="1068" t="s">
        <v>35</v>
      </c>
      <c r="BU35" s="1068" t="s">
        <v>35</v>
      </c>
      <c r="BV35" s="1068" t="s">
        <v>35</v>
      </c>
      <c r="BW35" s="1068" t="s">
        <v>35</v>
      </c>
      <c r="BX35" s="1068" t="s">
        <v>35</v>
      </c>
      <c r="BY35" s="1127" t="s">
        <v>35</v>
      </c>
      <c r="BZ35" s="1534"/>
      <c r="CA35" s="1534"/>
      <c r="CB35" s="1534"/>
      <c r="CC35" s="1534"/>
      <c r="CD35" s="1534"/>
      <c r="CE35" s="1534"/>
      <c r="CF35" s="1534"/>
      <c r="CG35" s="1534"/>
      <c r="CH35" s="1534"/>
      <c r="CI35" s="1534"/>
      <c r="CJ35" s="1534"/>
      <c r="CK35" s="1534"/>
      <c r="CL35" s="1534"/>
      <c r="CM35" s="1534"/>
      <c r="CN35" s="1534"/>
      <c r="CO35" s="1534"/>
      <c r="CP35" s="1534"/>
      <c r="CQ35" s="1534"/>
      <c r="CR35" s="1534"/>
      <c r="CS35" s="1534"/>
      <c r="CT35" s="1534"/>
      <c r="CU35" s="1534"/>
      <c r="CV35" s="1534"/>
      <c r="CW35" s="1534"/>
      <c r="CX35" s="1534"/>
      <c r="CY35" s="1534"/>
      <c r="CZ35" s="1534"/>
    </row>
    <row r="36" s="398" customFormat="true" ht="15" customHeight="true" x14ac:dyDescent="0.2">
      <c r="A36" s="1953"/>
      <c r="B36" s="1392" t="s">
        <v>48</v>
      </c>
      <c r="C36" s="1272">
        <v>97.4</v>
      </c>
      <c r="D36" s="1273">
        <v>97.2</v>
      </c>
      <c r="E36" s="1273">
        <v>97.2</v>
      </c>
      <c r="F36" s="1273">
        <v>94.8</v>
      </c>
      <c r="G36" s="1274">
        <v>57.7</v>
      </c>
      <c r="H36" s="1275">
        <v>78.8</v>
      </c>
      <c r="I36" s="1273">
        <v>68.5</v>
      </c>
      <c r="J36" s="1273">
        <v>51</v>
      </c>
      <c r="K36" s="1273">
        <v>32.5</v>
      </c>
      <c r="L36" s="1276">
        <v>9.6999999999999993</v>
      </c>
      <c r="M36" s="1277">
        <v>98.2</v>
      </c>
      <c r="N36" s="1273">
        <v>97.8</v>
      </c>
      <c r="O36" s="1273">
        <v>98.3</v>
      </c>
      <c r="P36" s="1273">
        <v>97</v>
      </c>
      <c r="Q36" s="1274">
        <v>93</v>
      </c>
      <c r="R36" s="1275">
        <v>64.599999999999994</v>
      </c>
      <c r="S36" s="1273">
        <v>85.8</v>
      </c>
      <c r="T36" s="1273">
        <v>93.6</v>
      </c>
      <c r="U36" s="1273">
        <v>92.4</v>
      </c>
      <c r="V36" s="1273">
        <v>35</v>
      </c>
      <c r="W36" s="1273">
        <v>92.5</v>
      </c>
      <c r="X36" s="1273">
        <v>95.3</v>
      </c>
      <c r="Y36" s="1585">
        <v>95</v>
      </c>
      <c r="Z36" s="549"/>
      <c r="AA36" s="549"/>
      <c r="AB36" s="549"/>
      <c r="AC36" s="549"/>
      <c r="AD36" s="549"/>
      <c r="AE36" s="549"/>
      <c r="AF36" s="549"/>
      <c r="AG36" s="549"/>
      <c r="AH36" s="549"/>
      <c r="AI36" s="549"/>
      <c r="AJ36" s="549"/>
      <c r="AK36" s="549"/>
      <c r="AL36" s="549"/>
      <c r="AM36" s="549"/>
      <c r="AN36" s="549"/>
      <c r="AO36" s="549"/>
      <c r="AP36" s="549"/>
      <c r="AQ36" s="549"/>
      <c r="AR36" s="549"/>
      <c r="AS36" s="549"/>
      <c r="AT36" s="549"/>
      <c r="AU36" s="549"/>
      <c r="AV36" s="549"/>
      <c r="AW36" s="549"/>
      <c r="AX36" s="549"/>
      <c r="AY36" s="549"/>
      <c r="AZ36" s="216"/>
      <c r="BA36" s="1805"/>
      <c r="BB36" s="151" t="s">
        <v>48</v>
      </c>
      <c r="BC36" s="1049" t="s">
        <v>35</v>
      </c>
      <c r="BD36" s="1068" t="s">
        <v>35</v>
      </c>
      <c r="BE36" s="1068" t="s">
        <v>35</v>
      </c>
      <c r="BF36" s="1068" t="s">
        <v>35</v>
      </c>
      <c r="BG36" s="1088" t="s">
        <v>35</v>
      </c>
      <c r="BH36" s="1108" t="s">
        <v>35</v>
      </c>
      <c r="BI36" s="1068" t="s">
        <v>35</v>
      </c>
      <c r="BJ36" s="1068" t="s">
        <v>35</v>
      </c>
      <c r="BK36" s="1068" t="s">
        <v>35</v>
      </c>
      <c r="BL36" s="1088" t="s">
        <v>35</v>
      </c>
      <c r="BM36" s="1108" t="s">
        <v>35</v>
      </c>
      <c r="BN36" s="1068" t="s">
        <v>35</v>
      </c>
      <c r="BO36" s="1068" t="s">
        <v>35</v>
      </c>
      <c r="BP36" s="1068" t="s">
        <v>35</v>
      </c>
      <c r="BQ36" s="1088" t="s">
        <v>35</v>
      </c>
      <c r="BR36" s="1108" t="s">
        <v>35</v>
      </c>
      <c r="BS36" s="1068" t="s">
        <v>35</v>
      </c>
      <c r="BT36" s="1068" t="s">
        <v>35</v>
      </c>
      <c r="BU36" s="1068" t="s">
        <v>35</v>
      </c>
      <c r="BV36" s="1068" t="s">
        <v>35</v>
      </c>
      <c r="BW36" s="1068" t="s">
        <v>35</v>
      </c>
      <c r="BX36" s="1068" t="s">
        <v>35</v>
      </c>
      <c r="BY36" s="1127" t="s">
        <v>35</v>
      </c>
      <c r="BZ36" s="1534"/>
      <c r="CA36" s="1534"/>
      <c r="CB36" s="1534"/>
      <c r="CC36" s="1534"/>
      <c r="CD36" s="1534"/>
      <c r="CE36" s="1534"/>
      <c r="CF36" s="1534"/>
      <c r="CG36" s="1534"/>
      <c r="CH36" s="1534"/>
      <c r="CI36" s="1534"/>
      <c r="CJ36" s="1534"/>
      <c r="CK36" s="1534"/>
      <c r="CL36" s="1534"/>
      <c r="CM36" s="1534"/>
      <c r="CN36" s="1534"/>
      <c r="CO36" s="1534"/>
      <c r="CP36" s="1534"/>
      <c r="CQ36" s="1534"/>
      <c r="CR36" s="1534"/>
      <c r="CS36" s="1534"/>
      <c r="CT36" s="1534"/>
      <c r="CU36" s="1534"/>
      <c r="CV36" s="1534"/>
      <c r="CW36" s="1534"/>
      <c r="CX36" s="1534"/>
      <c r="CY36" s="1534"/>
      <c r="CZ36" s="1534"/>
    </row>
    <row r="37" s="398" customFormat="true" ht="15" customHeight="true" x14ac:dyDescent="0.2">
      <c r="A37" s="1953" t="s">
        <v>157</v>
      </c>
      <c r="B37" s="1392" t="s">
        <v>49</v>
      </c>
      <c r="C37" s="1272">
        <v>1.8</v>
      </c>
      <c r="D37" s="1273">
        <v>1.9</v>
      </c>
      <c r="E37" s="1273">
        <v>2.2999999999999998</v>
      </c>
      <c r="F37" s="1273">
        <v>4.5</v>
      </c>
      <c r="G37" s="1274">
        <v>41.5</v>
      </c>
      <c r="H37" s="1275">
        <v>19.899999999999999</v>
      </c>
      <c r="I37" s="1273">
        <v>31.2</v>
      </c>
      <c r="J37" s="1273">
        <v>49</v>
      </c>
      <c r="K37" s="1273">
        <v>67.5</v>
      </c>
      <c r="L37" s="1276">
        <v>89.4</v>
      </c>
      <c r="M37" s="1277">
        <v>0.9</v>
      </c>
      <c r="N37" s="1273">
        <v>1.6</v>
      </c>
      <c r="O37" s="1273">
        <v>1</v>
      </c>
      <c r="P37" s="1273">
        <v>2.5</v>
      </c>
      <c r="Q37" s="1274">
        <v>5.9</v>
      </c>
      <c r="R37" s="1275">
        <v>35.299999999999997</v>
      </c>
      <c r="S37" s="1273">
        <v>13.8</v>
      </c>
      <c r="T37" s="1273">
        <v>4.4000000000000004</v>
      </c>
      <c r="U37" s="1273">
        <v>7.1</v>
      </c>
      <c r="V37" s="1273">
        <v>64.599999999999994</v>
      </c>
      <c r="W37" s="1273">
        <v>6.8</v>
      </c>
      <c r="X37" s="1273">
        <v>4.5</v>
      </c>
      <c r="Y37" s="1585">
        <v>4.4000000000000004</v>
      </c>
      <c r="Z37" s="549"/>
      <c r="AA37" s="549"/>
      <c r="AB37" s="549"/>
      <c r="AC37" s="549"/>
      <c r="AD37" s="549"/>
      <c r="AE37" s="549"/>
      <c r="AF37" s="549"/>
      <c r="AG37" s="549"/>
      <c r="AH37" s="549"/>
      <c r="AI37" s="549"/>
      <c r="AJ37" s="549"/>
      <c r="AK37" s="549"/>
      <c r="AL37" s="549"/>
      <c r="AM37" s="549"/>
      <c r="AN37" s="549"/>
      <c r="AO37" s="549"/>
      <c r="AP37" s="549"/>
      <c r="AQ37" s="549"/>
      <c r="AR37" s="549"/>
      <c r="AS37" s="549"/>
      <c r="AT37" s="549"/>
      <c r="AU37" s="549"/>
      <c r="AV37" s="549"/>
      <c r="AW37" s="549"/>
      <c r="AX37" s="549"/>
      <c r="AY37" s="549"/>
      <c r="AZ37" s="216"/>
      <c r="BA37" s="1805" t="s">
        <v>125</v>
      </c>
      <c r="BB37" s="151" t="s">
        <v>49</v>
      </c>
      <c r="BC37" s="1049" t="s">
        <v>35</v>
      </c>
      <c r="BD37" s="1068" t="s">
        <v>35</v>
      </c>
      <c r="BE37" s="1068" t="s">
        <v>35</v>
      </c>
      <c r="BF37" s="1068" t="s">
        <v>35</v>
      </c>
      <c r="BG37" s="1088" t="s">
        <v>35</v>
      </c>
      <c r="BH37" s="1108" t="s">
        <v>35</v>
      </c>
      <c r="BI37" s="1068" t="s">
        <v>35</v>
      </c>
      <c r="BJ37" s="1068" t="s">
        <v>35</v>
      </c>
      <c r="BK37" s="1068" t="s">
        <v>35</v>
      </c>
      <c r="BL37" s="1088" t="s">
        <v>35</v>
      </c>
      <c r="BM37" s="1108" t="s">
        <v>35</v>
      </c>
      <c r="BN37" s="1068" t="s">
        <v>35</v>
      </c>
      <c r="BO37" s="1068" t="s">
        <v>35</v>
      </c>
      <c r="BP37" s="1068" t="s">
        <v>35</v>
      </c>
      <c r="BQ37" s="1088" t="s">
        <v>35</v>
      </c>
      <c r="BR37" s="1108" t="s">
        <v>35</v>
      </c>
      <c r="BS37" s="1068" t="s">
        <v>35</v>
      </c>
      <c r="BT37" s="1068" t="s">
        <v>35</v>
      </c>
      <c r="BU37" s="1068" t="s">
        <v>35</v>
      </c>
      <c r="BV37" s="1068" t="s">
        <v>35</v>
      </c>
      <c r="BW37" s="1068" t="s">
        <v>35</v>
      </c>
      <c r="BX37" s="1068" t="s">
        <v>35</v>
      </c>
      <c r="BY37" s="1127" t="s">
        <v>35</v>
      </c>
      <c r="BZ37" s="1534"/>
      <c r="CA37" s="1534"/>
      <c r="CB37" s="1534"/>
      <c r="CC37" s="1534"/>
      <c r="CD37" s="1534"/>
      <c r="CE37" s="1534"/>
      <c r="CF37" s="1534"/>
      <c r="CG37" s="1534"/>
      <c r="CH37" s="1534"/>
      <c r="CI37" s="1534"/>
      <c r="CJ37" s="1534"/>
      <c r="CK37" s="1534"/>
      <c r="CL37" s="1534"/>
      <c r="CM37" s="1534"/>
      <c r="CN37" s="1534"/>
      <c r="CO37" s="1534"/>
      <c r="CP37" s="1534"/>
      <c r="CQ37" s="1534"/>
      <c r="CR37" s="1534"/>
      <c r="CS37" s="1534"/>
      <c r="CT37" s="1534"/>
      <c r="CU37" s="1534"/>
      <c r="CV37" s="1534"/>
      <c r="CW37" s="1534"/>
      <c r="CX37" s="1534"/>
      <c r="CY37" s="1534"/>
      <c r="CZ37" s="1534"/>
    </row>
    <row r="38" s="398" customFormat="true" ht="15" customHeight="true" x14ac:dyDescent="0.2">
      <c r="A38" s="1953"/>
      <c r="B38" s="1392" t="s">
        <v>48</v>
      </c>
      <c r="C38" s="1272">
        <v>98.2</v>
      </c>
      <c r="D38" s="1273">
        <v>98.1</v>
      </c>
      <c r="E38" s="1273">
        <v>97.7</v>
      </c>
      <c r="F38" s="1273">
        <v>95.5</v>
      </c>
      <c r="G38" s="1274">
        <v>58.5</v>
      </c>
      <c r="H38" s="1275">
        <v>80.099999999999994</v>
      </c>
      <c r="I38" s="1273">
        <v>68.8</v>
      </c>
      <c r="J38" s="1273">
        <v>51</v>
      </c>
      <c r="K38" s="1273">
        <v>32.5</v>
      </c>
      <c r="L38" s="1276">
        <v>10.6</v>
      </c>
      <c r="M38" s="1277">
        <v>99.1</v>
      </c>
      <c r="N38" s="1273">
        <v>98.4</v>
      </c>
      <c r="O38" s="1273">
        <v>99</v>
      </c>
      <c r="P38" s="1273">
        <v>97.5</v>
      </c>
      <c r="Q38" s="1274">
        <v>94.1</v>
      </c>
      <c r="R38" s="1275">
        <v>64.7</v>
      </c>
      <c r="S38" s="1273">
        <v>86.2</v>
      </c>
      <c r="T38" s="1273">
        <v>95.6</v>
      </c>
      <c r="U38" s="1273">
        <v>92.9</v>
      </c>
      <c r="V38" s="1273">
        <v>35.4</v>
      </c>
      <c r="W38" s="1273">
        <v>93.2</v>
      </c>
      <c r="X38" s="1273">
        <v>95.5</v>
      </c>
      <c r="Y38" s="1585">
        <v>95.6</v>
      </c>
      <c r="Z38" s="549"/>
      <c r="AA38" s="549"/>
      <c r="AB38" s="549"/>
      <c r="AC38" s="549"/>
      <c r="AD38" s="549"/>
      <c r="AE38" s="549"/>
      <c r="AF38" s="549"/>
      <c r="AG38" s="549"/>
      <c r="AH38" s="549"/>
      <c r="AI38" s="549"/>
      <c r="AJ38" s="549"/>
      <c r="AK38" s="549"/>
      <c r="AL38" s="549"/>
      <c r="AM38" s="549"/>
      <c r="AN38" s="549"/>
      <c r="AO38" s="549"/>
      <c r="AP38" s="549"/>
      <c r="AQ38" s="549"/>
      <c r="AR38" s="549"/>
      <c r="AS38" s="549"/>
      <c r="AT38" s="549"/>
      <c r="AU38" s="549"/>
      <c r="AV38" s="549"/>
      <c r="AW38" s="549"/>
      <c r="AX38" s="549"/>
      <c r="AY38" s="549"/>
      <c r="AZ38" s="216"/>
      <c r="BA38" s="1805"/>
      <c r="BB38" s="151" t="s">
        <v>48</v>
      </c>
      <c r="BC38" s="1049" t="s">
        <v>35</v>
      </c>
      <c r="BD38" s="1068" t="s">
        <v>35</v>
      </c>
      <c r="BE38" s="1068" t="s">
        <v>35</v>
      </c>
      <c r="BF38" s="1068" t="s">
        <v>35</v>
      </c>
      <c r="BG38" s="1088" t="s">
        <v>35</v>
      </c>
      <c r="BH38" s="1108" t="s">
        <v>35</v>
      </c>
      <c r="BI38" s="1068" t="s">
        <v>35</v>
      </c>
      <c r="BJ38" s="1068" t="s">
        <v>35</v>
      </c>
      <c r="BK38" s="1068" t="s">
        <v>35</v>
      </c>
      <c r="BL38" s="1088" t="s">
        <v>35</v>
      </c>
      <c r="BM38" s="1108" t="s">
        <v>35</v>
      </c>
      <c r="BN38" s="1068" t="s">
        <v>35</v>
      </c>
      <c r="BO38" s="1068" t="s">
        <v>35</v>
      </c>
      <c r="BP38" s="1068" t="s">
        <v>35</v>
      </c>
      <c r="BQ38" s="1088" t="s">
        <v>35</v>
      </c>
      <c r="BR38" s="1108" t="s">
        <v>35</v>
      </c>
      <c r="BS38" s="1068" t="s">
        <v>35</v>
      </c>
      <c r="BT38" s="1068" t="s">
        <v>35</v>
      </c>
      <c r="BU38" s="1068" t="s">
        <v>35</v>
      </c>
      <c r="BV38" s="1068" t="s">
        <v>35</v>
      </c>
      <c r="BW38" s="1068" t="s">
        <v>35</v>
      </c>
      <c r="BX38" s="1068" t="s">
        <v>35</v>
      </c>
      <c r="BY38" s="1127" t="s">
        <v>35</v>
      </c>
      <c r="BZ38" s="1534"/>
      <c r="CA38" s="1534"/>
      <c r="CB38" s="1534"/>
      <c r="CC38" s="1534"/>
      <c r="CD38" s="1534"/>
      <c r="CE38" s="1534"/>
      <c r="CF38" s="1534"/>
      <c r="CG38" s="1534"/>
      <c r="CH38" s="1534"/>
      <c r="CI38" s="1534"/>
      <c r="CJ38" s="1534"/>
      <c r="CK38" s="1534"/>
      <c r="CL38" s="1534"/>
      <c r="CM38" s="1534"/>
      <c r="CN38" s="1534"/>
      <c r="CO38" s="1534"/>
      <c r="CP38" s="1534"/>
      <c r="CQ38" s="1534"/>
      <c r="CR38" s="1534"/>
      <c r="CS38" s="1534"/>
      <c r="CT38" s="1534"/>
      <c r="CU38" s="1534"/>
      <c r="CV38" s="1534"/>
      <c r="CW38" s="1534"/>
      <c r="CX38" s="1534"/>
      <c r="CY38" s="1534"/>
      <c r="CZ38" s="1534"/>
    </row>
    <row r="39" s="130" customFormat="true" ht="15" customHeight="true" x14ac:dyDescent="0.2">
      <c r="A39" s="1791" t="s">
        <v>122</v>
      </c>
      <c r="B39" s="249" t="s">
        <v>49</v>
      </c>
      <c r="C39" s="986" t="s">
        <v>35</v>
      </c>
      <c r="D39" s="997" t="s">
        <v>35</v>
      </c>
      <c r="E39" s="997" t="s">
        <v>35</v>
      </c>
      <c r="F39" s="997" t="s">
        <v>35</v>
      </c>
      <c r="G39" s="1008" t="s">
        <v>35</v>
      </c>
      <c r="H39" s="1019" t="s">
        <v>35</v>
      </c>
      <c r="I39" s="997" t="s">
        <v>35</v>
      </c>
      <c r="J39" s="997" t="s">
        <v>35</v>
      </c>
      <c r="K39" s="997" t="s">
        <v>35</v>
      </c>
      <c r="L39" s="1030" t="s">
        <v>35</v>
      </c>
      <c r="M39" s="1039" t="s">
        <v>35</v>
      </c>
      <c r="N39" s="997" t="s">
        <v>35</v>
      </c>
      <c r="O39" s="997" t="s">
        <v>35</v>
      </c>
      <c r="P39" s="997" t="s">
        <v>35</v>
      </c>
      <c r="Q39" s="1008" t="s">
        <v>35</v>
      </c>
      <c r="R39" s="1019" t="s">
        <v>35</v>
      </c>
      <c r="S39" s="997" t="s">
        <v>35</v>
      </c>
      <c r="T39" s="997" t="s">
        <v>35</v>
      </c>
      <c r="U39" s="997" t="s">
        <v>35</v>
      </c>
      <c r="V39" s="997" t="s">
        <v>35</v>
      </c>
      <c r="W39" s="997" t="s">
        <v>35</v>
      </c>
      <c r="X39" s="997" t="s">
        <v>35</v>
      </c>
      <c r="Y39" s="1488" t="s">
        <v>35</v>
      </c>
      <c r="Z39" s="1522"/>
      <c r="AA39" s="1522"/>
      <c r="AB39" s="1522"/>
      <c r="AC39" s="1522"/>
      <c r="AD39" s="1522"/>
      <c r="AE39" s="1522"/>
      <c r="AF39" s="1522"/>
      <c r="AG39" s="1522"/>
      <c r="AH39" s="1522"/>
      <c r="AI39" s="1522"/>
      <c r="AJ39" s="1522"/>
      <c r="AK39" s="1522"/>
      <c r="AL39" s="1522"/>
      <c r="AM39" s="1522"/>
      <c r="AN39" s="1522"/>
      <c r="AO39" s="1522"/>
      <c r="AP39" s="1522"/>
      <c r="AQ39" s="1522"/>
      <c r="AR39" s="1522"/>
      <c r="AS39" s="1522"/>
      <c r="AT39" s="1522"/>
      <c r="AU39" s="1522"/>
      <c r="AV39" s="1522"/>
      <c r="AW39" s="1522"/>
      <c r="AX39" s="1522"/>
      <c r="AY39" s="1522"/>
      <c r="AZ39" s="215"/>
      <c r="BA39" s="1805" t="s">
        <v>122</v>
      </c>
      <c r="BB39" s="151" t="s">
        <v>49</v>
      </c>
      <c r="BC39" s="1049" t="s">
        <v>35</v>
      </c>
      <c r="BD39" s="1068" t="s">
        <v>35</v>
      </c>
      <c r="BE39" s="1068" t="s">
        <v>35</v>
      </c>
      <c r="BF39" s="1068" t="s">
        <v>35</v>
      </c>
      <c r="BG39" s="1088" t="s">
        <v>35</v>
      </c>
      <c r="BH39" s="1108" t="s">
        <v>35</v>
      </c>
      <c r="BI39" s="1068" t="s">
        <v>35</v>
      </c>
      <c r="BJ39" s="1068" t="s">
        <v>35</v>
      </c>
      <c r="BK39" s="1068" t="s">
        <v>35</v>
      </c>
      <c r="BL39" s="1088" t="s">
        <v>35</v>
      </c>
      <c r="BM39" s="1108" t="s">
        <v>35</v>
      </c>
      <c r="BN39" s="1068" t="s">
        <v>35</v>
      </c>
      <c r="BO39" s="1068" t="s">
        <v>35</v>
      </c>
      <c r="BP39" s="1068" t="s">
        <v>35</v>
      </c>
      <c r="BQ39" s="1088" t="s">
        <v>35</v>
      </c>
      <c r="BR39" s="1108" t="s">
        <v>35</v>
      </c>
      <c r="BS39" s="1068" t="s">
        <v>35</v>
      </c>
      <c r="BT39" s="1068" t="s">
        <v>35</v>
      </c>
      <c r="BU39" s="1068" t="s">
        <v>35</v>
      </c>
      <c r="BV39" s="1068" t="s">
        <v>35</v>
      </c>
      <c r="BW39" s="1068" t="s">
        <v>35</v>
      </c>
      <c r="BX39" s="1068" t="s">
        <v>35</v>
      </c>
      <c r="BY39" s="1127" t="s">
        <v>35</v>
      </c>
      <c r="BZ39" s="1534"/>
      <c r="CA39" s="1534"/>
      <c r="CB39" s="1534"/>
      <c r="CC39" s="1534"/>
      <c r="CD39" s="1534"/>
      <c r="CE39" s="1534"/>
      <c r="CF39" s="1534"/>
      <c r="CG39" s="1534"/>
      <c r="CH39" s="1534"/>
      <c r="CI39" s="1534"/>
      <c r="CJ39" s="1534"/>
      <c r="CK39" s="1534"/>
      <c r="CL39" s="1534"/>
      <c r="CM39" s="1534"/>
      <c r="CN39" s="1534"/>
      <c r="CO39" s="1534"/>
      <c r="CP39" s="1534"/>
      <c r="CQ39" s="1534"/>
      <c r="CR39" s="1534"/>
      <c r="CS39" s="1534"/>
      <c r="CT39" s="1534"/>
      <c r="CU39" s="1534"/>
      <c r="CV39" s="1534"/>
      <c r="CW39" s="1534"/>
      <c r="CX39" s="1534"/>
      <c r="CY39" s="1534"/>
      <c r="CZ39" s="1534"/>
    </row>
    <row r="40" s="130" customFormat="true" ht="15" customHeight="true" x14ac:dyDescent="0.2">
      <c r="A40" s="1791"/>
      <c r="B40" s="249" t="s">
        <v>48</v>
      </c>
      <c r="C40" s="986" t="s">
        <v>35</v>
      </c>
      <c r="D40" s="997" t="s">
        <v>35</v>
      </c>
      <c r="E40" s="997" t="s">
        <v>35</v>
      </c>
      <c r="F40" s="997" t="s">
        <v>35</v>
      </c>
      <c r="G40" s="1008" t="s">
        <v>35</v>
      </c>
      <c r="H40" s="1019" t="s">
        <v>35</v>
      </c>
      <c r="I40" s="997" t="s">
        <v>35</v>
      </c>
      <c r="J40" s="997" t="s">
        <v>35</v>
      </c>
      <c r="K40" s="997" t="s">
        <v>35</v>
      </c>
      <c r="L40" s="1030" t="s">
        <v>35</v>
      </c>
      <c r="M40" s="1039" t="s">
        <v>35</v>
      </c>
      <c r="N40" s="997" t="s">
        <v>35</v>
      </c>
      <c r="O40" s="997" t="s">
        <v>35</v>
      </c>
      <c r="P40" s="997" t="s">
        <v>35</v>
      </c>
      <c r="Q40" s="1008" t="s">
        <v>35</v>
      </c>
      <c r="R40" s="1019" t="s">
        <v>35</v>
      </c>
      <c r="S40" s="997" t="s">
        <v>35</v>
      </c>
      <c r="T40" s="997" t="s">
        <v>35</v>
      </c>
      <c r="U40" s="997" t="s">
        <v>35</v>
      </c>
      <c r="V40" s="997" t="s">
        <v>35</v>
      </c>
      <c r="W40" s="997" t="s">
        <v>35</v>
      </c>
      <c r="X40" s="997" t="s">
        <v>35</v>
      </c>
      <c r="Y40" s="1488" t="s">
        <v>35</v>
      </c>
      <c r="Z40" s="1522"/>
      <c r="AA40" s="1522"/>
      <c r="AB40" s="1522"/>
      <c r="AC40" s="1522"/>
      <c r="AD40" s="1522"/>
      <c r="AE40" s="1522"/>
      <c r="AF40" s="1522"/>
      <c r="AG40" s="1522"/>
      <c r="AH40" s="1522"/>
      <c r="AI40" s="1522"/>
      <c r="AJ40" s="1522"/>
      <c r="AK40" s="1522"/>
      <c r="AL40" s="1522"/>
      <c r="AM40" s="1522"/>
      <c r="AN40" s="1522"/>
      <c r="AO40" s="1522"/>
      <c r="AP40" s="1522"/>
      <c r="AQ40" s="1522"/>
      <c r="AR40" s="1522"/>
      <c r="AS40" s="1522"/>
      <c r="AT40" s="1522"/>
      <c r="AU40" s="1522"/>
      <c r="AV40" s="1522"/>
      <c r="AW40" s="1522"/>
      <c r="AX40" s="1522"/>
      <c r="AY40" s="1522"/>
      <c r="AZ40" s="215"/>
      <c r="BA40" s="1805"/>
      <c r="BB40" s="151" t="s">
        <v>48</v>
      </c>
      <c r="BC40" s="1049" t="s">
        <v>35</v>
      </c>
      <c r="BD40" s="1068" t="s">
        <v>35</v>
      </c>
      <c r="BE40" s="1068" t="s">
        <v>35</v>
      </c>
      <c r="BF40" s="1068" t="s">
        <v>35</v>
      </c>
      <c r="BG40" s="1088" t="s">
        <v>35</v>
      </c>
      <c r="BH40" s="1108" t="s">
        <v>35</v>
      </c>
      <c r="BI40" s="1068" t="s">
        <v>35</v>
      </c>
      <c r="BJ40" s="1068" t="s">
        <v>35</v>
      </c>
      <c r="BK40" s="1068" t="s">
        <v>35</v>
      </c>
      <c r="BL40" s="1088" t="s">
        <v>35</v>
      </c>
      <c r="BM40" s="1108" t="s">
        <v>35</v>
      </c>
      <c r="BN40" s="1068" t="s">
        <v>35</v>
      </c>
      <c r="BO40" s="1068" t="s">
        <v>35</v>
      </c>
      <c r="BP40" s="1068" t="s">
        <v>35</v>
      </c>
      <c r="BQ40" s="1088" t="s">
        <v>35</v>
      </c>
      <c r="BR40" s="1108" t="s">
        <v>35</v>
      </c>
      <c r="BS40" s="1068" t="s">
        <v>35</v>
      </c>
      <c r="BT40" s="1068" t="s">
        <v>35</v>
      </c>
      <c r="BU40" s="1068" t="s">
        <v>35</v>
      </c>
      <c r="BV40" s="1068" t="s">
        <v>35</v>
      </c>
      <c r="BW40" s="1068" t="s">
        <v>35</v>
      </c>
      <c r="BX40" s="1068" t="s">
        <v>35</v>
      </c>
      <c r="BY40" s="1127" t="s">
        <v>35</v>
      </c>
      <c r="BZ40" s="1534"/>
      <c r="CA40" s="1534"/>
      <c r="CB40" s="1534"/>
      <c r="CC40" s="1534"/>
      <c r="CD40" s="1534"/>
      <c r="CE40" s="1534"/>
      <c r="CF40" s="1534"/>
      <c r="CG40" s="1534"/>
      <c r="CH40" s="1534"/>
      <c r="CI40" s="1534"/>
      <c r="CJ40" s="1534"/>
      <c r="CK40" s="1534"/>
      <c r="CL40" s="1534"/>
      <c r="CM40" s="1534"/>
      <c r="CN40" s="1534"/>
      <c r="CO40" s="1534"/>
      <c r="CP40" s="1534"/>
      <c r="CQ40" s="1534"/>
      <c r="CR40" s="1534"/>
      <c r="CS40" s="1534"/>
      <c r="CT40" s="1534"/>
      <c r="CU40" s="1534"/>
      <c r="CV40" s="1534"/>
      <c r="CW40" s="1534"/>
      <c r="CX40" s="1534"/>
      <c r="CY40" s="1534"/>
      <c r="CZ40" s="1534"/>
    </row>
    <row r="41" s="398" customFormat="true" ht="15" customHeight="true" x14ac:dyDescent="0.2">
      <c r="A41" s="1953" t="s">
        <v>56</v>
      </c>
      <c r="B41" s="1392" t="s">
        <v>49</v>
      </c>
      <c r="C41" s="1272">
        <v>38.4</v>
      </c>
      <c r="D41" s="1273">
        <v>39.700000000000003</v>
      </c>
      <c r="E41" s="1273">
        <v>38.700000000000003</v>
      </c>
      <c r="F41" s="1273">
        <v>36.9</v>
      </c>
      <c r="G41" s="1274">
        <v>19.399999999999999</v>
      </c>
      <c r="H41" s="1275">
        <v>19.399999999999999</v>
      </c>
      <c r="I41" s="1273">
        <v>16</v>
      </c>
      <c r="J41" s="1273">
        <v>9.4</v>
      </c>
      <c r="K41" s="1273">
        <v>6.8</v>
      </c>
      <c r="L41" s="1276">
        <v>2.5</v>
      </c>
      <c r="M41" s="1277">
        <v>39.5</v>
      </c>
      <c r="N41" s="1273">
        <v>40.299999999999997</v>
      </c>
      <c r="O41" s="1273">
        <v>38.6</v>
      </c>
      <c r="P41" s="1273">
        <v>40.200000000000003</v>
      </c>
      <c r="Q41" s="1274">
        <v>37.700000000000003</v>
      </c>
      <c r="R41" s="1275">
        <v>22.7</v>
      </c>
      <c r="S41" s="1273">
        <v>13.2</v>
      </c>
      <c r="T41" s="1273">
        <v>20.7</v>
      </c>
      <c r="U41" s="1273">
        <v>53.3</v>
      </c>
      <c r="V41" s="1273">
        <v>3.3</v>
      </c>
      <c r="W41" s="1273">
        <v>35.9</v>
      </c>
      <c r="X41" s="1273">
        <v>25.7</v>
      </c>
      <c r="Y41" s="1585">
        <v>40.6</v>
      </c>
      <c r="Z41" s="549"/>
      <c r="AA41" s="549"/>
      <c r="AB41" s="549"/>
      <c r="AC41" s="549"/>
      <c r="AD41" s="549"/>
      <c r="AE41" s="549"/>
      <c r="AF41" s="549"/>
      <c r="AG41" s="549"/>
      <c r="AH41" s="549"/>
      <c r="AI41" s="549"/>
      <c r="AJ41" s="549"/>
      <c r="AK41" s="549"/>
      <c r="AL41" s="549"/>
      <c r="AM41" s="549"/>
      <c r="AN41" s="549"/>
      <c r="AO41" s="549"/>
      <c r="AP41" s="549"/>
      <c r="AQ41" s="549"/>
      <c r="AR41" s="549"/>
      <c r="AS41" s="549"/>
      <c r="AT41" s="549"/>
      <c r="AU41" s="549"/>
      <c r="AV41" s="549"/>
      <c r="AW41" s="549"/>
      <c r="AX41" s="549"/>
      <c r="AY41" s="549"/>
      <c r="AZ41" s="216"/>
      <c r="BA41" s="1805" t="s">
        <v>56</v>
      </c>
      <c r="BB41" s="151" t="s">
        <v>49</v>
      </c>
      <c r="BC41" s="1049" t="s">
        <v>35</v>
      </c>
      <c r="BD41" s="1068" t="s">
        <v>35</v>
      </c>
      <c r="BE41" s="1068" t="s">
        <v>35</v>
      </c>
      <c r="BF41" s="1068" t="s">
        <v>35</v>
      </c>
      <c r="BG41" s="1088" t="s">
        <v>35</v>
      </c>
      <c r="BH41" s="1108" t="s">
        <v>35</v>
      </c>
      <c r="BI41" s="1068" t="s">
        <v>35</v>
      </c>
      <c r="BJ41" s="1068" t="s">
        <v>35</v>
      </c>
      <c r="BK41" s="1068" t="s">
        <v>35</v>
      </c>
      <c r="BL41" s="1088" t="s">
        <v>35</v>
      </c>
      <c r="BM41" s="1108" t="s">
        <v>35</v>
      </c>
      <c r="BN41" s="1068" t="s">
        <v>35</v>
      </c>
      <c r="BO41" s="1068" t="s">
        <v>35</v>
      </c>
      <c r="BP41" s="1068" t="s">
        <v>35</v>
      </c>
      <c r="BQ41" s="1088" t="s">
        <v>35</v>
      </c>
      <c r="BR41" s="1108" t="s">
        <v>35</v>
      </c>
      <c r="BS41" s="1068" t="s">
        <v>35</v>
      </c>
      <c r="BT41" s="1068" t="s">
        <v>35</v>
      </c>
      <c r="BU41" s="1068" t="s">
        <v>35</v>
      </c>
      <c r="BV41" s="1068" t="s">
        <v>35</v>
      </c>
      <c r="BW41" s="1068" t="s">
        <v>35</v>
      </c>
      <c r="BX41" s="1068" t="s">
        <v>35</v>
      </c>
      <c r="BY41" s="1127" t="s">
        <v>35</v>
      </c>
      <c r="BZ41" s="1534"/>
      <c r="CA41" s="1534"/>
      <c r="CB41" s="1534"/>
      <c r="CC41" s="1534"/>
      <c r="CD41" s="1534"/>
      <c r="CE41" s="1534"/>
      <c r="CF41" s="1534"/>
      <c r="CG41" s="1534"/>
      <c r="CH41" s="1534"/>
      <c r="CI41" s="1534"/>
      <c r="CJ41" s="1534"/>
      <c r="CK41" s="1534"/>
      <c r="CL41" s="1534"/>
      <c r="CM41" s="1534"/>
      <c r="CN41" s="1534"/>
      <c r="CO41" s="1534"/>
      <c r="CP41" s="1534"/>
      <c r="CQ41" s="1534"/>
      <c r="CR41" s="1534"/>
      <c r="CS41" s="1534"/>
      <c r="CT41" s="1534"/>
      <c r="CU41" s="1534"/>
      <c r="CV41" s="1534"/>
      <c r="CW41" s="1534"/>
      <c r="CX41" s="1534"/>
      <c r="CY41" s="1534"/>
      <c r="CZ41" s="1534"/>
    </row>
    <row r="42" s="398" customFormat="true" ht="15" customHeight="true" x14ac:dyDescent="0.2">
      <c r="A42" s="1953"/>
      <c r="B42" s="1392" t="s">
        <v>48</v>
      </c>
      <c r="C42" s="1272">
        <v>61.6</v>
      </c>
      <c r="D42" s="1273">
        <v>60.3</v>
      </c>
      <c r="E42" s="1273">
        <v>61.3</v>
      </c>
      <c r="F42" s="1273">
        <v>63.1</v>
      </c>
      <c r="G42" s="1274">
        <v>80.599999999999994</v>
      </c>
      <c r="H42" s="1275">
        <v>80.599999999999994</v>
      </c>
      <c r="I42" s="1273">
        <v>84</v>
      </c>
      <c r="J42" s="1273">
        <v>90.6</v>
      </c>
      <c r="K42" s="1273">
        <v>93.2</v>
      </c>
      <c r="L42" s="1276">
        <v>97.5</v>
      </c>
      <c r="M42" s="1277">
        <v>60.5</v>
      </c>
      <c r="N42" s="1273">
        <v>59.7</v>
      </c>
      <c r="O42" s="1273">
        <v>61.4</v>
      </c>
      <c r="P42" s="1273">
        <v>59.8</v>
      </c>
      <c r="Q42" s="1274">
        <v>62.3</v>
      </c>
      <c r="R42" s="1275">
        <v>77.3</v>
      </c>
      <c r="S42" s="1273">
        <v>86.8</v>
      </c>
      <c r="T42" s="1273">
        <v>79.3</v>
      </c>
      <c r="U42" s="1273">
        <v>46.7</v>
      </c>
      <c r="V42" s="1273">
        <v>96.7</v>
      </c>
      <c r="W42" s="1273">
        <v>64.099999999999994</v>
      </c>
      <c r="X42" s="1273">
        <v>74.3</v>
      </c>
      <c r="Y42" s="1585">
        <v>59.4</v>
      </c>
      <c r="Z42" s="549"/>
      <c r="AA42" s="549"/>
      <c r="AB42" s="549"/>
      <c r="AC42" s="549"/>
      <c r="AD42" s="549"/>
      <c r="AE42" s="549"/>
      <c r="AF42" s="549"/>
      <c r="AG42" s="549"/>
      <c r="AH42" s="549"/>
      <c r="AI42" s="549"/>
      <c r="AJ42" s="549"/>
      <c r="AK42" s="549"/>
      <c r="AL42" s="549"/>
      <c r="AM42" s="549"/>
      <c r="AN42" s="549"/>
      <c r="AO42" s="549"/>
      <c r="AP42" s="549"/>
      <c r="AQ42" s="549"/>
      <c r="AR42" s="549"/>
      <c r="AS42" s="549"/>
      <c r="AT42" s="549"/>
      <c r="AU42" s="549"/>
      <c r="AV42" s="549"/>
      <c r="AW42" s="549"/>
      <c r="AX42" s="549"/>
      <c r="AY42" s="549"/>
      <c r="AZ42" s="216"/>
      <c r="BA42" s="1805"/>
      <c r="BB42" s="151" t="s">
        <v>48</v>
      </c>
      <c r="BC42" s="1049" t="s">
        <v>35</v>
      </c>
      <c r="BD42" s="1068" t="s">
        <v>35</v>
      </c>
      <c r="BE42" s="1068" t="s">
        <v>35</v>
      </c>
      <c r="BF42" s="1068" t="s">
        <v>35</v>
      </c>
      <c r="BG42" s="1088" t="s">
        <v>35</v>
      </c>
      <c r="BH42" s="1108" t="s">
        <v>35</v>
      </c>
      <c r="BI42" s="1068" t="s">
        <v>35</v>
      </c>
      <c r="BJ42" s="1068" t="s">
        <v>35</v>
      </c>
      <c r="BK42" s="1068" t="s">
        <v>35</v>
      </c>
      <c r="BL42" s="1088" t="s">
        <v>35</v>
      </c>
      <c r="BM42" s="1108" t="s">
        <v>35</v>
      </c>
      <c r="BN42" s="1068" t="s">
        <v>35</v>
      </c>
      <c r="BO42" s="1068" t="s">
        <v>35</v>
      </c>
      <c r="BP42" s="1068" t="s">
        <v>35</v>
      </c>
      <c r="BQ42" s="1088" t="s">
        <v>35</v>
      </c>
      <c r="BR42" s="1108" t="s">
        <v>35</v>
      </c>
      <c r="BS42" s="1068" t="s">
        <v>35</v>
      </c>
      <c r="BT42" s="1068" t="s">
        <v>35</v>
      </c>
      <c r="BU42" s="1068" t="s">
        <v>35</v>
      </c>
      <c r="BV42" s="1068" t="s">
        <v>35</v>
      </c>
      <c r="BW42" s="1068" t="s">
        <v>35</v>
      </c>
      <c r="BX42" s="1068" t="s">
        <v>35</v>
      </c>
      <c r="BY42" s="1127" t="s">
        <v>35</v>
      </c>
      <c r="BZ42" s="1534"/>
      <c r="CA42" s="1534"/>
      <c r="CB42" s="1534"/>
      <c r="CC42" s="1534"/>
      <c r="CD42" s="1534"/>
      <c r="CE42" s="1534"/>
      <c r="CF42" s="1534"/>
      <c r="CG42" s="1534"/>
      <c r="CH42" s="1534"/>
      <c r="CI42" s="1534"/>
      <c r="CJ42" s="1534"/>
      <c r="CK42" s="1534"/>
      <c r="CL42" s="1534"/>
      <c r="CM42" s="1534"/>
      <c r="CN42" s="1534"/>
      <c r="CO42" s="1534"/>
      <c r="CP42" s="1534"/>
      <c r="CQ42" s="1534"/>
      <c r="CR42" s="1534"/>
      <c r="CS42" s="1534"/>
      <c r="CT42" s="1534"/>
      <c r="CU42" s="1534"/>
      <c r="CV42" s="1534"/>
      <c r="CW42" s="1534"/>
      <c r="CX42" s="1534"/>
      <c r="CY42" s="1534"/>
      <c r="CZ42" s="1534"/>
    </row>
    <row r="43" s="398" customFormat="true" ht="15" customHeight="true" x14ac:dyDescent="0.2">
      <c r="A43" s="1953" t="s">
        <v>53</v>
      </c>
      <c r="B43" s="1392" t="s">
        <v>49</v>
      </c>
      <c r="C43" s="988" t="s">
        <v>35</v>
      </c>
      <c r="D43" s="999" t="s">
        <v>35</v>
      </c>
      <c r="E43" s="999" t="s">
        <v>35</v>
      </c>
      <c r="F43" s="999" t="s">
        <v>35</v>
      </c>
      <c r="G43" s="1010" t="s">
        <v>35</v>
      </c>
      <c r="H43" s="1021" t="s">
        <v>35</v>
      </c>
      <c r="I43" s="999" t="s">
        <v>35</v>
      </c>
      <c r="J43" s="999" t="s">
        <v>35</v>
      </c>
      <c r="K43" s="999" t="s">
        <v>35</v>
      </c>
      <c r="L43" s="1032" t="s">
        <v>35</v>
      </c>
      <c r="M43" s="988" t="s">
        <v>35</v>
      </c>
      <c r="N43" s="999" t="s">
        <v>35</v>
      </c>
      <c r="O43" s="999" t="s">
        <v>35</v>
      </c>
      <c r="P43" s="999" t="s">
        <v>35</v>
      </c>
      <c r="Q43" s="1010" t="s">
        <v>35</v>
      </c>
      <c r="R43" s="1021" t="s">
        <v>35</v>
      </c>
      <c r="S43" s="999" t="s">
        <v>35</v>
      </c>
      <c r="T43" s="999" t="s">
        <v>35</v>
      </c>
      <c r="U43" s="999" t="s">
        <v>35</v>
      </c>
      <c r="V43" s="999" t="s">
        <v>35</v>
      </c>
      <c r="W43" s="999" t="s">
        <v>35</v>
      </c>
      <c r="X43" s="999" t="s">
        <v>35</v>
      </c>
      <c r="Y43" s="1032" t="s">
        <v>35</v>
      </c>
      <c r="Z43" s="549"/>
      <c r="AA43" s="549"/>
      <c r="AB43" s="549"/>
      <c r="AC43" s="549"/>
      <c r="AD43" s="549"/>
      <c r="AE43" s="549"/>
      <c r="AF43" s="549"/>
      <c r="AG43" s="549"/>
      <c r="AH43" s="549"/>
      <c r="AI43" s="549"/>
      <c r="AJ43" s="549"/>
      <c r="AK43" s="549"/>
      <c r="AL43" s="549"/>
      <c r="AM43" s="549"/>
      <c r="AN43" s="549"/>
      <c r="AO43" s="549"/>
      <c r="AP43" s="549"/>
      <c r="AQ43" s="549"/>
      <c r="AR43" s="549"/>
      <c r="AS43" s="549"/>
      <c r="AT43" s="549"/>
      <c r="AU43" s="549"/>
      <c r="AV43" s="549"/>
      <c r="AW43" s="549"/>
      <c r="AX43" s="549"/>
      <c r="AY43" s="549"/>
      <c r="AZ43" s="216"/>
      <c r="BA43" s="1805" t="s">
        <v>53</v>
      </c>
      <c r="BB43" s="151" t="s">
        <v>49</v>
      </c>
      <c r="BC43" s="1049" t="s">
        <v>35</v>
      </c>
      <c r="BD43" s="1068" t="s">
        <v>35</v>
      </c>
      <c r="BE43" s="1068" t="s">
        <v>35</v>
      </c>
      <c r="BF43" s="1068" t="s">
        <v>35</v>
      </c>
      <c r="BG43" s="1088" t="s">
        <v>35</v>
      </c>
      <c r="BH43" s="1108" t="s">
        <v>35</v>
      </c>
      <c r="BI43" s="1068" t="s">
        <v>35</v>
      </c>
      <c r="BJ43" s="1068" t="s">
        <v>35</v>
      </c>
      <c r="BK43" s="1068" t="s">
        <v>35</v>
      </c>
      <c r="BL43" s="1088" t="s">
        <v>35</v>
      </c>
      <c r="BM43" s="1108" t="s">
        <v>35</v>
      </c>
      <c r="BN43" s="1068" t="s">
        <v>35</v>
      </c>
      <c r="BO43" s="1068" t="s">
        <v>35</v>
      </c>
      <c r="BP43" s="1068" t="s">
        <v>35</v>
      </c>
      <c r="BQ43" s="1088" t="s">
        <v>35</v>
      </c>
      <c r="BR43" s="1108" t="s">
        <v>35</v>
      </c>
      <c r="BS43" s="1068" t="s">
        <v>35</v>
      </c>
      <c r="BT43" s="1068" t="s">
        <v>35</v>
      </c>
      <c r="BU43" s="1068" t="s">
        <v>35</v>
      </c>
      <c r="BV43" s="1068" t="s">
        <v>35</v>
      </c>
      <c r="BW43" s="1068" t="s">
        <v>35</v>
      </c>
      <c r="BX43" s="1068" t="s">
        <v>35</v>
      </c>
      <c r="BY43" s="1127" t="s">
        <v>35</v>
      </c>
      <c r="BZ43" s="1534"/>
      <c r="CA43" s="1534"/>
      <c r="CB43" s="1534"/>
      <c r="CC43" s="1534"/>
      <c r="CD43" s="1534"/>
      <c r="CE43" s="1534"/>
      <c r="CF43" s="1534"/>
      <c r="CG43" s="1534"/>
      <c r="CH43" s="1534"/>
      <c r="CI43" s="1534"/>
      <c r="CJ43" s="1534"/>
      <c r="CK43" s="1534"/>
      <c r="CL43" s="1534"/>
      <c r="CM43" s="1534"/>
      <c r="CN43" s="1534"/>
      <c r="CO43" s="1534"/>
      <c r="CP43" s="1534"/>
      <c r="CQ43" s="1534"/>
      <c r="CR43" s="1534"/>
      <c r="CS43" s="1534"/>
      <c r="CT43" s="1534"/>
      <c r="CU43" s="1534"/>
      <c r="CV43" s="1534"/>
      <c r="CW43" s="1534"/>
      <c r="CX43" s="1534"/>
      <c r="CY43" s="1534"/>
      <c r="CZ43" s="1534"/>
    </row>
    <row r="44" s="398" customFormat="true" ht="15" customHeight="true" x14ac:dyDescent="0.2">
      <c r="A44" s="1953"/>
      <c r="B44" s="1392" t="s">
        <v>48</v>
      </c>
      <c r="C44" s="988" t="s">
        <v>35</v>
      </c>
      <c r="D44" s="999" t="s">
        <v>35</v>
      </c>
      <c r="E44" s="999" t="s">
        <v>35</v>
      </c>
      <c r="F44" s="999" t="s">
        <v>35</v>
      </c>
      <c r="G44" s="1010" t="s">
        <v>35</v>
      </c>
      <c r="H44" s="1021" t="s">
        <v>35</v>
      </c>
      <c r="I44" s="999" t="s">
        <v>35</v>
      </c>
      <c r="J44" s="999" t="s">
        <v>35</v>
      </c>
      <c r="K44" s="999" t="s">
        <v>35</v>
      </c>
      <c r="L44" s="1032" t="s">
        <v>35</v>
      </c>
      <c r="M44" s="988" t="s">
        <v>35</v>
      </c>
      <c r="N44" s="999" t="s">
        <v>35</v>
      </c>
      <c r="O44" s="999" t="s">
        <v>35</v>
      </c>
      <c r="P44" s="999" t="s">
        <v>35</v>
      </c>
      <c r="Q44" s="1010" t="s">
        <v>35</v>
      </c>
      <c r="R44" s="1021" t="s">
        <v>35</v>
      </c>
      <c r="S44" s="999" t="s">
        <v>35</v>
      </c>
      <c r="T44" s="999" t="s">
        <v>35</v>
      </c>
      <c r="U44" s="999" t="s">
        <v>35</v>
      </c>
      <c r="V44" s="999" t="s">
        <v>35</v>
      </c>
      <c r="W44" s="999" t="s">
        <v>35</v>
      </c>
      <c r="X44" s="999" t="s">
        <v>35</v>
      </c>
      <c r="Y44" s="1032" t="s">
        <v>35</v>
      </c>
      <c r="Z44" s="549"/>
      <c r="AA44" s="549"/>
      <c r="AB44" s="549"/>
      <c r="AC44" s="549"/>
      <c r="AD44" s="549"/>
      <c r="AE44" s="549"/>
      <c r="AF44" s="549"/>
      <c r="AG44" s="549"/>
      <c r="AH44" s="549"/>
      <c r="AI44" s="549"/>
      <c r="AJ44" s="549"/>
      <c r="AK44" s="549"/>
      <c r="AL44" s="549"/>
      <c r="AM44" s="549"/>
      <c r="AN44" s="549"/>
      <c r="AO44" s="549"/>
      <c r="AP44" s="549"/>
      <c r="AQ44" s="549"/>
      <c r="AR44" s="549"/>
      <c r="AS44" s="549"/>
      <c r="AT44" s="549"/>
      <c r="AU44" s="549"/>
      <c r="AV44" s="549"/>
      <c r="AW44" s="549"/>
      <c r="AX44" s="549"/>
      <c r="AY44" s="549"/>
      <c r="AZ44" s="216"/>
      <c r="BA44" s="1805"/>
      <c r="BB44" s="151" t="s">
        <v>48</v>
      </c>
      <c r="BC44" s="1049" t="s">
        <v>35</v>
      </c>
      <c r="BD44" s="1068" t="s">
        <v>35</v>
      </c>
      <c r="BE44" s="1068" t="s">
        <v>35</v>
      </c>
      <c r="BF44" s="1068" t="s">
        <v>35</v>
      </c>
      <c r="BG44" s="1088" t="s">
        <v>35</v>
      </c>
      <c r="BH44" s="1108" t="s">
        <v>35</v>
      </c>
      <c r="BI44" s="1068" t="s">
        <v>35</v>
      </c>
      <c r="BJ44" s="1068" t="s">
        <v>35</v>
      </c>
      <c r="BK44" s="1068" t="s">
        <v>35</v>
      </c>
      <c r="BL44" s="1088" t="s">
        <v>35</v>
      </c>
      <c r="BM44" s="1108" t="s">
        <v>35</v>
      </c>
      <c r="BN44" s="1068" t="s">
        <v>35</v>
      </c>
      <c r="BO44" s="1068" t="s">
        <v>35</v>
      </c>
      <c r="BP44" s="1068" t="s">
        <v>35</v>
      </c>
      <c r="BQ44" s="1088" t="s">
        <v>35</v>
      </c>
      <c r="BR44" s="1108" t="s">
        <v>35</v>
      </c>
      <c r="BS44" s="1068" t="s">
        <v>35</v>
      </c>
      <c r="BT44" s="1068" t="s">
        <v>35</v>
      </c>
      <c r="BU44" s="1068" t="s">
        <v>35</v>
      </c>
      <c r="BV44" s="1068" t="s">
        <v>35</v>
      </c>
      <c r="BW44" s="1068" t="s">
        <v>35</v>
      </c>
      <c r="BX44" s="1068" t="s">
        <v>35</v>
      </c>
      <c r="BY44" s="1127" t="s">
        <v>35</v>
      </c>
      <c r="BZ44" s="1534"/>
      <c r="CA44" s="1534"/>
      <c r="CB44" s="1534"/>
      <c r="CC44" s="1534"/>
      <c r="CD44" s="1534"/>
      <c r="CE44" s="1534"/>
      <c r="CF44" s="1534"/>
      <c r="CG44" s="1534"/>
      <c r="CH44" s="1534"/>
      <c r="CI44" s="1534"/>
      <c r="CJ44" s="1534"/>
      <c r="CK44" s="1534"/>
      <c r="CL44" s="1534"/>
      <c r="CM44" s="1534"/>
      <c r="CN44" s="1534"/>
      <c r="CO44" s="1534"/>
      <c r="CP44" s="1534"/>
      <c r="CQ44" s="1534"/>
      <c r="CR44" s="1534"/>
      <c r="CS44" s="1534"/>
      <c r="CT44" s="1534"/>
      <c r="CU44" s="1534"/>
      <c r="CV44" s="1534"/>
      <c r="CW44" s="1534"/>
      <c r="CX44" s="1534"/>
      <c r="CY44" s="1534"/>
      <c r="CZ44" s="1534"/>
    </row>
    <row r="45" s="398" customFormat="true" ht="15" customHeight="true" x14ac:dyDescent="0.2">
      <c r="A45" s="1953" t="s">
        <v>52</v>
      </c>
      <c r="B45" s="1392" t="s">
        <v>49</v>
      </c>
      <c r="C45" s="988" t="s">
        <v>35</v>
      </c>
      <c r="D45" s="999" t="s">
        <v>35</v>
      </c>
      <c r="E45" s="999" t="s">
        <v>35</v>
      </c>
      <c r="F45" s="999" t="s">
        <v>35</v>
      </c>
      <c r="G45" s="1010" t="s">
        <v>35</v>
      </c>
      <c r="H45" s="1021" t="s">
        <v>35</v>
      </c>
      <c r="I45" s="999" t="s">
        <v>35</v>
      </c>
      <c r="J45" s="999" t="s">
        <v>35</v>
      </c>
      <c r="K45" s="999" t="s">
        <v>35</v>
      </c>
      <c r="L45" s="1032" t="s">
        <v>35</v>
      </c>
      <c r="M45" s="988" t="s">
        <v>35</v>
      </c>
      <c r="N45" s="999" t="s">
        <v>35</v>
      </c>
      <c r="O45" s="999" t="s">
        <v>35</v>
      </c>
      <c r="P45" s="999" t="s">
        <v>35</v>
      </c>
      <c r="Q45" s="1010" t="s">
        <v>35</v>
      </c>
      <c r="R45" s="1021" t="s">
        <v>35</v>
      </c>
      <c r="S45" s="999" t="s">
        <v>35</v>
      </c>
      <c r="T45" s="999" t="s">
        <v>35</v>
      </c>
      <c r="U45" s="999" t="s">
        <v>35</v>
      </c>
      <c r="V45" s="999" t="s">
        <v>35</v>
      </c>
      <c r="W45" s="999" t="s">
        <v>35</v>
      </c>
      <c r="X45" s="999" t="s">
        <v>35</v>
      </c>
      <c r="Y45" s="1032" t="s">
        <v>35</v>
      </c>
      <c r="Z45" s="549"/>
      <c r="AA45" s="549"/>
      <c r="AB45" s="549"/>
      <c r="AC45" s="549"/>
      <c r="AD45" s="549"/>
      <c r="AE45" s="549"/>
      <c r="AF45" s="549"/>
      <c r="AG45" s="549"/>
      <c r="AH45" s="549"/>
      <c r="AI45" s="549"/>
      <c r="AJ45" s="549"/>
      <c r="AK45" s="549"/>
      <c r="AL45" s="549"/>
      <c r="AM45" s="549"/>
      <c r="AN45" s="549"/>
      <c r="AO45" s="549"/>
      <c r="AP45" s="549"/>
      <c r="AQ45" s="549"/>
      <c r="AR45" s="549"/>
      <c r="AS45" s="549"/>
      <c r="AT45" s="549"/>
      <c r="AU45" s="549"/>
      <c r="AV45" s="549"/>
      <c r="AW45" s="549"/>
      <c r="AX45" s="549"/>
      <c r="AY45" s="549"/>
      <c r="AZ45" s="216"/>
      <c r="BA45" s="1805" t="s">
        <v>52</v>
      </c>
      <c r="BB45" s="151" t="s">
        <v>49</v>
      </c>
      <c r="BC45" s="1049" t="s">
        <v>35</v>
      </c>
      <c r="BD45" s="1068" t="s">
        <v>35</v>
      </c>
      <c r="BE45" s="1068" t="s">
        <v>35</v>
      </c>
      <c r="BF45" s="1068" t="s">
        <v>35</v>
      </c>
      <c r="BG45" s="1088" t="s">
        <v>35</v>
      </c>
      <c r="BH45" s="1108" t="s">
        <v>35</v>
      </c>
      <c r="BI45" s="1068" t="s">
        <v>35</v>
      </c>
      <c r="BJ45" s="1068" t="s">
        <v>35</v>
      </c>
      <c r="BK45" s="1068" t="s">
        <v>35</v>
      </c>
      <c r="BL45" s="1088" t="s">
        <v>35</v>
      </c>
      <c r="BM45" s="1108" t="s">
        <v>35</v>
      </c>
      <c r="BN45" s="1068" t="s">
        <v>35</v>
      </c>
      <c r="BO45" s="1068" t="s">
        <v>35</v>
      </c>
      <c r="BP45" s="1068" t="s">
        <v>35</v>
      </c>
      <c r="BQ45" s="1088" t="s">
        <v>35</v>
      </c>
      <c r="BR45" s="1108" t="s">
        <v>35</v>
      </c>
      <c r="BS45" s="1068" t="s">
        <v>35</v>
      </c>
      <c r="BT45" s="1068" t="s">
        <v>35</v>
      </c>
      <c r="BU45" s="1068" t="s">
        <v>35</v>
      </c>
      <c r="BV45" s="1068" t="s">
        <v>35</v>
      </c>
      <c r="BW45" s="1068" t="s">
        <v>35</v>
      </c>
      <c r="BX45" s="1068" t="s">
        <v>35</v>
      </c>
      <c r="BY45" s="1127" t="s">
        <v>35</v>
      </c>
      <c r="BZ45" s="1534"/>
      <c r="CA45" s="1534"/>
      <c r="CB45" s="1534"/>
      <c r="CC45" s="1534"/>
      <c r="CD45" s="1534"/>
      <c r="CE45" s="1534"/>
      <c r="CF45" s="1534"/>
      <c r="CG45" s="1534"/>
      <c r="CH45" s="1534"/>
      <c r="CI45" s="1534"/>
      <c r="CJ45" s="1534"/>
      <c r="CK45" s="1534"/>
      <c r="CL45" s="1534"/>
      <c r="CM45" s="1534"/>
      <c r="CN45" s="1534"/>
      <c r="CO45" s="1534"/>
      <c r="CP45" s="1534"/>
      <c r="CQ45" s="1534"/>
      <c r="CR45" s="1534"/>
      <c r="CS45" s="1534"/>
      <c r="CT45" s="1534"/>
      <c r="CU45" s="1534"/>
      <c r="CV45" s="1534"/>
      <c r="CW45" s="1534"/>
      <c r="CX45" s="1534"/>
      <c r="CY45" s="1534"/>
      <c r="CZ45" s="1534"/>
    </row>
    <row r="46" s="398" customFormat="true" ht="15" customHeight="true" x14ac:dyDescent="0.2">
      <c r="A46" s="1953"/>
      <c r="B46" s="1392" t="s">
        <v>48</v>
      </c>
      <c r="C46" s="988" t="s">
        <v>35</v>
      </c>
      <c r="D46" s="999" t="s">
        <v>35</v>
      </c>
      <c r="E46" s="999" t="s">
        <v>35</v>
      </c>
      <c r="F46" s="999" t="s">
        <v>35</v>
      </c>
      <c r="G46" s="1010" t="s">
        <v>35</v>
      </c>
      <c r="H46" s="1021" t="s">
        <v>35</v>
      </c>
      <c r="I46" s="999" t="s">
        <v>35</v>
      </c>
      <c r="J46" s="999" t="s">
        <v>35</v>
      </c>
      <c r="K46" s="999" t="s">
        <v>35</v>
      </c>
      <c r="L46" s="1032" t="s">
        <v>35</v>
      </c>
      <c r="M46" s="988" t="s">
        <v>35</v>
      </c>
      <c r="N46" s="999" t="s">
        <v>35</v>
      </c>
      <c r="O46" s="999" t="s">
        <v>35</v>
      </c>
      <c r="P46" s="999" t="s">
        <v>35</v>
      </c>
      <c r="Q46" s="1010" t="s">
        <v>35</v>
      </c>
      <c r="R46" s="1021" t="s">
        <v>35</v>
      </c>
      <c r="S46" s="999" t="s">
        <v>35</v>
      </c>
      <c r="T46" s="999" t="s">
        <v>35</v>
      </c>
      <c r="U46" s="999" t="s">
        <v>35</v>
      </c>
      <c r="V46" s="999" t="s">
        <v>35</v>
      </c>
      <c r="W46" s="999" t="s">
        <v>35</v>
      </c>
      <c r="X46" s="999" t="s">
        <v>35</v>
      </c>
      <c r="Y46" s="1032" t="s">
        <v>35</v>
      </c>
      <c r="Z46" s="549"/>
      <c r="AA46" s="549"/>
      <c r="AB46" s="549"/>
      <c r="AC46" s="549"/>
      <c r="AD46" s="549"/>
      <c r="AE46" s="549"/>
      <c r="AF46" s="549"/>
      <c r="AG46" s="549"/>
      <c r="AH46" s="549"/>
      <c r="AI46" s="549"/>
      <c r="AJ46" s="549"/>
      <c r="AK46" s="549"/>
      <c r="AL46" s="549"/>
      <c r="AM46" s="549"/>
      <c r="AN46" s="549"/>
      <c r="AO46" s="549"/>
      <c r="AP46" s="549"/>
      <c r="AQ46" s="549"/>
      <c r="AR46" s="549"/>
      <c r="AS46" s="549"/>
      <c r="AT46" s="549"/>
      <c r="AU46" s="549"/>
      <c r="AV46" s="549"/>
      <c r="AW46" s="549"/>
      <c r="AX46" s="549"/>
      <c r="AY46" s="549"/>
      <c r="AZ46" s="216"/>
      <c r="BA46" s="1805"/>
      <c r="BB46" s="151" t="s">
        <v>48</v>
      </c>
      <c r="BC46" s="1049" t="s">
        <v>35</v>
      </c>
      <c r="BD46" s="1068" t="s">
        <v>35</v>
      </c>
      <c r="BE46" s="1068" t="s">
        <v>35</v>
      </c>
      <c r="BF46" s="1068" t="s">
        <v>35</v>
      </c>
      <c r="BG46" s="1088" t="s">
        <v>35</v>
      </c>
      <c r="BH46" s="1108" t="s">
        <v>35</v>
      </c>
      <c r="BI46" s="1068" t="s">
        <v>35</v>
      </c>
      <c r="BJ46" s="1068" t="s">
        <v>35</v>
      </c>
      <c r="BK46" s="1068" t="s">
        <v>35</v>
      </c>
      <c r="BL46" s="1088" t="s">
        <v>35</v>
      </c>
      <c r="BM46" s="1108" t="s">
        <v>35</v>
      </c>
      <c r="BN46" s="1068" t="s">
        <v>35</v>
      </c>
      <c r="BO46" s="1068" t="s">
        <v>35</v>
      </c>
      <c r="BP46" s="1068" t="s">
        <v>35</v>
      </c>
      <c r="BQ46" s="1088" t="s">
        <v>35</v>
      </c>
      <c r="BR46" s="1108" t="s">
        <v>35</v>
      </c>
      <c r="BS46" s="1068" t="s">
        <v>35</v>
      </c>
      <c r="BT46" s="1068" t="s">
        <v>35</v>
      </c>
      <c r="BU46" s="1068" t="s">
        <v>35</v>
      </c>
      <c r="BV46" s="1068" t="s">
        <v>35</v>
      </c>
      <c r="BW46" s="1068" t="s">
        <v>35</v>
      </c>
      <c r="BX46" s="1068" t="s">
        <v>35</v>
      </c>
      <c r="BY46" s="1127" t="s">
        <v>35</v>
      </c>
      <c r="BZ46" s="1534"/>
      <c r="CA46" s="1534"/>
      <c r="CB46" s="1534"/>
      <c r="CC46" s="1534"/>
      <c r="CD46" s="1534"/>
      <c r="CE46" s="1534"/>
      <c r="CF46" s="1534"/>
      <c r="CG46" s="1534"/>
      <c r="CH46" s="1534"/>
      <c r="CI46" s="1534"/>
      <c r="CJ46" s="1534"/>
      <c r="CK46" s="1534"/>
      <c r="CL46" s="1534"/>
      <c r="CM46" s="1534"/>
      <c r="CN46" s="1534"/>
      <c r="CO46" s="1534"/>
      <c r="CP46" s="1534"/>
      <c r="CQ46" s="1534"/>
      <c r="CR46" s="1534"/>
      <c r="CS46" s="1534"/>
      <c r="CT46" s="1534"/>
      <c r="CU46" s="1534"/>
      <c r="CV46" s="1534"/>
      <c r="CW46" s="1534"/>
      <c r="CX46" s="1534"/>
      <c r="CY46" s="1534"/>
      <c r="CZ46" s="1534"/>
    </row>
    <row r="47" s="130" customFormat="true" ht="15" customHeight="true" x14ac:dyDescent="0.2">
      <c r="A47" s="1791" t="s">
        <v>101</v>
      </c>
      <c r="B47" s="250" t="s">
        <v>100</v>
      </c>
      <c r="C47" s="986" t="s">
        <v>35</v>
      </c>
      <c r="D47" s="997" t="s">
        <v>35</v>
      </c>
      <c r="E47" s="997" t="s">
        <v>35</v>
      </c>
      <c r="F47" s="997" t="s">
        <v>35</v>
      </c>
      <c r="G47" s="1008" t="s">
        <v>35</v>
      </c>
      <c r="H47" s="1019" t="s">
        <v>35</v>
      </c>
      <c r="I47" s="997" t="s">
        <v>35</v>
      </c>
      <c r="J47" s="997" t="s">
        <v>35</v>
      </c>
      <c r="K47" s="997" t="s">
        <v>35</v>
      </c>
      <c r="L47" s="1030" t="s">
        <v>35</v>
      </c>
      <c r="M47" s="1039" t="s">
        <v>35</v>
      </c>
      <c r="N47" s="997" t="s">
        <v>35</v>
      </c>
      <c r="O47" s="997" t="s">
        <v>35</v>
      </c>
      <c r="P47" s="997" t="s">
        <v>35</v>
      </c>
      <c r="Q47" s="1008" t="s">
        <v>35</v>
      </c>
      <c r="R47" s="1019" t="s">
        <v>35</v>
      </c>
      <c r="S47" s="997" t="s">
        <v>35</v>
      </c>
      <c r="T47" s="997" t="s">
        <v>35</v>
      </c>
      <c r="U47" s="997" t="s">
        <v>35</v>
      </c>
      <c r="V47" s="997" t="s">
        <v>35</v>
      </c>
      <c r="W47" s="997" t="s">
        <v>35</v>
      </c>
      <c r="X47" s="997" t="s">
        <v>35</v>
      </c>
      <c r="Y47" s="1488" t="s">
        <v>35</v>
      </c>
      <c r="Z47" s="1522"/>
      <c r="AA47" s="1522"/>
      <c r="AB47" s="1522"/>
      <c r="AC47" s="1522"/>
      <c r="AD47" s="1522"/>
      <c r="AE47" s="1522"/>
      <c r="AF47" s="1522"/>
      <c r="AG47" s="1522"/>
      <c r="AH47" s="1522"/>
      <c r="AI47" s="1522"/>
      <c r="AJ47" s="1522"/>
      <c r="AK47" s="1522"/>
      <c r="AL47" s="1522"/>
      <c r="AM47" s="1522"/>
      <c r="AN47" s="1522"/>
      <c r="AO47" s="1522"/>
      <c r="AP47" s="1522"/>
      <c r="AQ47" s="1522"/>
      <c r="AR47" s="1522"/>
      <c r="AS47" s="1522"/>
      <c r="AT47" s="1522"/>
      <c r="AU47" s="1522"/>
      <c r="AV47" s="1522"/>
      <c r="AW47" s="1522"/>
      <c r="AX47" s="1522"/>
      <c r="AY47" s="1522"/>
      <c r="AZ47" s="215"/>
      <c r="BA47" s="1805" t="s">
        <v>101</v>
      </c>
      <c r="BB47" s="151" t="s">
        <v>100</v>
      </c>
      <c r="BC47" s="1049" t="s">
        <v>35</v>
      </c>
      <c r="BD47" s="1068" t="s">
        <v>35</v>
      </c>
      <c r="BE47" s="1068" t="s">
        <v>35</v>
      </c>
      <c r="BF47" s="1068" t="s">
        <v>35</v>
      </c>
      <c r="BG47" s="1088" t="s">
        <v>35</v>
      </c>
      <c r="BH47" s="1108" t="s">
        <v>35</v>
      </c>
      <c r="BI47" s="1068" t="s">
        <v>35</v>
      </c>
      <c r="BJ47" s="1068" t="s">
        <v>35</v>
      </c>
      <c r="BK47" s="1068" t="s">
        <v>35</v>
      </c>
      <c r="BL47" s="1088" t="s">
        <v>35</v>
      </c>
      <c r="BM47" s="1108" t="s">
        <v>35</v>
      </c>
      <c r="BN47" s="1068" t="s">
        <v>35</v>
      </c>
      <c r="BO47" s="1068" t="s">
        <v>35</v>
      </c>
      <c r="BP47" s="1068" t="s">
        <v>35</v>
      </c>
      <c r="BQ47" s="1088" t="s">
        <v>35</v>
      </c>
      <c r="BR47" s="1108" t="s">
        <v>35</v>
      </c>
      <c r="BS47" s="1068" t="s">
        <v>35</v>
      </c>
      <c r="BT47" s="1068" t="s">
        <v>35</v>
      </c>
      <c r="BU47" s="1068" t="s">
        <v>35</v>
      </c>
      <c r="BV47" s="1068" t="s">
        <v>35</v>
      </c>
      <c r="BW47" s="1068" t="s">
        <v>35</v>
      </c>
      <c r="BX47" s="1068" t="s">
        <v>35</v>
      </c>
      <c r="BY47" s="1127" t="s">
        <v>35</v>
      </c>
      <c r="BZ47" s="1534"/>
      <c r="CA47" s="1534"/>
      <c r="CB47" s="1534"/>
      <c r="CC47" s="1534"/>
      <c r="CD47" s="1534"/>
      <c r="CE47" s="1534"/>
      <c r="CF47" s="1534"/>
      <c r="CG47" s="1534"/>
      <c r="CH47" s="1534"/>
      <c r="CI47" s="1534"/>
      <c r="CJ47" s="1534"/>
      <c r="CK47" s="1534"/>
      <c r="CL47" s="1534"/>
      <c r="CM47" s="1534"/>
      <c r="CN47" s="1534"/>
      <c r="CO47" s="1534"/>
      <c r="CP47" s="1534"/>
      <c r="CQ47" s="1534"/>
      <c r="CR47" s="1534"/>
      <c r="CS47" s="1534"/>
      <c r="CT47" s="1534"/>
      <c r="CU47" s="1534"/>
      <c r="CV47" s="1534"/>
      <c r="CW47" s="1534"/>
      <c r="CX47" s="1534"/>
      <c r="CY47" s="1534"/>
      <c r="CZ47" s="1534"/>
    </row>
    <row r="48" s="130" customFormat="true" ht="15" customHeight="true" x14ac:dyDescent="0.2">
      <c r="A48" s="1791"/>
      <c r="B48" s="250" t="s">
        <v>99</v>
      </c>
      <c r="C48" s="986" t="s">
        <v>35</v>
      </c>
      <c r="D48" s="997" t="s">
        <v>35</v>
      </c>
      <c r="E48" s="997" t="s">
        <v>35</v>
      </c>
      <c r="F48" s="997" t="s">
        <v>35</v>
      </c>
      <c r="G48" s="1008" t="s">
        <v>35</v>
      </c>
      <c r="H48" s="1019" t="s">
        <v>35</v>
      </c>
      <c r="I48" s="997" t="s">
        <v>35</v>
      </c>
      <c r="J48" s="997" t="s">
        <v>35</v>
      </c>
      <c r="K48" s="997" t="s">
        <v>35</v>
      </c>
      <c r="L48" s="1030" t="s">
        <v>35</v>
      </c>
      <c r="M48" s="1039" t="s">
        <v>35</v>
      </c>
      <c r="N48" s="997" t="s">
        <v>35</v>
      </c>
      <c r="O48" s="997" t="s">
        <v>35</v>
      </c>
      <c r="P48" s="997" t="s">
        <v>35</v>
      </c>
      <c r="Q48" s="1008" t="s">
        <v>35</v>
      </c>
      <c r="R48" s="1019" t="s">
        <v>35</v>
      </c>
      <c r="S48" s="997" t="s">
        <v>35</v>
      </c>
      <c r="T48" s="997" t="s">
        <v>35</v>
      </c>
      <c r="U48" s="997" t="s">
        <v>35</v>
      </c>
      <c r="V48" s="997" t="s">
        <v>35</v>
      </c>
      <c r="W48" s="997" t="s">
        <v>35</v>
      </c>
      <c r="X48" s="997" t="s">
        <v>35</v>
      </c>
      <c r="Y48" s="1488" t="s">
        <v>35</v>
      </c>
      <c r="Z48" s="1522"/>
      <c r="AA48" s="1522"/>
      <c r="AB48" s="1522"/>
      <c r="AC48" s="1522"/>
      <c r="AD48" s="1522"/>
      <c r="AE48" s="1522"/>
      <c r="AF48" s="1522"/>
      <c r="AG48" s="1522"/>
      <c r="AH48" s="1522"/>
      <c r="AI48" s="1522"/>
      <c r="AJ48" s="1522"/>
      <c r="AK48" s="1522"/>
      <c r="AL48" s="1522"/>
      <c r="AM48" s="1522"/>
      <c r="AN48" s="1522"/>
      <c r="AO48" s="1522"/>
      <c r="AP48" s="1522"/>
      <c r="AQ48" s="1522"/>
      <c r="AR48" s="1522"/>
      <c r="AS48" s="1522"/>
      <c r="AT48" s="1522"/>
      <c r="AU48" s="1522"/>
      <c r="AV48" s="1522"/>
      <c r="AW48" s="1522"/>
      <c r="AX48" s="1522"/>
      <c r="AY48" s="1522"/>
      <c r="AZ48" s="215"/>
      <c r="BA48" s="1805"/>
      <c r="BB48" s="151" t="s">
        <v>99</v>
      </c>
      <c r="BC48" s="1049" t="s">
        <v>35</v>
      </c>
      <c r="BD48" s="1068" t="s">
        <v>35</v>
      </c>
      <c r="BE48" s="1068" t="s">
        <v>35</v>
      </c>
      <c r="BF48" s="1068" t="s">
        <v>35</v>
      </c>
      <c r="BG48" s="1088" t="s">
        <v>35</v>
      </c>
      <c r="BH48" s="1108" t="s">
        <v>35</v>
      </c>
      <c r="BI48" s="1068" t="s">
        <v>35</v>
      </c>
      <c r="BJ48" s="1068" t="s">
        <v>35</v>
      </c>
      <c r="BK48" s="1068" t="s">
        <v>35</v>
      </c>
      <c r="BL48" s="1088" t="s">
        <v>35</v>
      </c>
      <c r="BM48" s="1108" t="s">
        <v>35</v>
      </c>
      <c r="BN48" s="1068" t="s">
        <v>35</v>
      </c>
      <c r="BO48" s="1068" t="s">
        <v>35</v>
      </c>
      <c r="BP48" s="1068" t="s">
        <v>35</v>
      </c>
      <c r="BQ48" s="1088" t="s">
        <v>35</v>
      </c>
      <c r="BR48" s="1108" t="s">
        <v>35</v>
      </c>
      <c r="BS48" s="1068" t="s">
        <v>35</v>
      </c>
      <c r="BT48" s="1068" t="s">
        <v>35</v>
      </c>
      <c r="BU48" s="1068" t="s">
        <v>35</v>
      </c>
      <c r="BV48" s="1068" t="s">
        <v>35</v>
      </c>
      <c r="BW48" s="1068" t="s">
        <v>35</v>
      </c>
      <c r="BX48" s="1068" t="s">
        <v>35</v>
      </c>
      <c r="BY48" s="1127" t="s">
        <v>35</v>
      </c>
      <c r="BZ48" s="1534"/>
      <c r="CA48" s="1534"/>
      <c r="CB48" s="1534"/>
      <c r="CC48" s="1534"/>
      <c r="CD48" s="1534"/>
      <c r="CE48" s="1534"/>
      <c r="CF48" s="1534"/>
      <c r="CG48" s="1534"/>
      <c r="CH48" s="1534"/>
      <c r="CI48" s="1534"/>
      <c r="CJ48" s="1534"/>
      <c r="CK48" s="1534"/>
      <c r="CL48" s="1534"/>
      <c r="CM48" s="1534"/>
      <c r="CN48" s="1534"/>
      <c r="CO48" s="1534"/>
      <c r="CP48" s="1534"/>
      <c r="CQ48" s="1534"/>
      <c r="CR48" s="1534"/>
      <c r="CS48" s="1534"/>
      <c r="CT48" s="1534"/>
      <c r="CU48" s="1534"/>
      <c r="CV48" s="1534"/>
      <c r="CW48" s="1534"/>
      <c r="CX48" s="1534"/>
      <c r="CY48" s="1534"/>
      <c r="CZ48" s="1534"/>
    </row>
    <row r="49" s="130" customFormat="true" ht="15" customHeight="true" x14ac:dyDescent="0.2">
      <c r="A49" s="1791"/>
      <c r="B49" s="250" t="s">
        <v>68</v>
      </c>
      <c r="C49" s="986" t="s">
        <v>35</v>
      </c>
      <c r="D49" s="997" t="s">
        <v>35</v>
      </c>
      <c r="E49" s="997" t="s">
        <v>35</v>
      </c>
      <c r="F49" s="997" t="s">
        <v>35</v>
      </c>
      <c r="G49" s="1008" t="s">
        <v>35</v>
      </c>
      <c r="H49" s="1019" t="s">
        <v>35</v>
      </c>
      <c r="I49" s="997" t="s">
        <v>35</v>
      </c>
      <c r="J49" s="997" t="s">
        <v>35</v>
      </c>
      <c r="K49" s="997" t="s">
        <v>35</v>
      </c>
      <c r="L49" s="1030" t="s">
        <v>35</v>
      </c>
      <c r="M49" s="1039" t="s">
        <v>35</v>
      </c>
      <c r="N49" s="997" t="s">
        <v>35</v>
      </c>
      <c r="O49" s="997" t="s">
        <v>35</v>
      </c>
      <c r="P49" s="997" t="s">
        <v>35</v>
      </c>
      <c r="Q49" s="1008" t="s">
        <v>35</v>
      </c>
      <c r="R49" s="1019" t="s">
        <v>35</v>
      </c>
      <c r="S49" s="997" t="s">
        <v>35</v>
      </c>
      <c r="T49" s="997" t="s">
        <v>35</v>
      </c>
      <c r="U49" s="997" t="s">
        <v>35</v>
      </c>
      <c r="V49" s="997" t="s">
        <v>35</v>
      </c>
      <c r="W49" s="997" t="s">
        <v>35</v>
      </c>
      <c r="X49" s="997" t="s">
        <v>35</v>
      </c>
      <c r="Y49" s="1488" t="s">
        <v>35</v>
      </c>
      <c r="Z49" s="1522"/>
      <c r="AA49" s="1522"/>
      <c r="AB49" s="1522"/>
      <c r="AC49" s="1522"/>
      <c r="AD49" s="1522"/>
      <c r="AE49" s="1522"/>
      <c r="AF49" s="1522"/>
      <c r="AG49" s="1522"/>
      <c r="AH49" s="1522"/>
      <c r="AI49" s="1522"/>
      <c r="AJ49" s="1522"/>
      <c r="AK49" s="1522"/>
      <c r="AL49" s="1522"/>
      <c r="AM49" s="1522"/>
      <c r="AN49" s="1522"/>
      <c r="AO49" s="1522"/>
      <c r="AP49" s="1522"/>
      <c r="AQ49" s="1522"/>
      <c r="AR49" s="1522"/>
      <c r="AS49" s="1522"/>
      <c r="AT49" s="1522"/>
      <c r="AU49" s="1522"/>
      <c r="AV49" s="1522"/>
      <c r="AW49" s="1522"/>
      <c r="AX49" s="1522"/>
      <c r="AY49" s="1522"/>
      <c r="AZ49" s="215"/>
      <c r="BA49" s="1805"/>
      <c r="BB49" s="151" t="s">
        <v>68</v>
      </c>
      <c r="BC49" s="1049" t="s">
        <v>35</v>
      </c>
      <c r="BD49" s="1068" t="s">
        <v>35</v>
      </c>
      <c r="BE49" s="1068" t="s">
        <v>35</v>
      </c>
      <c r="BF49" s="1068" t="s">
        <v>35</v>
      </c>
      <c r="BG49" s="1088" t="s">
        <v>35</v>
      </c>
      <c r="BH49" s="1108" t="s">
        <v>35</v>
      </c>
      <c r="BI49" s="1068" t="s">
        <v>35</v>
      </c>
      <c r="BJ49" s="1068" t="s">
        <v>35</v>
      </c>
      <c r="BK49" s="1068" t="s">
        <v>35</v>
      </c>
      <c r="BL49" s="1088" t="s">
        <v>35</v>
      </c>
      <c r="BM49" s="1108" t="s">
        <v>35</v>
      </c>
      <c r="BN49" s="1068" t="s">
        <v>35</v>
      </c>
      <c r="BO49" s="1068" t="s">
        <v>35</v>
      </c>
      <c r="BP49" s="1068" t="s">
        <v>35</v>
      </c>
      <c r="BQ49" s="1088" t="s">
        <v>35</v>
      </c>
      <c r="BR49" s="1108" t="s">
        <v>35</v>
      </c>
      <c r="BS49" s="1068" t="s">
        <v>35</v>
      </c>
      <c r="BT49" s="1068" t="s">
        <v>35</v>
      </c>
      <c r="BU49" s="1068" t="s">
        <v>35</v>
      </c>
      <c r="BV49" s="1068" t="s">
        <v>35</v>
      </c>
      <c r="BW49" s="1068" t="s">
        <v>35</v>
      </c>
      <c r="BX49" s="1068" t="s">
        <v>35</v>
      </c>
      <c r="BY49" s="1127" t="s">
        <v>35</v>
      </c>
      <c r="BZ49" s="1534"/>
      <c r="CA49" s="1534"/>
      <c r="CB49" s="1534"/>
      <c r="CC49" s="1534"/>
      <c r="CD49" s="1534"/>
      <c r="CE49" s="1534"/>
      <c r="CF49" s="1534"/>
      <c r="CG49" s="1534"/>
      <c r="CH49" s="1534"/>
      <c r="CI49" s="1534"/>
      <c r="CJ49" s="1534"/>
      <c r="CK49" s="1534"/>
      <c r="CL49" s="1534"/>
      <c r="CM49" s="1534"/>
      <c r="CN49" s="1534"/>
      <c r="CO49" s="1534"/>
      <c r="CP49" s="1534"/>
      <c r="CQ49" s="1534"/>
      <c r="CR49" s="1534"/>
      <c r="CS49" s="1534"/>
      <c r="CT49" s="1534"/>
      <c r="CU49" s="1534"/>
      <c r="CV49" s="1534"/>
      <c r="CW49" s="1534"/>
      <c r="CX49" s="1534"/>
      <c r="CY49" s="1534"/>
      <c r="CZ49" s="1534"/>
    </row>
    <row r="50" s="130" customFormat="true" ht="15" customHeight="true" x14ac:dyDescent="0.2">
      <c r="A50" s="1791" t="s">
        <v>102</v>
      </c>
      <c r="B50" s="250" t="s">
        <v>100</v>
      </c>
      <c r="C50" s="986" t="s">
        <v>35</v>
      </c>
      <c r="D50" s="997" t="s">
        <v>35</v>
      </c>
      <c r="E50" s="997" t="s">
        <v>35</v>
      </c>
      <c r="F50" s="997" t="s">
        <v>35</v>
      </c>
      <c r="G50" s="1008" t="s">
        <v>35</v>
      </c>
      <c r="H50" s="1019" t="s">
        <v>35</v>
      </c>
      <c r="I50" s="997" t="s">
        <v>35</v>
      </c>
      <c r="J50" s="997" t="s">
        <v>35</v>
      </c>
      <c r="K50" s="997" t="s">
        <v>35</v>
      </c>
      <c r="L50" s="1030" t="s">
        <v>35</v>
      </c>
      <c r="M50" s="1039" t="s">
        <v>35</v>
      </c>
      <c r="N50" s="997" t="s">
        <v>35</v>
      </c>
      <c r="O50" s="997" t="s">
        <v>35</v>
      </c>
      <c r="P50" s="997" t="s">
        <v>35</v>
      </c>
      <c r="Q50" s="1008" t="s">
        <v>35</v>
      </c>
      <c r="R50" s="1019" t="s">
        <v>35</v>
      </c>
      <c r="S50" s="997" t="s">
        <v>35</v>
      </c>
      <c r="T50" s="997" t="s">
        <v>35</v>
      </c>
      <c r="U50" s="997" t="s">
        <v>35</v>
      </c>
      <c r="V50" s="997" t="s">
        <v>35</v>
      </c>
      <c r="W50" s="997" t="s">
        <v>35</v>
      </c>
      <c r="X50" s="997" t="s">
        <v>35</v>
      </c>
      <c r="Y50" s="1488" t="s">
        <v>35</v>
      </c>
      <c r="Z50" s="1522"/>
      <c r="AA50" s="1522"/>
      <c r="AB50" s="1522"/>
      <c r="AC50" s="1522"/>
      <c r="AD50" s="1522"/>
      <c r="AE50" s="1522"/>
      <c r="AF50" s="1522"/>
      <c r="AG50" s="1522"/>
      <c r="AH50" s="1522"/>
      <c r="AI50" s="1522"/>
      <c r="AJ50" s="1522"/>
      <c r="AK50" s="1522"/>
      <c r="AL50" s="1522"/>
      <c r="AM50" s="1522"/>
      <c r="AN50" s="1522"/>
      <c r="AO50" s="1522"/>
      <c r="AP50" s="1522"/>
      <c r="AQ50" s="1522"/>
      <c r="AR50" s="1522"/>
      <c r="AS50" s="1522"/>
      <c r="AT50" s="1522"/>
      <c r="AU50" s="1522"/>
      <c r="AV50" s="1522"/>
      <c r="AW50" s="1522"/>
      <c r="AX50" s="1522"/>
      <c r="AY50" s="1522"/>
      <c r="AZ50" s="215"/>
      <c r="BA50" s="1805" t="s">
        <v>102</v>
      </c>
      <c r="BB50" s="151" t="s">
        <v>100</v>
      </c>
      <c r="BC50" s="1049" t="s">
        <v>35</v>
      </c>
      <c r="BD50" s="1068" t="s">
        <v>35</v>
      </c>
      <c r="BE50" s="1068" t="s">
        <v>35</v>
      </c>
      <c r="BF50" s="1068" t="s">
        <v>35</v>
      </c>
      <c r="BG50" s="1088" t="s">
        <v>35</v>
      </c>
      <c r="BH50" s="1108" t="s">
        <v>35</v>
      </c>
      <c r="BI50" s="1068" t="s">
        <v>35</v>
      </c>
      <c r="BJ50" s="1068" t="s">
        <v>35</v>
      </c>
      <c r="BK50" s="1068" t="s">
        <v>35</v>
      </c>
      <c r="BL50" s="1088" t="s">
        <v>35</v>
      </c>
      <c r="BM50" s="1108" t="s">
        <v>35</v>
      </c>
      <c r="BN50" s="1068" t="s">
        <v>35</v>
      </c>
      <c r="BO50" s="1068" t="s">
        <v>35</v>
      </c>
      <c r="BP50" s="1068" t="s">
        <v>35</v>
      </c>
      <c r="BQ50" s="1088" t="s">
        <v>35</v>
      </c>
      <c r="BR50" s="1108" t="s">
        <v>35</v>
      </c>
      <c r="BS50" s="1068" t="s">
        <v>35</v>
      </c>
      <c r="BT50" s="1068" t="s">
        <v>35</v>
      </c>
      <c r="BU50" s="1068" t="s">
        <v>35</v>
      </c>
      <c r="BV50" s="1068" t="s">
        <v>35</v>
      </c>
      <c r="BW50" s="1068" t="s">
        <v>35</v>
      </c>
      <c r="BX50" s="1068" t="s">
        <v>35</v>
      </c>
      <c r="BY50" s="1127" t="s">
        <v>35</v>
      </c>
      <c r="BZ50" s="1534"/>
      <c r="CA50" s="1534"/>
      <c r="CB50" s="1534"/>
      <c r="CC50" s="1534"/>
      <c r="CD50" s="1534"/>
      <c r="CE50" s="1534"/>
      <c r="CF50" s="1534"/>
      <c r="CG50" s="1534"/>
      <c r="CH50" s="1534"/>
      <c r="CI50" s="1534"/>
      <c r="CJ50" s="1534"/>
      <c r="CK50" s="1534"/>
      <c r="CL50" s="1534"/>
      <c r="CM50" s="1534"/>
      <c r="CN50" s="1534"/>
      <c r="CO50" s="1534"/>
      <c r="CP50" s="1534"/>
      <c r="CQ50" s="1534"/>
      <c r="CR50" s="1534"/>
      <c r="CS50" s="1534"/>
      <c r="CT50" s="1534"/>
      <c r="CU50" s="1534"/>
      <c r="CV50" s="1534"/>
      <c r="CW50" s="1534"/>
      <c r="CX50" s="1534"/>
      <c r="CY50" s="1534"/>
      <c r="CZ50" s="1534"/>
    </row>
    <row r="51" s="130" customFormat="true" ht="15" customHeight="true" x14ac:dyDescent="0.2">
      <c r="A51" s="1791"/>
      <c r="B51" s="250" t="s">
        <v>99</v>
      </c>
      <c r="C51" s="986" t="s">
        <v>35</v>
      </c>
      <c r="D51" s="997" t="s">
        <v>35</v>
      </c>
      <c r="E51" s="997" t="s">
        <v>35</v>
      </c>
      <c r="F51" s="997" t="s">
        <v>35</v>
      </c>
      <c r="G51" s="1008" t="s">
        <v>35</v>
      </c>
      <c r="H51" s="1019" t="s">
        <v>35</v>
      </c>
      <c r="I51" s="997" t="s">
        <v>35</v>
      </c>
      <c r="J51" s="997" t="s">
        <v>35</v>
      </c>
      <c r="K51" s="997" t="s">
        <v>35</v>
      </c>
      <c r="L51" s="1030" t="s">
        <v>35</v>
      </c>
      <c r="M51" s="1039" t="s">
        <v>35</v>
      </c>
      <c r="N51" s="997" t="s">
        <v>35</v>
      </c>
      <c r="O51" s="997" t="s">
        <v>35</v>
      </c>
      <c r="P51" s="997" t="s">
        <v>35</v>
      </c>
      <c r="Q51" s="1008" t="s">
        <v>35</v>
      </c>
      <c r="R51" s="1019" t="s">
        <v>35</v>
      </c>
      <c r="S51" s="997" t="s">
        <v>35</v>
      </c>
      <c r="T51" s="997" t="s">
        <v>35</v>
      </c>
      <c r="U51" s="997" t="s">
        <v>35</v>
      </c>
      <c r="V51" s="997" t="s">
        <v>35</v>
      </c>
      <c r="W51" s="997" t="s">
        <v>35</v>
      </c>
      <c r="X51" s="997" t="s">
        <v>35</v>
      </c>
      <c r="Y51" s="1488" t="s">
        <v>35</v>
      </c>
      <c r="Z51" s="1522"/>
      <c r="AA51" s="1522"/>
      <c r="AB51" s="1522"/>
      <c r="AC51" s="1522"/>
      <c r="AD51" s="1522"/>
      <c r="AE51" s="1522"/>
      <c r="AF51" s="1522"/>
      <c r="AG51" s="1522"/>
      <c r="AH51" s="1522"/>
      <c r="AI51" s="1522"/>
      <c r="AJ51" s="1522"/>
      <c r="AK51" s="1522"/>
      <c r="AL51" s="1522"/>
      <c r="AM51" s="1522"/>
      <c r="AN51" s="1522"/>
      <c r="AO51" s="1522"/>
      <c r="AP51" s="1522"/>
      <c r="AQ51" s="1522"/>
      <c r="AR51" s="1522"/>
      <c r="AS51" s="1522"/>
      <c r="AT51" s="1522"/>
      <c r="AU51" s="1522"/>
      <c r="AV51" s="1522"/>
      <c r="AW51" s="1522"/>
      <c r="AX51" s="1522"/>
      <c r="AY51" s="1522"/>
      <c r="AZ51" s="215"/>
      <c r="BA51" s="1805"/>
      <c r="BB51" s="151" t="s">
        <v>99</v>
      </c>
      <c r="BC51" s="1049" t="s">
        <v>35</v>
      </c>
      <c r="BD51" s="1068" t="s">
        <v>35</v>
      </c>
      <c r="BE51" s="1068" t="s">
        <v>35</v>
      </c>
      <c r="BF51" s="1068" t="s">
        <v>35</v>
      </c>
      <c r="BG51" s="1088" t="s">
        <v>35</v>
      </c>
      <c r="BH51" s="1108" t="s">
        <v>35</v>
      </c>
      <c r="BI51" s="1068" t="s">
        <v>35</v>
      </c>
      <c r="BJ51" s="1068" t="s">
        <v>35</v>
      </c>
      <c r="BK51" s="1068" t="s">
        <v>35</v>
      </c>
      <c r="BL51" s="1088" t="s">
        <v>35</v>
      </c>
      <c r="BM51" s="1108" t="s">
        <v>35</v>
      </c>
      <c r="BN51" s="1068" t="s">
        <v>35</v>
      </c>
      <c r="BO51" s="1068" t="s">
        <v>35</v>
      </c>
      <c r="BP51" s="1068" t="s">
        <v>35</v>
      </c>
      <c r="BQ51" s="1088" t="s">
        <v>35</v>
      </c>
      <c r="BR51" s="1108" t="s">
        <v>35</v>
      </c>
      <c r="BS51" s="1068" t="s">
        <v>35</v>
      </c>
      <c r="BT51" s="1068" t="s">
        <v>35</v>
      </c>
      <c r="BU51" s="1068" t="s">
        <v>35</v>
      </c>
      <c r="BV51" s="1068" t="s">
        <v>35</v>
      </c>
      <c r="BW51" s="1068" t="s">
        <v>35</v>
      </c>
      <c r="BX51" s="1068" t="s">
        <v>35</v>
      </c>
      <c r="BY51" s="1127" t="s">
        <v>35</v>
      </c>
      <c r="BZ51" s="1534"/>
      <c r="CA51" s="1534"/>
      <c r="CB51" s="1534"/>
      <c r="CC51" s="1534"/>
      <c r="CD51" s="1534"/>
      <c r="CE51" s="1534"/>
      <c r="CF51" s="1534"/>
      <c r="CG51" s="1534"/>
      <c r="CH51" s="1534"/>
      <c r="CI51" s="1534"/>
      <c r="CJ51" s="1534"/>
      <c r="CK51" s="1534"/>
      <c r="CL51" s="1534"/>
      <c r="CM51" s="1534"/>
      <c r="CN51" s="1534"/>
      <c r="CO51" s="1534"/>
      <c r="CP51" s="1534"/>
      <c r="CQ51" s="1534"/>
      <c r="CR51" s="1534"/>
      <c r="CS51" s="1534"/>
      <c r="CT51" s="1534"/>
      <c r="CU51" s="1534"/>
      <c r="CV51" s="1534"/>
      <c r="CW51" s="1534"/>
      <c r="CX51" s="1534"/>
      <c r="CY51" s="1534"/>
      <c r="CZ51" s="1534"/>
    </row>
    <row r="52" s="130" customFormat="true" ht="15" customHeight="true" x14ac:dyDescent="0.2">
      <c r="A52" s="1791"/>
      <c r="B52" s="250" t="s">
        <v>68</v>
      </c>
      <c r="C52" s="986" t="s">
        <v>35</v>
      </c>
      <c r="D52" s="997" t="s">
        <v>35</v>
      </c>
      <c r="E52" s="997" t="s">
        <v>35</v>
      </c>
      <c r="F52" s="997" t="s">
        <v>35</v>
      </c>
      <c r="G52" s="1008" t="s">
        <v>35</v>
      </c>
      <c r="H52" s="1019" t="s">
        <v>35</v>
      </c>
      <c r="I52" s="997" t="s">
        <v>35</v>
      </c>
      <c r="J52" s="997" t="s">
        <v>35</v>
      </c>
      <c r="K52" s="997" t="s">
        <v>35</v>
      </c>
      <c r="L52" s="1030" t="s">
        <v>35</v>
      </c>
      <c r="M52" s="1039" t="s">
        <v>35</v>
      </c>
      <c r="N52" s="997" t="s">
        <v>35</v>
      </c>
      <c r="O52" s="997" t="s">
        <v>35</v>
      </c>
      <c r="P52" s="997" t="s">
        <v>35</v>
      </c>
      <c r="Q52" s="1008" t="s">
        <v>35</v>
      </c>
      <c r="R52" s="1019" t="s">
        <v>35</v>
      </c>
      <c r="S52" s="997" t="s">
        <v>35</v>
      </c>
      <c r="T52" s="997" t="s">
        <v>35</v>
      </c>
      <c r="U52" s="997" t="s">
        <v>35</v>
      </c>
      <c r="V52" s="997" t="s">
        <v>35</v>
      </c>
      <c r="W52" s="997" t="s">
        <v>35</v>
      </c>
      <c r="X52" s="997" t="s">
        <v>35</v>
      </c>
      <c r="Y52" s="1488" t="s">
        <v>35</v>
      </c>
      <c r="Z52" s="1522"/>
      <c r="AA52" s="1522"/>
      <c r="AB52" s="1522"/>
      <c r="AC52" s="1522"/>
      <c r="AD52" s="1522"/>
      <c r="AE52" s="1522"/>
      <c r="AF52" s="1522"/>
      <c r="AG52" s="1522"/>
      <c r="AH52" s="1522"/>
      <c r="AI52" s="1522"/>
      <c r="AJ52" s="1522"/>
      <c r="AK52" s="1522"/>
      <c r="AL52" s="1522"/>
      <c r="AM52" s="1522"/>
      <c r="AN52" s="1522"/>
      <c r="AO52" s="1522"/>
      <c r="AP52" s="1522"/>
      <c r="AQ52" s="1522"/>
      <c r="AR52" s="1522"/>
      <c r="AS52" s="1522"/>
      <c r="AT52" s="1522"/>
      <c r="AU52" s="1522"/>
      <c r="AV52" s="1522"/>
      <c r="AW52" s="1522"/>
      <c r="AX52" s="1522"/>
      <c r="AY52" s="1522"/>
      <c r="AZ52" s="215"/>
      <c r="BA52" s="1805"/>
      <c r="BB52" s="151" t="s">
        <v>68</v>
      </c>
      <c r="BC52" s="1049" t="s">
        <v>35</v>
      </c>
      <c r="BD52" s="1068" t="s">
        <v>35</v>
      </c>
      <c r="BE52" s="1068" t="s">
        <v>35</v>
      </c>
      <c r="BF52" s="1068" t="s">
        <v>35</v>
      </c>
      <c r="BG52" s="1088" t="s">
        <v>35</v>
      </c>
      <c r="BH52" s="1108" t="s">
        <v>35</v>
      </c>
      <c r="BI52" s="1068" t="s">
        <v>35</v>
      </c>
      <c r="BJ52" s="1068" t="s">
        <v>35</v>
      </c>
      <c r="BK52" s="1068" t="s">
        <v>35</v>
      </c>
      <c r="BL52" s="1088" t="s">
        <v>35</v>
      </c>
      <c r="BM52" s="1108" t="s">
        <v>35</v>
      </c>
      <c r="BN52" s="1068" t="s">
        <v>35</v>
      </c>
      <c r="BO52" s="1068" t="s">
        <v>35</v>
      </c>
      <c r="BP52" s="1068" t="s">
        <v>35</v>
      </c>
      <c r="BQ52" s="1088" t="s">
        <v>35</v>
      </c>
      <c r="BR52" s="1108" t="s">
        <v>35</v>
      </c>
      <c r="BS52" s="1068" t="s">
        <v>35</v>
      </c>
      <c r="BT52" s="1068" t="s">
        <v>35</v>
      </c>
      <c r="BU52" s="1068" t="s">
        <v>35</v>
      </c>
      <c r="BV52" s="1068" t="s">
        <v>35</v>
      </c>
      <c r="BW52" s="1068" t="s">
        <v>35</v>
      </c>
      <c r="BX52" s="1068" t="s">
        <v>35</v>
      </c>
      <c r="BY52" s="1127" t="s">
        <v>35</v>
      </c>
      <c r="BZ52" s="1534"/>
      <c r="CA52" s="1534"/>
      <c r="CB52" s="1534"/>
      <c r="CC52" s="1534"/>
      <c r="CD52" s="1534"/>
      <c r="CE52" s="1534"/>
      <c r="CF52" s="1534"/>
      <c r="CG52" s="1534"/>
      <c r="CH52" s="1534"/>
      <c r="CI52" s="1534"/>
      <c r="CJ52" s="1534"/>
      <c r="CK52" s="1534"/>
      <c r="CL52" s="1534"/>
      <c r="CM52" s="1534"/>
      <c r="CN52" s="1534"/>
      <c r="CO52" s="1534"/>
      <c r="CP52" s="1534"/>
      <c r="CQ52" s="1534"/>
      <c r="CR52" s="1534"/>
      <c r="CS52" s="1534"/>
      <c r="CT52" s="1534"/>
      <c r="CU52" s="1534"/>
      <c r="CV52" s="1534"/>
      <c r="CW52" s="1534"/>
      <c r="CX52" s="1534"/>
      <c r="CY52" s="1534"/>
      <c r="CZ52" s="1534"/>
    </row>
    <row r="53" s="130" customFormat="true" ht="15" customHeight="true" x14ac:dyDescent="0.2">
      <c r="A53" s="1791" t="s">
        <v>105</v>
      </c>
      <c r="B53" s="250" t="s">
        <v>100</v>
      </c>
      <c r="C53" s="986" t="s">
        <v>35</v>
      </c>
      <c r="D53" s="997" t="s">
        <v>35</v>
      </c>
      <c r="E53" s="997" t="s">
        <v>35</v>
      </c>
      <c r="F53" s="997" t="s">
        <v>35</v>
      </c>
      <c r="G53" s="1008" t="s">
        <v>35</v>
      </c>
      <c r="H53" s="1019" t="s">
        <v>35</v>
      </c>
      <c r="I53" s="997" t="s">
        <v>35</v>
      </c>
      <c r="J53" s="997" t="s">
        <v>35</v>
      </c>
      <c r="K53" s="997" t="s">
        <v>35</v>
      </c>
      <c r="L53" s="1030" t="s">
        <v>35</v>
      </c>
      <c r="M53" s="1039" t="s">
        <v>35</v>
      </c>
      <c r="N53" s="997" t="s">
        <v>35</v>
      </c>
      <c r="O53" s="997" t="s">
        <v>35</v>
      </c>
      <c r="P53" s="997" t="s">
        <v>35</v>
      </c>
      <c r="Q53" s="1008" t="s">
        <v>35</v>
      </c>
      <c r="R53" s="1019" t="s">
        <v>35</v>
      </c>
      <c r="S53" s="997" t="s">
        <v>35</v>
      </c>
      <c r="T53" s="997" t="s">
        <v>35</v>
      </c>
      <c r="U53" s="997" t="s">
        <v>35</v>
      </c>
      <c r="V53" s="997" t="s">
        <v>35</v>
      </c>
      <c r="W53" s="997" t="s">
        <v>35</v>
      </c>
      <c r="X53" s="997" t="s">
        <v>35</v>
      </c>
      <c r="Y53" s="1488" t="s">
        <v>35</v>
      </c>
      <c r="Z53" s="1522"/>
      <c r="AA53" s="1522"/>
      <c r="AB53" s="1522"/>
      <c r="AC53" s="1522"/>
      <c r="AD53" s="1522"/>
      <c r="AE53" s="1522"/>
      <c r="AF53" s="1522"/>
      <c r="AG53" s="1522"/>
      <c r="AH53" s="1522"/>
      <c r="AI53" s="1522"/>
      <c r="AJ53" s="1522"/>
      <c r="AK53" s="1522"/>
      <c r="AL53" s="1522"/>
      <c r="AM53" s="1522"/>
      <c r="AN53" s="1522"/>
      <c r="AO53" s="1522"/>
      <c r="AP53" s="1522"/>
      <c r="AQ53" s="1522"/>
      <c r="AR53" s="1522"/>
      <c r="AS53" s="1522"/>
      <c r="AT53" s="1522"/>
      <c r="AU53" s="1522"/>
      <c r="AV53" s="1522"/>
      <c r="AW53" s="1522"/>
      <c r="AX53" s="1522"/>
      <c r="AY53" s="1522"/>
      <c r="AZ53" s="215"/>
      <c r="BA53" s="1805" t="s">
        <v>105</v>
      </c>
      <c r="BB53" s="151" t="s">
        <v>100</v>
      </c>
      <c r="BC53" s="1049" t="s">
        <v>35</v>
      </c>
      <c r="BD53" s="1068" t="s">
        <v>35</v>
      </c>
      <c r="BE53" s="1068" t="s">
        <v>35</v>
      </c>
      <c r="BF53" s="1068" t="s">
        <v>35</v>
      </c>
      <c r="BG53" s="1088" t="s">
        <v>35</v>
      </c>
      <c r="BH53" s="1108" t="s">
        <v>35</v>
      </c>
      <c r="BI53" s="1068" t="s">
        <v>35</v>
      </c>
      <c r="BJ53" s="1068" t="s">
        <v>35</v>
      </c>
      <c r="BK53" s="1068" t="s">
        <v>35</v>
      </c>
      <c r="BL53" s="1088" t="s">
        <v>35</v>
      </c>
      <c r="BM53" s="1108" t="s">
        <v>35</v>
      </c>
      <c r="BN53" s="1068" t="s">
        <v>35</v>
      </c>
      <c r="BO53" s="1068" t="s">
        <v>35</v>
      </c>
      <c r="BP53" s="1068" t="s">
        <v>35</v>
      </c>
      <c r="BQ53" s="1088" t="s">
        <v>35</v>
      </c>
      <c r="BR53" s="1108" t="s">
        <v>35</v>
      </c>
      <c r="BS53" s="1068" t="s">
        <v>35</v>
      </c>
      <c r="BT53" s="1068" t="s">
        <v>35</v>
      </c>
      <c r="BU53" s="1068" t="s">
        <v>35</v>
      </c>
      <c r="BV53" s="1068" t="s">
        <v>35</v>
      </c>
      <c r="BW53" s="1068" t="s">
        <v>35</v>
      </c>
      <c r="BX53" s="1068" t="s">
        <v>35</v>
      </c>
      <c r="BY53" s="1127" t="s">
        <v>35</v>
      </c>
      <c r="BZ53" s="1534"/>
      <c r="CA53" s="1534"/>
      <c r="CB53" s="1534"/>
      <c r="CC53" s="1534"/>
      <c r="CD53" s="1534"/>
      <c r="CE53" s="1534"/>
      <c r="CF53" s="1534"/>
      <c r="CG53" s="1534"/>
      <c r="CH53" s="1534"/>
      <c r="CI53" s="1534"/>
      <c r="CJ53" s="1534"/>
      <c r="CK53" s="1534"/>
      <c r="CL53" s="1534"/>
      <c r="CM53" s="1534"/>
      <c r="CN53" s="1534"/>
      <c r="CO53" s="1534"/>
      <c r="CP53" s="1534"/>
      <c r="CQ53" s="1534"/>
      <c r="CR53" s="1534"/>
      <c r="CS53" s="1534"/>
      <c r="CT53" s="1534"/>
      <c r="CU53" s="1534"/>
      <c r="CV53" s="1534"/>
      <c r="CW53" s="1534"/>
      <c r="CX53" s="1534"/>
      <c r="CY53" s="1534"/>
      <c r="CZ53" s="1534"/>
    </row>
    <row r="54" s="130" customFormat="true" ht="15" customHeight="true" x14ac:dyDescent="0.2">
      <c r="A54" s="1791"/>
      <c r="B54" s="250" t="s">
        <v>99</v>
      </c>
      <c r="C54" s="986" t="s">
        <v>35</v>
      </c>
      <c r="D54" s="997" t="s">
        <v>35</v>
      </c>
      <c r="E54" s="997" t="s">
        <v>35</v>
      </c>
      <c r="F54" s="997" t="s">
        <v>35</v>
      </c>
      <c r="G54" s="1008" t="s">
        <v>35</v>
      </c>
      <c r="H54" s="1019" t="s">
        <v>35</v>
      </c>
      <c r="I54" s="997" t="s">
        <v>35</v>
      </c>
      <c r="J54" s="997" t="s">
        <v>35</v>
      </c>
      <c r="K54" s="997" t="s">
        <v>35</v>
      </c>
      <c r="L54" s="1030" t="s">
        <v>35</v>
      </c>
      <c r="M54" s="1039" t="s">
        <v>35</v>
      </c>
      <c r="N54" s="997" t="s">
        <v>35</v>
      </c>
      <c r="O54" s="997" t="s">
        <v>35</v>
      </c>
      <c r="P54" s="997" t="s">
        <v>35</v>
      </c>
      <c r="Q54" s="1008" t="s">
        <v>35</v>
      </c>
      <c r="R54" s="1019" t="s">
        <v>35</v>
      </c>
      <c r="S54" s="997" t="s">
        <v>35</v>
      </c>
      <c r="T54" s="997" t="s">
        <v>35</v>
      </c>
      <c r="U54" s="997" t="s">
        <v>35</v>
      </c>
      <c r="V54" s="997" t="s">
        <v>35</v>
      </c>
      <c r="W54" s="997" t="s">
        <v>35</v>
      </c>
      <c r="X54" s="997" t="s">
        <v>35</v>
      </c>
      <c r="Y54" s="1488" t="s">
        <v>35</v>
      </c>
      <c r="Z54" s="1522"/>
      <c r="AA54" s="1522"/>
      <c r="AB54" s="1522"/>
      <c r="AC54" s="1522"/>
      <c r="AD54" s="1522"/>
      <c r="AE54" s="1522"/>
      <c r="AF54" s="1522"/>
      <c r="AG54" s="1522"/>
      <c r="AH54" s="1522"/>
      <c r="AI54" s="1522"/>
      <c r="AJ54" s="1522"/>
      <c r="AK54" s="1522"/>
      <c r="AL54" s="1522"/>
      <c r="AM54" s="1522"/>
      <c r="AN54" s="1522"/>
      <c r="AO54" s="1522"/>
      <c r="AP54" s="1522"/>
      <c r="AQ54" s="1522"/>
      <c r="AR54" s="1522"/>
      <c r="AS54" s="1522"/>
      <c r="AT54" s="1522"/>
      <c r="AU54" s="1522"/>
      <c r="AV54" s="1522"/>
      <c r="AW54" s="1522"/>
      <c r="AX54" s="1522"/>
      <c r="AY54" s="1522"/>
      <c r="AZ54" s="215"/>
      <c r="BA54" s="1805"/>
      <c r="BB54" s="151" t="s">
        <v>99</v>
      </c>
      <c r="BC54" s="1049" t="s">
        <v>35</v>
      </c>
      <c r="BD54" s="1068" t="s">
        <v>35</v>
      </c>
      <c r="BE54" s="1068" t="s">
        <v>35</v>
      </c>
      <c r="BF54" s="1068" t="s">
        <v>35</v>
      </c>
      <c r="BG54" s="1088" t="s">
        <v>35</v>
      </c>
      <c r="BH54" s="1108" t="s">
        <v>35</v>
      </c>
      <c r="BI54" s="1068" t="s">
        <v>35</v>
      </c>
      <c r="BJ54" s="1068" t="s">
        <v>35</v>
      </c>
      <c r="BK54" s="1068" t="s">
        <v>35</v>
      </c>
      <c r="BL54" s="1088" t="s">
        <v>35</v>
      </c>
      <c r="BM54" s="1108" t="s">
        <v>35</v>
      </c>
      <c r="BN54" s="1068" t="s">
        <v>35</v>
      </c>
      <c r="BO54" s="1068" t="s">
        <v>35</v>
      </c>
      <c r="BP54" s="1068" t="s">
        <v>35</v>
      </c>
      <c r="BQ54" s="1088" t="s">
        <v>35</v>
      </c>
      <c r="BR54" s="1108" t="s">
        <v>35</v>
      </c>
      <c r="BS54" s="1068" t="s">
        <v>35</v>
      </c>
      <c r="BT54" s="1068" t="s">
        <v>35</v>
      </c>
      <c r="BU54" s="1068" t="s">
        <v>35</v>
      </c>
      <c r="BV54" s="1068" t="s">
        <v>35</v>
      </c>
      <c r="BW54" s="1068" t="s">
        <v>35</v>
      </c>
      <c r="BX54" s="1068" t="s">
        <v>35</v>
      </c>
      <c r="BY54" s="1127" t="s">
        <v>35</v>
      </c>
      <c r="BZ54" s="1534"/>
      <c r="CA54" s="1534"/>
      <c r="CB54" s="1534"/>
      <c r="CC54" s="1534"/>
      <c r="CD54" s="1534"/>
      <c r="CE54" s="1534"/>
      <c r="CF54" s="1534"/>
      <c r="CG54" s="1534"/>
      <c r="CH54" s="1534"/>
      <c r="CI54" s="1534"/>
      <c r="CJ54" s="1534"/>
      <c r="CK54" s="1534"/>
      <c r="CL54" s="1534"/>
      <c r="CM54" s="1534"/>
      <c r="CN54" s="1534"/>
      <c r="CO54" s="1534"/>
      <c r="CP54" s="1534"/>
      <c r="CQ54" s="1534"/>
      <c r="CR54" s="1534"/>
      <c r="CS54" s="1534"/>
      <c r="CT54" s="1534"/>
      <c r="CU54" s="1534"/>
      <c r="CV54" s="1534"/>
      <c r="CW54" s="1534"/>
      <c r="CX54" s="1534"/>
      <c r="CY54" s="1534"/>
      <c r="CZ54" s="1534"/>
    </row>
    <row r="55" s="130" customFormat="true" ht="15" customHeight="true" x14ac:dyDescent="0.2">
      <c r="A55" s="1830"/>
      <c r="B55" s="251" t="s">
        <v>68</v>
      </c>
      <c r="C55" s="989" t="s">
        <v>35</v>
      </c>
      <c r="D55" s="1000" t="s">
        <v>35</v>
      </c>
      <c r="E55" s="1000" t="s">
        <v>35</v>
      </c>
      <c r="F55" s="1000" t="s">
        <v>35</v>
      </c>
      <c r="G55" s="1011" t="s">
        <v>35</v>
      </c>
      <c r="H55" s="1022" t="s">
        <v>35</v>
      </c>
      <c r="I55" s="1000" t="s">
        <v>35</v>
      </c>
      <c r="J55" s="1000" t="s">
        <v>35</v>
      </c>
      <c r="K55" s="1000" t="s">
        <v>35</v>
      </c>
      <c r="L55" s="1033" t="s">
        <v>35</v>
      </c>
      <c r="M55" s="1041" t="s">
        <v>35</v>
      </c>
      <c r="N55" s="1000" t="s">
        <v>35</v>
      </c>
      <c r="O55" s="1000" t="s">
        <v>35</v>
      </c>
      <c r="P55" s="1000" t="s">
        <v>35</v>
      </c>
      <c r="Q55" s="1011" t="s">
        <v>35</v>
      </c>
      <c r="R55" s="1447" t="s">
        <v>35</v>
      </c>
      <c r="S55" s="1448" t="s">
        <v>35</v>
      </c>
      <c r="T55" s="1448" t="s">
        <v>35</v>
      </c>
      <c r="U55" s="1448" t="s">
        <v>35</v>
      </c>
      <c r="V55" s="1448" t="s">
        <v>35</v>
      </c>
      <c r="W55" s="1448" t="s">
        <v>35</v>
      </c>
      <c r="X55" s="1448" t="s">
        <v>35</v>
      </c>
      <c r="Y55" s="1490" t="s">
        <v>35</v>
      </c>
      <c r="Z55" s="1523"/>
      <c r="AA55" s="1523"/>
      <c r="AB55" s="1523"/>
      <c r="AC55" s="1523"/>
      <c r="AD55" s="1523"/>
      <c r="AE55" s="1523"/>
      <c r="AF55" s="1523"/>
      <c r="AG55" s="1523"/>
      <c r="AH55" s="1523"/>
      <c r="AI55" s="1523"/>
      <c r="AJ55" s="1523"/>
      <c r="AK55" s="1523"/>
      <c r="AL55" s="1523"/>
      <c r="AM55" s="1523"/>
      <c r="AN55" s="1523"/>
      <c r="AO55" s="1523"/>
      <c r="AP55" s="1523"/>
      <c r="AQ55" s="1523"/>
      <c r="AR55" s="1523"/>
      <c r="AS55" s="1523"/>
      <c r="AT55" s="1523"/>
      <c r="AU55" s="1523"/>
      <c r="AV55" s="1523"/>
      <c r="AW55" s="1523"/>
      <c r="AX55" s="1523"/>
      <c r="AY55" s="1523"/>
      <c r="AZ55" s="215"/>
      <c r="BA55" s="1831"/>
      <c r="BB55" s="152" t="s">
        <v>68</v>
      </c>
      <c r="BC55" s="1050" t="s">
        <v>35</v>
      </c>
      <c r="BD55" s="1069" t="s">
        <v>35</v>
      </c>
      <c r="BE55" s="1069" t="s">
        <v>35</v>
      </c>
      <c r="BF55" s="1069" t="s">
        <v>35</v>
      </c>
      <c r="BG55" s="1089" t="s">
        <v>35</v>
      </c>
      <c r="BH55" s="1109" t="s">
        <v>35</v>
      </c>
      <c r="BI55" s="1069" t="s">
        <v>35</v>
      </c>
      <c r="BJ55" s="1069" t="s">
        <v>35</v>
      </c>
      <c r="BK55" s="1069" t="s">
        <v>35</v>
      </c>
      <c r="BL55" s="1089" t="s">
        <v>35</v>
      </c>
      <c r="BM55" s="1109" t="s">
        <v>35</v>
      </c>
      <c r="BN55" s="1069" t="s">
        <v>35</v>
      </c>
      <c r="BO55" s="1069" t="s">
        <v>35</v>
      </c>
      <c r="BP55" s="1069" t="s">
        <v>35</v>
      </c>
      <c r="BQ55" s="1089" t="s">
        <v>35</v>
      </c>
      <c r="BR55" s="1449" t="s">
        <v>35</v>
      </c>
      <c r="BS55" s="1450" t="s">
        <v>35</v>
      </c>
      <c r="BT55" s="1450" t="s">
        <v>35</v>
      </c>
      <c r="BU55" s="1450" t="s">
        <v>35</v>
      </c>
      <c r="BV55" s="1450" t="s">
        <v>35</v>
      </c>
      <c r="BW55" s="1450" t="s">
        <v>35</v>
      </c>
      <c r="BX55" s="1450" t="s">
        <v>35</v>
      </c>
      <c r="BY55" s="1450" t="s">
        <v>35</v>
      </c>
      <c r="BZ55" s="1535"/>
      <c r="CA55" s="1535"/>
      <c r="CB55" s="1535"/>
      <c r="CC55" s="1535"/>
      <c r="CD55" s="1535"/>
      <c r="CE55" s="1535"/>
      <c r="CF55" s="1535"/>
      <c r="CG55" s="1535"/>
      <c r="CH55" s="1535"/>
      <c r="CI55" s="1535"/>
      <c r="CJ55" s="1535"/>
      <c r="CK55" s="1535"/>
      <c r="CL55" s="1535"/>
      <c r="CM55" s="1535"/>
      <c r="CN55" s="1535"/>
      <c r="CO55" s="1535"/>
      <c r="CP55" s="1535"/>
      <c r="CQ55" s="1535"/>
      <c r="CR55" s="1535"/>
      <c r="CS55" s="1535"/>
      <c r="CT55" s="1535"/>
      <c r="CU55" s="1535"/>
      <c r="CV55" s="1535"/>
      <c r="CW55" s="1535"/>
      <c r="CX55" s="1535"/>
      <c r="CY55" s="1535"/>
      <c r="CZ55" s="1535"/>
    </row>
    <row r="56" s="398" customFormat="true" ht="15" customHeight="true" x14ac:dyDescent="0.2">
      <c r="A56" s="132"/>
      <c r="B56" s="185"/>
      <c r="C56" s="1792" t="s">
        <v>114</v>
      </c>
      <c r="D56" s="1793"/>
      <c r="E56" s="1793"/>
      <c r="F56" s="1793"/>
      <c r="G56" s="1794"/>
      <c r="H56" s="1948" t="s">
        <v>38</v>
      </c>
      <c r="I56" s="1949"/>
      <c r="J56" s="1949"/>
      <c r="K56" s="1949"/>
      <c r="L56" s="1950"/>
      <c r="M56" s="1951" t="s">
        <v>37</v>
      </c>
      <c r="N56" s="1949"/>
      <c r="O56" s="1949"/>
      <c r="P56" s="1949"/>
      <c r="Q56" s="1950"/>
      <c r="R56" s="1565" t="s">
        <v>137</v>
      </c>
      <c r="S56" s="1573"/>
      <c r="T56" s="1573"/>
      <c r="U56" s="1573"/>
      <c r="V56" s="1573"/>
      <c r="W56" s="1573"/>
      <c r="X56" s="1573"/>
      <c r="Y56" s="1574"/>
      <c r="Z56" s="549"/>
      <c r="AA56" s="549"/>
      <c r="AB56" s="549"/>
      <c r="AC56" s="549"/>
      <c r="AD56" s="549"/>
      <c r="AE56" s="549"/>
      <c r="AF56" s="549"/>
      <c r="AG56" s="549"/>
      <c r="AH56" s="549"/>
      <c r="AI56" s="549"/>
      <c r="AJ56" s="549"/>
      <c r="AK56" s="549"/>
      <c r="AL56" s="549"/>
      <c r="AM56" s="549"/>
      <c r="AN56" s="549"/>
      <c r="AO56" s="549"/>
      <c r="AP56" s="549"/>
      <c r="AQ56" s="549"/>
      <c r="AR56" s="549"/>
      <c r="AS56" s="549"/>
      <c r="AT56" s="549"/>
      <c r="AU56" s="549"/>
      <c r="AV56" s="549"/>
      <c r="AW56" s="549"/>
      <c r="AX56" s="549"/>
      <c r="AY56" s="549"/>
      <c r="AZ56" s="216"/>
      <c r="BA56" s="217" t="s">
        <v>128</v>
      </c>
      <c r="BB56" s="115" t="s">
        <v>95</v>
      </c>
      <c r="BC56" s="1844" t="s">
        <v>114</v>
      </c>
      <c r="BD56" s="1845"/>
      <c r="BE56" s="1845"/>
      <c r="BF56" s="1845"/>
      <c r="BG56" s="1846"/>
      <c r="BH56" s="1847" t="s">
        <v>38</v>
      </c>
      <c r="BI56" s="1845"/>
      <c r="BJ56" s="1845"/>
      <c r="BK56" s="1845"/>
      <c r="BL56" s="1846"/>
      <c r="BM56" s="1847" t="s">
        <v>37</v>
      </c>
      <c r="BN56" s="1845"/>
      <c r="BO56" s="1845"/>
      <c r="BP56" s="1845"/>
      <c r="BQ56" s="1848"/>
      <c r="BR56" s="1444" t="s">
        <v>137</v>
      </c>
      <c r="BS56" s="297"/>
      <c r="BT56" s="297"/>
      <c r="BU56" s="297"/>
      <c r="BV56" s="297"/>
      <c r="BW56" s="297"/>
      <c r="BX56" s="297"/>
      <c r="BY56" s="298"/>
      <c r="BZ56" s="215"/>
      <c r="CA56" s="215"/>
      <c r="CB56" s="215"/>
      <c r="CC56" s="215"/>
      <c r="CD56" s="215"/>
      <c r="CE56" s="215"/>
      <c r="CF56" s="215"/>
      <c r="CG56" s="215"/>
      <c r="CH56" s="215"/>
      <c r="CI56" s="215"/>
      <c r="CJ56" s="215"/>
      <c r="CK56" s="215"/>
      <c r="CL56" s="215"/>
      <c r="CM56" s="215"/>
      <c r="CN56" s="215"/>
      <c r="CO56" s="215"/>
      <c r="CP56" s="215"/>
      <c r="CQ56" s="215"/>
      <c r="CR56" s="215"/>
      <c r="CS56" s="215"/>
      <c r="CT56" s="215"/>
      <c r="CU56" s="215"/>
      <c r="CV56" s="215"/>
      <c r="CW56" s="215"/>
      <c r="CX56" s="215"/>
      <c r="CY56" s="215"/>
      <c r="CZ56" s="215"/>
    </row>
    <row r="57" s="398" customFormat="true" ht="12.75" x14ac:dyDescent="0.2">
      <c r="A57" s="186" t="s">
        <v>69</v>
      </c>
      <c r="B57" s="244"/>
      <c r="C57" s="275" t="s">
        <v>0</v>
      </c>
      <c r="D57" s="276" t="s">
        <v>1</v>
      </c>
      <c r="E57" s="276" t="s">
        <v>2</v>
      </c>
      <c r="F57" s="276" t="s">
        <v>3</v>
      </c>
      <c r="G57" s="277" t="s">
        <v>4</v>
      </c>
      <c r="H57" s="1192" t="s">
        <v>0</v>
      </c>
      <c r="I57" s="1148" t="s">
        <v>1</v>
      </c>
      <c r="J57" s="1148" t="s">
        <v>2</v>
      </c>
      <c r="K57" s="1148" t="s">
        <v>3</v>
      </c>
      <c r="L57" s="1149" t="s">
        <v>4</v>
      </c>
      <c r="M57" s="1180" t="s">
        <v>0</v>
      </c>
      <c r="N57" s="1148" t="s">
        <v>1</v>
      </c>
      <c r="O57" s="1148" t="s">
        <v>2</v>
      </c>
      <c r="P57" s="1148" t="s">
        <v>3</v>
      </c>
      <c r="Q57" s="1204" t="s">
        <v>4</v>
      </c>
      <c r="R57" s="1192" t="s">
        <v>149</v>
      </c>
      <c r="S57" s="1148" t="s">
        <v>150</v>
      </c>
      <c r="T57" s="1148" t="s">
        <v>151</v>
      </c>
      <c r="U57" s="1148" t="s">
        <v>152</v>
      </c>
      <c r="V57" s="1148" t="s">
        <v>153</v>
      </c>
      <c r="W57" s="1148" t="s">
        <v>154</v>
      </c>
      <c r="X57" s="1148" t="s">
        <v>225</v>
      </c>
      <c r="Y57" s="1150" t="s">
        <v>156</v>
      </c>
      <c r="Z57" s="549"/>
      <c r="AA57" s="549"/>
      <c r="AB57" s="549"/>
      <c r="AC57" s="549"/>
      <c r="AD57" s="549"/>
      <c r="AE57" s="549"/>
      <c r="AF57" s="549"/>
      <c r="AG57" s="549"/>
      <c r="AH57" s="549"/>
      <c r="AI57" s="549"/>
      <c r="AJ57" s="549"/>
      <c r="AK57" s="549"/>
      <c r="AL57" s="549"/>
      <c r="AM57" s="549"/>
      <c r="AN57" s="549"/>
      <c r="AO57" s="549"/>
      <c r="AP57" s="549"/>
      <c r="AQ57" s="549"/>
      <c r="AR57" s="549"/>
      <c r="AS57" s="549"/>
      <c r="AT57" s="549"/>
      <c r="AU57" s="549"/>
      <c r="AV57" s="549"/>
      <c r="AW57" s="549"/>
      <c r="AX57" s="549"/>
      <c r="AY57" s="549"/>
      <c r="AZ57" s="216"/>
      <c r="BA57" s="196" t="s">
        <v>119</v>
      </c>
      <c r="BB57" s="195"/>
      <c r="BC57" s="318" t="s">
        <v>0</v>
      </c>
      <c r="BD57" s="170" t="s">
        <v>1</v>
      </c>
      <c r="BE57" s="170" t="s">
        <v>2</v>
      </c>
      <c r="BF57" s="170" t="s">
        <v>3</v>
      </c>
      <c r="BG57" s="319" t="s">
        <v>4</v>
      </c>
      <c r="BH57" s="328" t="s">
        <v>0</v>
      </c>
      <c r="BI57" s="170" t="s">
        <v>1</v>
      </c>
      <c r="BJ57" s="170" t="s">
        <v>2</v>
      </c>
      <c r="BK57" s="170" t="s">
        <v>3</v>
      </c>
      <c r="BL57" s="319" t="s">
        <v>4</v>
      </c>
      <c r="BM57" s="328" t="s">
        <v>0</v>
      </c>
      <c r="BN57" s="170" t="s">
        <v>1</v>
      </c>
      <c r="BO57" s="170" t="s">
        <v>2</v>
      </c>
      <c r="BP57" s="170" t="s">
        <v>3</v>
      </c>
      <c r="BQ57" s="319" t="s">
        <v>4</v>
      </c>
      <c r="BR57" s="328" t="s">
        <v>149</v>
      </c>
      <c r="BS57" s="170" t="s">
        <v>150</v>
      </c>
      <c r="BT57" s="170" t="s">
        <v>151</v>
      </c>
      <c r="BU57" s="170" t="s">
        <v>152</v>
      </c>
      <c r="BV57" s="170" t="s">
        <v>153</v>
      </c>
      <c r="BW57" s="170" t="s">
        <v>154</v>
      </c>
      <c r="BX57" s="170" t="s">
        <v>225</v>
      </c>
      <c r="BY57" s="171" t="s">
        <v>156</v>
      </c>
      <c r="BZ57" s="1536"/>
      <c r="CA57" s="1536"/>
      <c r="CB57" s="1536"/>
      <c r="CC57" s="1536"/>
      <c r="CD57" s="1536"/>
      <c r="CE57" s="1536"/>
      <c r="CF57" s="1536"/>
      <c r="CG57" s="1536"/>
      <c r="CH57" s="1536"/>
      <c r="CI57" s="1536"/>
      <c r="CJ57" s="1536"/>
      <c r="CK57" s="1536"/>
      <c r="CL57" s="1536"/>
      <c r="CM57" s="1536"/>
      <c r="CN57" s="1536"/>
      <c r="CO57" s="1536"/>
      <c r="CP57" s="1536"/>
      <c r="CQ57" s="1536"/>
      <c r="CR57" s="1536"/>
      <c r="CS57" s="1536"/>
      <c r="CT57" s="1536"/>
      <c r="CU57" s="1536"/>
      <c r="CV57" s="1536"/>
      <c r="CW57" s="1536"/>
      <c r="CX57" s="1536"/>
      <c r="CY57" s="1536"/>
      <c r="CZ57" s="1536"/>
    </row>
    <row r="58" s="398" customFormat="true" ht="15" customHeight="true" x14ac:dyDescent="0.2">
      <c r="A58" s="1957" t="s">
        <v>158</v>
      </c>
      <c r="B58" s="1393" t="s">
        <v>159</v>
      </c>
      <c r="C58" s="1284">
        <v>0.16911856446299392</v>
      </c>
      <c r="D58" s="1285">
        <v>0.18190951469435013</v>
      </c>
      <c r="E58" s="1285">
        <v>0.12992705134419649</v>
      </c>
      <c r="F58" s="1285">
        <v>0.91594362039284838</v>
      </c>
      <c r="G58" s="1286">
        <v>13.13038171032791</v>
      </c>
      <c r="H58" s="1287">
        <v>3.7149346459442421</v>
      </c>
      <c r="I58" s="1285">
        <v>6.1257330055509511</v>
      </c>
      <c r="J58" s="1285">
        <v>10.15792863987464</v>
      </c>
      <c r="K58" s="1285">
        <v>25.099647792430829</v>
      </c>
      <c r="L58" s="1288">
        <v>35.564794011475598</v>
      </c>
      <c r="M58" s="1289">
        <v>2.455873222215393E-2</v>
      </c>
      <c r="N58" s="1285">
        <v>9.2904121821229271E-2</v>
      </c>
      <c r="O58" s="1285">
        <v>7.2614831197204299E-2</v>
      </c>
      <c r="P58" s="1285">
        <v>0.29477773631619736</v>
      </c>
      <c r="Q58" s="1286">
        <v>1.0759370480989547</v>
      </c>
      <c r="R58" s="1287">
        <v>6.5444068271632947</v>
      </c>
      <c r="S58" s="1285">
        <v>4.7703961526907177</v>
      </c>
      <c r="T58" s="1285">
        <v>0</v>
      </c>
      <c r="U58" s="1285">
        <v>1.2367225726184976</v>
      </c>
      <c r="V58" s="1285">
        <v>24.738472596998012</v>
      </c>
      <c r="W58" s="1285">
        <v>1.7838999047673436</v>
      </c>
      <c r="X58" s="1285">
        <v>0.75731249592978633</v>
      </c>
      <c r="Y58" s="1587">
        <v>1.1440556188126341</v>
      </c>
      <c r="Z58" s="549"/>
      <c r="AA58" s="549"/>
      <c r="AB58" s="549"/>
      <c r="AC58" s="549"/>
      <c r="AD58" s="549"/>
      <c r="AE58" s="549"/>
      <c r="AF58" s="549"/>
      <c r="AG58" s="549"/>
      <c r="AH58" s="549"/>
      <c r="AI58" s="549"/>
      <c r="AJ58" s="549"/>
      <c r="AK58" s="549"/>
      <c r="AL58" s="549"/>
      <c r="AM58" s="549"/>
      <c r="AN58" s="549"/>
      <c r="AO58" s="549"/>
      <c r="AP58" s="549"/>
      <c r="AQ58" s="549"/>
      <c r="AR58" s="549"/>
      <c r="AS58" s="549"/>
      <c r="AT58" s="549"/>
      <c r="AU58" s="549"/>
      <c r="AV58" s="549"/>
      <c r="AW58" s="549"/>
      <c r="AX58" s="549"/>
      <c r="AY58" s="549"/>
      <c r="AZ58" s="216"/>
      <c r="BA58" s="236"/>
      <c r="BB58" s="153"/>
      <c r="BC58" s="320"/>
      <c r="BD58" s="301"/>
      <c r="BE58" s="301"/>
      <c r="BF58" s="301"/>
      <c r="BG58" s="321"/>
      <c r="BH58" s="329"/>
      <c r="BI58" s="301"/>
      <c r="BJ58" s="301"/>
      <c r="BK58" s="301"/>
      <c r="BL58" s="321"/>
      <c r="BM58" s="329"/>
      <c r="BN58" s="301"/>
      <c r="BO58" s="301"/>
      <c r="BP58" s="301"/>
      <c r="BQ58" s="321"/>
      <c r="BR58" s="329"/>
      <c r="BS58" s="301"/>
      <c r="BT58" s="301"/>
      <c r="BU58" s="301"/>
      <c r="BV58" s="301"/>
      <c r="BW58" s="301"/>
      <c r="BX58" s="301"/>
      <c r="BY58" s="302"/>
      <c r="BZ58" s="1537"/>
      <c r="CA58" s="1537"/>
      <c r="CB58" s="1537"/>
      <c r="CC58" s="1537"/>
      <c r="CD58" s="1537"/>
      <c r="CE58" s="1537"/>
      <c r="CF58" s="1537"/>
      <c r="CG58" s="1537"/>
      <c r="CH58" s="1537"/>
      <c r="CI58" s="1537"/>
      <c r="CJ58" s="1537"/>
      <c r="CK58" s="1537"/>
      <c r="CL58" s="1537"/>
      <c r="CM58" s="1537"/>
      <c r="CN58" s="1537"/>
      <c r="CO58" s="1537"/>
      <c r="CP58" s="1537"/>
      <c r="CQ58" s="1537"/>
      <c r="CR58" s="1537"/>
      <c r="CS58" s="1537"/>
      <c r="CT58" s="1537"/>
      <c r="CU58" s="1537"/>
      <c r="CV58" s="1537"/>
      <c r="CW58" s="1537"/>
      <c r="CX58" s="1537"/>
      <c r="CY58" s="1537"/>
      <c r="CZ58" s="1537"/>
    </row>
    <row r="59" s="398" customFormat="true" ht="15" customHeight="true" x14ac:dyDescent="0.2">
      <c r="A59" s="1958"/>
      <c r="B59" s="1394" t="s">
        <v>226</v>
      </c>
      <c r="C59" s="1290">
        <v>0.25213219610390281</v>
      </c>
      <c r="D59" s="1291">
        <v>0.48754192433708338</v>
      </c>
      <c r="E59" s="1291">
        <v>0.69355833567691616</v>
      </c>
      <c r="F59" s="1291">
        <v>1.8768036017098719</v>
      </c>
      <c r="G59" s="1292">
        <v>21.023733722028087</v>
      </c>
      <c r="H59" s="1293">
        <v>7.2078007136442075</v>
      </c>
      <c r="I59" s="1291">
        <v>15.28997887472204</v>
      </c>
      <c r="J59" s="1291">
        <v>24.25526152020316</v>
      </c>
      <c r="K59" s="1291">
        <v>32.372858561184266</v>
      </c>
      <c r="L59" s="1294">
        <v>46.726281302214005</v>
      </c>
      <c r="M59" s="1295">
        <v>2.9993864404694346E-2</v>
      </c>
      <c r="N59" s="1291">
        <v>0.31178695067209378</v>
      </c>
      <c r="O59" s="1291">
        <v>6.0695471980441687E-2</v>
      </c>
      <c r="P59" s="1291">
        <v>0.85852209069526786</v>
      </c>
      <c r="Q59" s="1292">
        <v>3.1719071453202963</v>
      </c>
      <c r="R59" s="1293">
        <v>25.404726528399447</v>
      </c>
      <c r="S59" s="1291">
        <v>2.239541101047501</v>
      </c>
      <c r="T59" s="1291">
        <v>3.5679937788613993</v>
      </c>
      <c r="U59" s="1291">
        <v>4.6492279381223041</v>
      </c>
      <c r="V59" s="1291">
        <v>23.988345690137919</v>
      </c>
      <c r="W59" s="1291">
        <v>2.8604853276291577</v>
      </c>
      <c r="X59" s="1291">
        <v>3.0547887037107677</v>
      </c>
      <c r="Y59" s="1588">
        <v>1.2554702187315814</v>
      </c>
      <c r="Z59" s="549"/>
      <c r="AA59" s="549"/>
      <c r="AB59" s="549"/>
      <c r="AC59" s="549"/>
      <c r="AD59" s="549"/>
      <c r="AE59" s="549"/>
      <c r="AF59" s="549"/>
      <c r="AG59" s="549"/>
      <c r="AH59" s="549"/>
      <c r="AI59" s="549"/>
      <c r="AJ59" s="549"/>
      <c r="AK59" s="549"/>
      <c r="AL59" s="549"/>
      <c r="AM59" s="549"/>
      <c r="AN59" s="549"/>
      <c r="AO59" s="549"/>
      <c r="AP59" s="549"/>
      <c r="AQ59" s="549"/>
      <c r="AR59" s="549"/>
      <c r="AS59" s="549"/>
      <c r="AT59" s="549"/>
      <c r="AU59" s="549"/>
      <c r="AV59" s="549"/>
      <c r="AW59" s="549"/>
      <c r="AX59" s="549"/>
      <c r="AY59" s="549"/>
      <c r="AZ59" s="216"/>
      <c r="BA59" s="237"/>
      <c r="BB59" s="154"/>
      <c r="BC59" s="322"/>
      <c r="BD59" s="303"/>
      <c r="BE59" s="303"/>
      <c r="BF59" s="303"/>
      <c r="BG59" s="323"/>
      <c r="BH59" s="330"/>
      <c r="BI59" s="303"/>
      <c r="BJ59" s="303"/>
      <c r="BK59" s="303"/>
      <c r="BL59" s="323"/>
      <c r="BM59" s="330"/>
      <c r="BN59" s="303"/>
      <c r="BO59" s="303"/>
      <c r="BP59" s="303"/>
      <c r="BQ59" s="323"/>
      <c r="BR59" s="330"/>
      <c r="BS59" s="303"/>
      <c r="BT59" s="303"/>
      <c r="BU59" s="303"/>
      <c r="BV59" s="303"/>
      <c r="BW59" s="303"/>
      <c r="BX59" s="303"/>
      <c r="BY59" s="304"/>
      <c r="BZ59" s="1538"/>
      <c r="CA59" s="1538"/>
      <c r="CB59" s="1538"/>
      <c r="CC59" s="1538"/>
      <c r="CD59" s="1538"/>
      <c r="CE59" s="1538"/>
      <c r="CF59" s="1538"/>
      <c r="CG59" s="1538"/>
      <c r="CH59" s="1538"/>
      <c r="CI59" s="1538"/>
      <c r="CJ59" s="1538"/>
      <c r="CK59" s="1538"/>
      <c r="CL59" s="1538"/>
      <c r="CM59" s="1538"/>
      <c r="CN59" s="1538"/>
      <c r="CO59" s="1538"/>
      <c r="CP59" s="1538"/>
      <c r="CQ59" s="1538"/>
      <c r="CR59" s="1538"/>
      <c r="CS59" s="1538"/>
      <c r="CT59" s="1538"/>
      <c r="CU59" s="1538"/>
      <c r="CV59" s="1538"/>
      <c r="CW59" s="1538"/>
      <c r="CX59" s="1538"/>
      <c r="CY59" s="1538"/>
      <c r="CZ59" s="1538"/>
    </row>
    <row r="60" s="398" customFormat="true" ht="15" customHeight="true" x14ac:dyDescent="0.2">
      <c r="A60" s="1958"/>
      <c r="B60" s="1394" t="s">
        <v>227</v>
      </c>
      <c r="C60" s="1290">
        <v>21.389806125663778</v>
      </c>
      <c r="D60" s="1291">
        <v>20.684700101375146</v>
      </c>
      <c r="E60" s="1291">
        <v>19.226814508103292</v>
      </c>
      <c r="F60" s="1291">
        <v>23.165212725230571</v>
      </c>
      <c r="G60" s="1292">
        <v>36.790919688945252</v>
      </c>
      <c r="H60" s="1293">
        <v>75.129320074113295</v>
      </c>
      <c r="I60" s="1291">
        <v>73.084787235530342</v>
      </c>
      <c r="J60" s="1291">
        <v>61.076695402900036</v>
      </c>
      <c r="K60" s="1291">
        <v>39.877737039584346</v>
      </c>
      <c r="L60" s="1294">
        <v>14.77312430506816</v>
      </c>
      <c r="M60" s="1295">
        <v>18.291784622879813</v>
      </c>
      <c r="N60" s="1291">
        <v>19.404408501803154</v>
      </c>
      <c r="O60" s="1291">
        <v>18.057967114741491</v>
      </c>
      <c r="P60" s="1291">
        <v>17.188464988540648</v>
      </c>
      <c r="Q60" s="1292">
        <v>20.352514389269107</v>
      </c>
      <c r="R60" s="1293">
        <v>23.214773753312418</v>
      </c>
      <c r="S60" s="1291">
        <v>32.808579052170572</v>
      </c>
      <c r="T60" s="1291">
        <v>15.357847835235205</v>
      </c>
      <c r="U60" s="1291">
        <v>30.141580361326785</v>
      </c>
      <c r="V60" s="1291">
        <v>46.28924214052229</v>
      </c>
      <c r="W60" s="1291">
        <v>25.205709644713163</v>
      </c>
      <c r="X60" s="1291">
        <v>12.598798994400431</v>
      </c>
      <c r="Y60" s="1588">
        <v>20.394533811625742</v>
      </c>
      <c r="Z60" s="549"/>
      <c r="AA60" s="549"/>
      <c r="AB60" s="549"/>
      <c r="AC60" s="549"/>
      <c r="AD60" s="549"/>
      <c r="AE60" s="549"/>
      <c r="AF60" s="549"/>
      <c r="AG60" s="549"/>
      <c r="AH60" s="549"/>
      <c r="AI60" s="549"/>
      <c r="AJ60" s="549"/>
      <c r="AK60" s="549"/>
      <c r="AL60" s="549"/>
      <c r="AM60" s="549"/>
      <c r="AN60" s="549"/>
      <c r="AO60" s="549"/>
      <c r="AP60" s="549"/>
      <c r="AQ60" s="549"/>
      <c r="AR60" s="549"/>
      <c r="AS60" s="549"/>
      <c r="AT60" s="549"/>
      <c r="AU60" s="549"/>
      <c r="AV60" s="549"/>
      <c r="AW60" s="549"/>
      <c r="AX60" s="549"/>
      <c r="AY60" s="549"/>
      <c r="AZ60" s="216"/>
      <c r="BA60" s="237"/>
      <c r="BB60" s="154"/>
      <c r="BC60" s="322"/>
      <c r="BD60" s="303"/>
      <c r="BE60" s="303"/>
      <c r="BF60" s="303"/>
      <c r="BG60" s="323"/>
      <c r="BH60" s="330"/>
      <c r="BI60" s="303"/>
      <c r="BJ60" s="303"/>
      <c r="BK60" s="303"/>
      <c r="BL60" s="323"/>
      <c r="BM60" s="330"/>
      <c r="BN60" s="303"/>
      <c r="BO60" s="303"/>
      <c r="BP60" s="303"/>
      <c r="BQ60" s="323"/>
      <c r="BR60" s="330"/>
      <c r="BS60" s="303"/>
      <c r="BT60" s="303"/>
      <c r="BU60" s="303"/>
      <c r="BV60" s="303"/>
      <c r="BW60" s="303"/>
      <c r="BX60" s="303"/>
      <c r="BY60" s="304"/>
      <c r="BZ60" s="1538"/>
      <c r="CA60" s="1538"/>
      <c r="CB60" s="1538"/>
      <c r="CC60" s="1538"/>
      <c r="CD60" s="1538"/>
      <c r="CE60" s="1538"/>
      <c r="CF60" s="1538"/>
      <c r="CG60" s="1538"/>
      <c r="CH60" s="1538"/>
      <c r="CI60" s="1538"/>
      <c r="CJ60" s="1538"/>
      <c r="CK60" s="1538"/>
      <c r="CL60" s="1538"/>
      <c r="CM60" s="1538"/>
      <c r="CN60" s="1538"/>
      <c r="CO60" s="1538"/>
      <c r="CP60" s="1538"/>
      <c r="CQ60" s="1538"/>
      <c r="CR60" s="1538"/>
      <c r="CS60" s="1538"/>
      <c r="CT60" s="1538"/>
      <c r="CU60" s="1538"/>
      <c r="CV60" s="1538"/>
      <c r="CW60" s="1538"/>
      <c r="CX60" s="1538"/>
      <c r="CY60" s="1538"/>
      <c r="CZ60" s="1538"/>
    </row>
    <row r="61" s="398" customFormat="true" ht="15" customHeight="true" x14ac:dyDescent="0.2">
      <c r="A61" s="1958"/>
      <c r="B61" s="1394" t="s">
        <v>228</v>
      </c>
      <c r="C61" s="1290">
        <v>16.77605958456256</v>
      </c>
      <c r="D61" s="1291">
        <v>17.868543912938538</v>
      </c>
      <c r="E61" s="1291">
        <v>15.666807554846004</v>
      </c>
      <c r="F61" s="1291">
        <v>14.049113281274664</v>
      </c>
      <c r="G61" s="1292">
        <v>4.6712817297956493</v>
      </c>
      <c r="H61" s="1293">
        <v>3.818932327050057</v>
      </c>
      <c r="I61" s="1291">
        <v>2.613612004826356</v>
      </c>
      <c r="J61" s="1291">
        <v>1.6037617745648436</v>
      </c>
      <c r="K61" s="1291">
        <v>0.98045535990862409</v>
      </c>
      <c r="L61" s="1294">
        <v>0.36426712089921109</v>
      </c>
      <c r="M61" s="1295">
        <v>16.952994799183585</v>
      </c>
      <c r="N61" s="1291">
        <v>17.998699867420743</v>
      </c>
      <c r="O61" s="1291">
        <v>17.461755666861535</v>
      </c>
      <c r="P61" s="1291">
        <v>14.782649115316653</v>
      </c>
      <c r="Q61" s="1292">
        <v>13.527516601373076</v>
      </c>
      <c r="R61" s="1293">
        <v>6.4586681337240135</v>
      </c>
      <c r="S61" s="1291">
        <v>4.5576325223920469</v>
      </c>
      <c r="T61" s="1291">
        <v>10.953716987621007</v>
      </c>
      <c r="U61" s="1291">
        <v>8.8898887664460737</v>
      </c>
      <c r="V61" s="1291">
        <v>1.5159971637555281</v>
      </c>
      <c r="W61" s="1291">
        <v>5.3140594835219082</v>
      </c>
      <c r="X61" s="1291">
        <v>22.083654540379037</v>
      </c>
      <c r="Y61" s="1588">
        <v>31.190893052760245</v>
      </c>
      <c r="Z61" s="549"/>
      <c r="AA61" s="549"/>
      <c r="AB61" s="549"/>
      <c r="AC61" s="549"/>
      <c r="AD61" s="549"/>
      <c r="AE61" s="549"/>
      <c r="AF61" s="549"/>
      <c r="AG61" s="549"/>
      <c r="AH61" s="549"/>
      <c r="AI61" s="549"/>
      <c r="AJ61" s="549"/>
      <c r="AK61" s="549"/>
      <c r="AL61" s="549"/>
      <c r="AM61" s="549"/>
      <c r="AN61" s="549"/>
      <c r="AO61" s="549"/>
      <c r="AP61" s="549"/>
      <c r="AQ61" s="549"/>
      <c r="AR61" s="549"/>
      <c r="AS61" s="549"/>
      <c r="AT61" s="549"/>
      <c r="AU61" s="549"/>
      <c r="AV61" s="549"/>
      <c r="AW61" s="549"/>
      <c r="AX61" s="549"/>
      <c r="AY61" s="549"/>
      <c r="AZ61" s="216"/>
      <c r="BA61" s="237"/>
      <c r="BB61" s="154"/>
      <c r="BC61" s="322"/>
      <c r="BD61" s="303"/>
      <c r="BE61" s="303"/>
      <c r="BF61" s="303"/>
      <c r="BG61" s="323"/>
      <c r="BH61" s="330"/>
      <c r="BI61" s="303"/>
      <c r="BJ61" s="303"/>
      <c r="BK61" s="303"/>
      <c r="BL61" s="323"/>
      <c r="BM61" s="330"/>
      <c r="BN61" s="303"/>
      <c r="BO61" s="303"/>
      <c r="BP61" s="303"/>
      <c r="BQ61" s="323"/>
      <c r="BR61" s="330"/>
      <c r="BS61" s="303"/>
      <c r="BT61" s="303"/>
      <c r="BU61" s="303"/>
      <c r="BV61" s="303"/>
      <c r="BW61" s="303"/>
      <c r="BX61" s="303"/>
      <c r="BY61" s="304"/>
      <c r="BZ61" s="1538"/>
      <c r="CA61" s="1538"/>
      <c r="CB61" s="1538"/>
      <c r="CC61" s="1538"/>
      <c r="CD61" s="1538"/>
      <c r="CE61" s="1538"/>
      <c r="CF61" s="1538"/>
      <c r="CG61" s="1538"/>
      <c r="CH61" s="1538"/>
      <c r="CI61" s="1538"/>
      <c r="CJ61" s="1538"/>
      <c r="CK61" s="1538"/>
      <c r="CL61" s="1538"/>
      <c r="CM61" s="1538"/>
      <c r="CN61" s="1538"/>
      <c r="CO61" s="1538"/>
      <c r="CP61" s="1538"/>
      <c r="CQ61" s="1538"/>
      <c r="CR61" s="1538"/>
      <c r="CS61" s="1538"/>
      <c r="CT61" s="1538"/>
      <c r="CU61" s="1538"/>
      <c r="CV61" s="1538"/>
      <c r="CW61" s="1538"/>
      <c r="CX61" s="1538"/>
      <c r="CY61" s="1538"/>
      <c r="CZ61" s="1538"/>
    </row>
    <row r="62" s="398" customFormat="true" ht="15" customHeight="true" x14ac:dyDescent="0.2">
      <c r="A62" s="1958"/>
      <c r="B62" s="1394" t="s">
        <v>162</v>
      </c>
      <c r="C62" s="1290">
        <v>23.770137655616942</v>
      </c>
      <c r="D62" s="1291">
        <v>23.249530291341518</v>
      </c>
      <c r="E62" s="1291">
        <v>25.369803561187975</v>
      </c>
      <c r="F62" s="1291">
        <v>21.293760723895865</v>
      </c>
      <c r="G62" s="1292">
        <v>9.0939110764725086</v>
      </c>
      <c r="H62" s="1293">
        <v>2.3395968551686939</v>
      </c>
      <c r="I62" s="1291">
        <v>0.39992259923538392</v>
      </c>
      <c r="J62" s="1291">
        <v>1.2024400112465896</v>
      </c>
      <c r="K62" s="1291">
        <v>0</v>
      </c>
      <c r="L62" s="1294">
        <v>0.48199877922172202</v>
      </c>
      <c r="M62" s="1295">
        <v>25.272639945145762</v>
      </c>
      <c r="N62" s="1291">
        <v>23.89200771308067</v>
      </c>
      <c r="O62" s="1291">
        <v>25.419039376618169</v>
      </c>
      <c r="P62" s="1291">
        <v>24.991270898566111</v>
      </c>
      <c r="Q62" s="1292">
        <v>22.481815818515784</v>
      </c>
      <c r="R62" s="1293">
        <v>12.511365242352046</v>
      </c>
      <c r="S62" s="1291">
        <v>30.209892524531085</v>
      </c>
      <c r="T62" s="1291">
        <v>14.764123418955977</v>
      </c>
      <c r="U62" s="1291">
        <v>27.855990275348102</v>
      </c>
      <c r="V62" s="1291">
        <v>0.53708398342160091</v>
      </c>
      <c r="W62" s="1291">
        <v>21.046591169496772</v>
      </c>
      <c r="X62" s="1291">
        <v>34.435387822488536</v>
      </c>
      <c r="Y62" s="1588">
        <v>13.475168298667056</v>
      </c>
      <c r="Z62" s="549"/>
      <c r="AA62" s="549"/>
      <c r="AB62" s="549"/>
      <c r="AC62" s="549"/>
      <c r="AD62" s="549"/>
      <c r="AE62" s="549"/>
      <c r="AF62" s="549"/>
      <c r="AG62" s="549"/>
      <c r="AH62" s="549"/>
      <c r="AI62" s="549"/>
      <c r="AJ62" s="549"/>
      <c r="AK62" s="549"/>
      <c r="AL62" s="549"/>
      <c r="AM62" s="549"/>
      <c r="AN62" s="549"/>
      <c r="AO62" s="549"/>
      <c r="AP62" s="549"/>
      <c r="AQ62" s="549"/>
      <c r="AR62" s="549"/>
      <c r="AS62" s="549"/>
      <c r="AT62" s="549"/>
      <c r="AU62" s="549"/>
      <c r="AV62" s="549"/>
      <c r="AW62" s="549"/>
      <c r="AX62" s="549"/>
      <c r="AY62" s="549"/>
      <c r="AZ62" s="216"/>
      <c r="BA62" s="237"/>
      <c r="BB62" s="154"/>
      <c r="BC62" s="322"/>
      <c r="BD62" s="303"/>
      <c r="BE62" s="303"/>
      <c r="BF62" s="303"/>
      <c r="BG62" s="323"/>
      <c r="BH62" s="330"/>
      <c r="BI62" s="303"/>
      <c r="BJ62" s="303"/>
      <c r="BK62" s="303"/>
      <c r="BL62" s="323"/>
      <c r="BM62" s="330"/>
      <c r="BN62" s="303"/>
      <c r="BO62" s="303"/>
      <c r="BP62" s="303"/>
      <c r="BQ62" s="323"/>
      <c r="BR62" s="330"/>
      <c r="BS62" s="303"/>
      <c r="BT62" s="303"/>
      <c r="BU62" s="303"/>
      <c r="BV62" s="303"/>
      <c r="BW62" s="303"/>
      <c r="BX62" s="303"/>
      <c r="BY62" s="304"/>
      <c r="BZ62" s="1538"/>
      <c r="CA62" s="1538"/>
      <c r="CB62" s="1538"/>
      <c r="CC62" s="1538"/>
      <c r="CD62" s="1538"/>
      <c r="CE62" s="1538"/>
      <c r="CF62" s="1538"/>
      <c r="CG62" s="1538"/>
      <c r="CH62" s="1538"/>
      <c r="CI62" s="1538"/>
      <c r="CJ62" s="1538"/>
      <c r="CK62" s="1538"/>
      <c r="CL62" s="1538"/>
      <c r="CM62" s="1538"/>
      <c r="CN62" s="1538"/>
      <c r="CO62" s="1538"/>
      <c r="CP62" s="1538"/>
      <c r="CQ62" s="1538"/>
      <c r="CR62" s="1538"/>
      <c r="CS62" s="1538"/>
      <c r="CT62" s="1538"/>
      <c r="CU62" s="1538"/>
      <c r="CV62" s="1538"/>
      <c r="CW62" s="1538"/>
      <c r="CX62" s="1538"/>
      <c r="CY62" s="1538"/>
      <c r="CZ62" s="1538"/>
    </row>
    <row r="63" s="398" customFormat="true" ht="15" customHeight="true" x14ac:dyDescent="0.2">
      <c r="A63" s="1958"/>
      <c r="B63" s="1394" t="s">
        <v>229</v>
      </c>
      <c r="C63" s="1290">
        <v>36.12471117070227</v>
      </c>
      <c r="D63" s="1291">
        <v>35.408953498872457</v>
      </c>
      <c r="E63" s="1291">
        <v>36.905662462263258</v>
      </c>
      <c r="F63" s="1291">
        <v>36.519321665512443</v>
      </c>
      <c r="G63" s="1292">
        <v>13.352335729954035</v>
      </c>
      <c r="H63" s="1293">
        <v>5.6181569435316554</v>
      </c>
      <c r="I63" s="1291">
        <v>1.2859880502246628</v>
      </c>
      <c r="J63" s="1291">
        <v>0.62401087559942803</v>
      </c>
      <c r="K63" s="1291">
        <v>0.22883097349160422</v>
      </c>
      <c r="L63" s="1294">
        <v>0.88602897166451777</v>
      </c>
      <c r="M63" s="1295">
        <v>38.031934063297641</v>
      </c>
      <c r="N63" s="1291">
        <v>36.007447977053914</v>
      </c>
      <c r="O63" s="1291">
        <v>36.905775582810421</v>
      </c>
      <c r="P63" s="1291">
        <v>39.989104875282258</v>
      </c>
      <c r="Q63" s="1292">
        <v>36.713025526072393</v>
      </c>
      <c r="R63" s="1293">
        <v>23.440289414775922</v>
      </c>
      <c r="S63" s="1291">
        <v>25.224394479445035</v>
      </c>
      <c r="T63" s="1291">
        <v>55.109855375980779</v>
      </c>
      <c r="U63" s="1291">
        <v>26.589887401336583</v>
      </c>
      <c r="V63" s="1291">
        <v>0.85097578561043863</v>
      </c>
      <c r="W63" s="1291">
        <v>42.163542849992233</v>
      </c>
      <c r="X63" s="1291">
        <v>19.337040536214513</v>
      </c>
      <c r="Y63" s="1588">
        <v>30.917051158048015</v>
      </c>
      <c r="Z63" s="549"/>
      <c r="AA63" s="549"/>
      <c r="AB63" s="549"/>
      <c r="AC63" s="549"/>
      <c r="AD63" s="549"/>
      <c r="AE63" s="549"/>
      <c r="AF63" s="549"/>
      <c r="AG63" s="549"/>
      <c r="AH63" s="549"/>
      <c r="AI63" s="549"/>
      <c r="AJ63" s="549"/>
      <c r="AK63" s="549"/>
      <c r="AL63" s="549"/>
      <c r="AM63" s="549"/>
      <c r="AN63" s="549"/>
      <c r="AO63" s="549"/>
      <c r="AP63" s="549"/>
      <c r="AQ63" s="549"/>
      <c r="AR63" s="549"/>
      <c r="AS63" s="549"/>
      <c r="AT63" s="549"/>
      <c r="AU63" s="549"/>
      <c r="AV63" s="549"/>
      <c r="AW63" s="549"/>
      <c r="AX63" s="549"/>
      <c r="AY63" s="549"/>
      <c r="AZ63" s="216"/>
      <c r="BA63" s="237"/>
      <c r="BB63" s="154"/>
      <c r="BC63" s="322"/>
      <c r="BD63" s="303"/>
      <c r="BE63" s="303"/>
      <c r="BF63" s="303"/>
      <c r="BG63" s="323"/>
      <c r="BH63" s="330"/>
      <c r="BI63" s="303"/>
      <c r="BJ63" s="303"/>
      <c r="BK63" s="303"/>
      <c r="BL63" s="323"/>
      <c r="BM63" s="330"/>
      <c r="BN63" s="303"/>
      <c r="BO63" s="303"/>
      <c r="BP63" s="303"/>
      <c r="BQ63" s="323"/>
      <c r="BR63" s="330"/>
      <c r="BS63" s="303"/>
      <c r="BT63" s="303"/>
      <c r="BU63" s="303"/>
      <c r="BV63" s="303"/>
      <c r="BW63" s="303"/>
      <c r="BX63" s="303"/>
      <c r="BY63" s="304"/>
      <c r="BZ63" s="1538"/>
      <c r="CA63" s="1538"/>
      <c r="CB63" s="1538"/>
      <c r="CC63" s="1538"/>
      <c r="CD63" s="1538"/>
      <c r="CE63" s="1538"/>
      <c r="CF63" s="1538"/>
      <c r="CG63" s="1538"/>
      <c r="CH63" s="1538"/>
      <c r="CI63" s="1538"/>
      <c r="CJ63" s="1538"/>
      <c r="CK63" s="1538"/>
      <c r="CL63" s="1538"/>
      <c r="CM63" s="1538"/>
      <c r="CN63" s="1538"/>
      <c r="CO63" s="1538"/>
      <c r="CP63" s="1538"/>
      <c r="CQ63" s="1538"/>
      <c r="CR63" s="1538"/>
      <c r="CS63" s="1538"/>
      <c r="CT63" s="1538"/>
      <c r="CU63" s="1538"/>
      <c r="CV63" s="1538"/>
      <c r="CW63" s="1538"/>
      <c r="CX63" s="1538"/>
      <c r="CY63" s="1538"/>
      <c r="CZ63" s="1538"/>
    </row>
    <row r="64" s="398" customFormat="true" ht="15" customHeight="true" x14ac:dyDescent="0.2">
      <c r="A64" s="1958"/>
      <c r="B64" s="1394" t="s">
        <v>230</v>
      </c>
      <c r="C64" s="1290">
        <v>0</v>
      </c>
      <c r="D64" s="1291">
        <v>5.9971050055363816E-2</v>
      </c>
      <c r="E64" s="1291">
        <v>0.12607710238078879</v>
      </c>
      <c r="F64" s="1291">
        <v>0.11446465775155551</v>
      </c>
      <c r="G64" s="1292">
        <v>0</v>
      </c>
      <c r="H64" s="1293">
        <v>0</v>
      </c>
      <c r="I64" s="1291">
        <v>0</v>
      </c>
      <c r="J64" s="1291">
        <v>0</v>
      </c>
      <c r="K64" s="1291">
        <v>0</v>
      </c>
      <c r="L64" s="1294">
        <v>0</v>
      </c>
      <c r="M64" s="1295">
        <v>0</v>
      </c>
      <c r="N64" s="1291">
        <v>4.8394683203815625E-2</v>
      </c>
      <c r="O64" s="1291">
        <v>0.11044569219417183</v>
      </c>
      <c r="P64" s="1291">
        <v>0.20061498743949394</v>
      </c>
      <c r="Q64" s="1292">
        <v>0</v>
      </c>
      <c r="R64" s="1293">
        <v>0.20155615751686895</v>
      </c>
      <c r="S64" s="1291">
        <v>0</v>
      </c>
      <c r="T64" s="1291">
        <v>6.6741077646134614E-2</v>
      </c>
      <c r="U64" s="1291">
        <v>0</v>
      </c>
      <c r="V64" s="1291">
        <v>0</v>
      </c>
      <c r="W64" s="1291">
        <v>0.11587264539928012</v>
      </c>
      <c r="X64" s="1291">
        <v>0.10907380747320536</v>
      </c>
      <c r="Y64" s="1588">
        <v>4.9558659957745464E-2</v>
      </c>
      <c r="Z64" s="549"/>
      <c r="AA64" s="549"/>
      <c r="AB64" s="549"/>
      <c r="AC64" s="549"/>
      <c r="AD64" s="549"/>
      <c r="AE64" s="549"/>
      <c r="AF64" s="549"/>
      <c r="AG64" s="549"/>
      <c r="AH64" s="549"/>
      <c r="AI64" s="549"/>
      <c r="AJ64" s="549"/>
      <c r="AK64" s="549"/>
      <c r="AL64" s="549"/>
      <c r="AM64" s="549"/>
      <c r="AN64" s="549"/>
      <c r="AO64" s="549"/>
      <c r="AP64" s="549"/>
      <c r="AQ64" s="549"/>
      <c r="AR64" s="549"/>
      <c r="AS64" s="549"/>
      <c r="AT64" s="549"/>
      <c r="AU64" s="549"/>
      <c r="AV64" s="549"/>
      <c r="AW64" s="549"/>
      <c r="AX64" s="549"/>
      <c r="AY64" s="549"/>
      <c r="AZ64" s="216"/>
      <c r="BA64" s="237"/>
      <c r="BB64" s="154"/>
      <c r="BC64" s="322"/>
      <c r="BD64" s="303"/>
      <c r="BE64" s="303"/>
      <c r="BF64" s="303"/>
      <c r="BG64" s="323"/>
      <c r="BH64" s="330"/>
      <c r="BI64" s="303"/>
      <c r="BJ64" s="303"/>
      <c r="BK64" s="303"/>
      <c r="BL64" s="323"/>
      <c r="BM64" s="330"/>
      <c r="BN64" s="303"/>
      <c r="BO64" s="303"/>
      <c r="BP64" s="303"/>
      <c r="BQ64" s="323"/>
      <c r="BR64" s="330"/>
      <c r="BS64" s="303"/>
      <c r="BT64" s="303"/>
      <c r="BU64" s="303"/>
      <c r="BV64" s="303"/>
      <c r="BW64" s="303"/>
      <c r="BX64" s="303"/>
      <c r="BY64" s="304"/>
      <c r="BZ64" s="1538"/>
      <c r="CA64" s="1538"/>
      <c r="CB64" s="1538"/>
      <c r="CC64" s="1538"/>
      <c r="CD64" s="1538"/>
      <c r="CE64" s="1538"/>
      <c r="CF64" s="1538"/>
      <c r="CG64" s="1538"/>
      <c r="CH64" s="1538"/>
      <c r="CI64" s="1538"/>
      <c r="CJ64" s="1538"/>
      <c r="CK64" s="1538"/>
      <c r="CL64" s="1538"/>
      <c r="CM64" s="1538"/>
      <c r="CN64" s="1538"/>
      <c r="CO64" s="1538"/>
      <c r="CP64" s="1538"/>
      <c r="CQ64" s="1538"/>
      <c r="CR64" s="1538"/>
      <c r="CS64" s="1538"/>
      <c r="CT64" s="1538"/>
      <c r="CU64" s="1538"/>
      <c r="CV64" s="1538"/>
      <c r="CW64" s="1538"/>
      <c r="CX64" s="1538"/>
      <c r="CY64" s="1538"/>
      <c r="CZ64" s="1538"/>
    </row>
    <row r="65" s="398" customFormat="true" ht="15" customHeight="true" x14ac:dyDescent="0.2">
      <c r="A65" s="1958"/>
      <c r="B65" s="1394" t="s">
        <v>231</v>
      </c>
      <c r="C65" s="1290">
        <v>0.31559565844304721</v>
      </c>
      <c r="D65" s="1291">
        <v>0.50708072915046465</v>
      </c>
      <c r="E65" s="1291">
        <v>0.60768805229876621</v>
      </c>
      <c r="F65" s="1291">
        <v>0.81131670498101138</v>
      </c>
      <c r="G65" s="1292">
        <v>0.16426070796830378</v>
      </c>
      <c r="H65" s="1293">
        <v>0.14023716871061548</v>
      </c>
      <c r="I65" s="1291">
        <v>0</v>
      </c>
      <c r="J65" s="1291">
        <v>0</v>
      </c>
      <c r="K65" s="1291">
        <v>0</v>
      </c>
      <c r="L65" s="1294">
        <v>0</v>
      </c>
      <c r="M65" s="1295">
        <v>0.28556978148074036</v>
      </c>
      <c r="N65" s="1291">
        <v>0.60718130809946624</v>
      </c>
      <c r="O65" s="1291">
        <v>0.54465240387405001</v>
      </c>
      <c r="P65" s="1291">
        <v>0.56112514738421526</v>
      </c>
      <c r="Q65" s="1292">
        <v>0.85123507403994503</v>
      </c>
      <c r="R65" s="1293">
        <v>0.1155088063694697</v>
      </c>
      <c r="S65" s="1291">
        <v>0</v>
      </c>
      <c r="T65" s="1291">
        <v>0.11800112394509943</v>
      </c>
      <c r="U65" s="1291">
        <v>0.27499022711310872</v>
      </c>
      <c r="V65" s="1291">
        <v>0</v>
      </c>
      <c r="W65" s="1291">
        <v>0.83394217419167416</v>
      </c>
      <c r="X65" s="1291">
        <v>1.1170499375463265</v>
      </c>
      <c r="Y65" s="1588">
        <v>0.44499894864001588</v>
      </c>
      <c r="Z65" s="549"/>
      <c r="AA65" s="549"/>
      <c r="AB65" s="549"/>
      <c r="AC65" s="549"/>
      <c r="AD65" s="549"/>
      <c r="AE65" s="549"/>
      <c r="AF65" s="549"/>
      <c r="AG65" s="549"/>
      <c r="AH65" s="549"/>
      <c r="AI65" s="549"/>
      <c r="AJ65" s="549"/>
      <c r="AK65" s="549"/>
      <c r="AL65" s="549"/>
      <c r="AM65" s="549"/>
      <c r="AN65" s="549"/>
      <c r="AO65" s="549"/>
      <c r="AP65" s="549"/>
      <c r="AQ65" s="549"/>
      <c r="AR65" s="549"/>
      <c r="AS65" s="549"/>
      <c r="AT65" s="549"/>
      <c r="AU65" s="549"/>
      <c r="AV65" s="549"/>
      <c r="AW65" s="549"/>
      <c r="AX65" s="549"/>
      <c r="AY65" s="549"/>
      <c r="AZ65" s="216"/>
      <c r="BA65" s="237"/>
      <c r="BB65" s="154"/>
      <c r="BC65" s="322"/>
      <c r="BD65" s="303"/>
      <c r="BE65" s="303"/>
      <c r="BF65" s="303"/>
      <c r="BG65" s="323"/>
      <c r="BH65" s="330"/>
      <c r="BI65" s="303"/>
      <c r="BJ65" s="303"/>
      <c r="BK65" s="303"/>
      <c r="BL65" s="323"/>
      <c r="BM65" s="330"/>
      <c r="BN65" s="303"/>
      <c r="BO65" s="303"/>
      <c r="BP65" s="303"/>
      <c r="BQ65" s="323"/>
      <c r="BR65" s="330"/>
      <c r="BS65" s="303"/>
      <c r="BT65" s="303"/>
      <c r="BU65" s="303"/>
      <c r="BV65" s="303"/>
      <c r="BW65" s="303"/>
      <c r="BX65" s="303"/>
      <c r="BY65" s="304"/>
      <c r="BZ65" s="1538"/>
      <c r="CA65" s="1538"/>
      <c r="CB65" s="1538"/>
      <c r="CC65" s="1538"/>
      <c r="CD65" s="1538"/>
      <c r="CE65" s="1538"/>
      <c r="CF65" s="1538"/>
      <c r="CG65" s="1538"/>
      <c r="CH65" s="1538"/>
      <c r="CI65" s="1538"/>
      <c r="CJ65" s="1538"/>
      <c r="CK65" s="1538"/>
      <c r="CL65" s="1538"/>
      <c r="CM65" s="1538"/>
      <c r="CN65" s="1538"/>
      <c r="CO65" s="1538"/>
      <c r="CP65" s="1538"/>
      <c r="CQ65" s="1538"/>
      <c r="CR65" s="1538"/>
      <c r="CS65" s="1538"/>
      <c r="CT65" s="1538"/>
      <c r="CU65" s="1538"/>
      <c r="CV65" s="1538"/>
      <c r="CW65" s="1538"/>
      <c r="CX65" s="1538"/>
      <c r="CY65" s="1538"/>
      <c r="CZ65" s="1538"/>
    </row>
    <row r="66" s="398" customFormat="true" ht="15" customHeight="true" x14ac:dyDescent="0.2">
      <c r="A66" s="1958"/>
      <c r="B66" s="1394" t="s">
        <v>232</v>
      </c>
      <c r="C66" s="1290">
        <v>1.0454294364903625</v>
      </c>
      <c r="D66" s="1291">
        <v>1.3895861516327885</v>
      </c>
      <c r="E66" s="1291">
        <v>1.1458950034795494</v>
      </c>
      <c r="F66" s="1291">
        <v>1.0657090451397331</v>
      </c>
      <c r="G66" s="1292">
        <v>1.0113039177182594</v>
      </c>
      <c r="H66" s="1293">
        <v>0.18312241604466648</v>
      </c>
      <c r="I66" s="1291">
        <v>0.22850688036782377</v>
      </c>
      <c r="J66" s="1291">
        <v>0</v>
      </c>
      <c r="K66" s="1291">
        <v>0</v>
      </c>
      <c r="L66" s="1294">
        <v>0</v>
      </c>
      <c r="M66" s="1295">
        <v>1.0475669373359766</v>
      </c>
      <c r="N66" s="1291">
        <v>1.559422930334754</v>
      </c>
      <c r="O66" s="1291">
        <v>1.2893383277631711</v>
      </c>
      <c r="P66" s="1291">
        <v>1.1334701604592035</v>
      </c>
      <c r="Q66" s="1292">
        <v>1.6560876158110565</v>
      </c>
      <c r="R66" s="1293">
        <v>0</v>
      </c>
      <c r="S66" s="1291">
        <v>0.18956416772289475</v>
      </c>
      <c r="T66" s="1291">
        <v>6.1720401754542326E-2</v>
      </c>
      <c r="U66" s="1291">
        <v>5.0194233397758671E-2</v>
      </c>
      <c r="V66" s="1291">
        <v>0</v>
      </c>
      <c r="W66" s="1291">
        <v>0.67589680028864507</v>
      </c>
      <c r="X66" s="1291">
        <v>6.4348275756554525</v>
      </c>
      <c r="Y66" s="1588">
        <v>1.0216748639179474</v>
      </c>
      <c r="Z66" s="549"/>
      <c r="AA66" s="549"/>
      <c r="AB66" s="549"/>
      <c r="AC66" s="549"/>
      <c r="AD66" s="549"/>
      <c r="AE66" s="549"/>
      <c r="AF66" s="549"/>
      <c r="AG66" s="549"/>
      <c r="AH66" s="549"/>
      <c r="AI66" s="549"/>
      <c r="AJ66" s="549"/>
      <c r="AK66" s="549"/>
      <c r="AL66" s="549"/>
      <c r="AM66" s="549"/>
      <c r="AN66" s="549"/>
      <c r="AO66" s="549"/>
      <c r="AP66" s="549"/>
      <c r="AQ66" s="549"/>
      <c r="AR66" s="549"/>
      <c r="AS66" s="549"/>
      <c r="AT66" s="549"/>
      <c r="AU66" s="549"/>
      <c r="AV66" s="549"/>
      <c r="AW66" s="549"/>
      <c r="AX66" s="549"/>
      <c r="AY66" s="549"/>
      <c r="AZ66" s="216"/>
      <c r="BA66" s="237"/>
      <c r="BB66" s="154"/>
      <c r="BC66" s="322"/>
      <c r="BD66" s="303"/>
      <c r="BE66" s="303"/>
      <c r="BF66" s="303"/>
      <c r="BG66" s="323"/>
      <c r="BH66" s="330"/>
      <c r="BI66" s="303"/>
      <c r="BJ66" s="303"/>
      <c r="BK66" s="303"/>
      <c r="BL66" s="323"/>
      <c r="BM66" s="330"/>
      <c r="BN66" s="303"/>
      <c r="BO66" s="303"/>
      <c r="BP66" s="303"/>
      <c r="BQ66" s="323"/>
      <c r="BR66" s="330"/>
      <c r="BS66" s="303"/>
      <c r="BT66" s="303"/>
      <c r="BU66" s="303"/>
      <c r="BV66" s="303"/>
      <c r="BW66" s="303"/>
      <c r="BX66" s="303"/>
      <c r="BY66" s="304"/>
      <c r="BZ66" s="1538"/>
      <c r="CA66" s="1538"/>
      <c r="CB66" s="1538"/>
      <c r="CC66" s="1538"/>
      <c r="CD66" s="1538"/>
      <c r="CE66" s="1538"/>
      <c r="CF66" s="1538"/>
      <c r="CG66" s="1538"/>
      <c r="CH66" s="1538"/>
      <c r="CI66" s="1538"/>
      <c r="CJ66" s="1538"/>
      <c r="CK66" s="1538"/>
      <c r="CL66" s="1538"/>
      <c r="CM66" s="1538"/>
      <c r="CN66" s="1538"/>
      <c r="CO66" s="1538"/>
      <c r="CP66" s="1538"/>
      <c r="CQ66" s="1538"/>
      <c r="CR66" s="1538"/>
      <c r="CS66" s="1538"/>
      <c r="CT66" s="1538"/>
      <c r="CU66" s="1538"/>
      <c r="CV66" s="1538"/>
      <c r="CW66" s="1538"/>
      <c r="CX66" s="1538"/>
      <c r="CY66" s="1538"/>
      <c r="CZ66" s="1538"/>
    </row>
    <row r="67" s="398" customFormat="true" ht="15" customHeight="true" x14ac:dyDescent="0.2">
      <c r="A67" s="1958"/>
      <c r="B67" s="1394" t="s">
        <v>233</v>
      </c>
      <c r="C67" s="1290">
        <v>3.2498097561715109E-2</v>
      </c>
      <c r="D67" s="1291">
        <v>6.5019969706369238E-2</v>
      </c>
      <c r="E67" s="1291">
        <v>6.4972059929818887E-2</v>
      </c>
      <c r="F67" s="1291">
        <v>3.3882963718188117E-3</v>
      </c>
      <c r="G67" s="1292">
        <v>0</v>
      </c>
      <c r="H67" s="1293">
        <v>0</v>
      </c>
      <c r="I67" s="1291">
        <v>0</v>
      </c>
      <c r="J67" s="1291">
        <v>0</v>
      </c>
      <c r="K67" s="1291">
        <v>0</v>
      </c>
      <c r="L67" s="1294">
        <v>0</v>
      </c>
      <c r="M67" s="1295">
        <v>3.8882657666905442E-2</v>
      </c>
      <c r="N67" s="1291">
        <v>7.7745946509871169E-2</v>
      </c>
      <c r="O67" s="1291">
        <v>7.7715531959319503E-2</v>
      </c>
      <c r="P67" s="1291">
        <v>0</v>
      </c>
      <c r="Q67" s="1292">
        <v>4.0498306192583164E-3</v>
      </c>
      <c r="R67" s="1293">
        <v>0</v>
      </c>
      <c r="S67" s="1291">
        <v>0</v>
      </c>
      <c r="T67" s="1291">
        <v>0</v>
      </c>
      <c r="U67" s="1291">
        <v>0.14831426014492077</v>
      </c>
      <c r="V67" s="1291">
        <v>0</v>
      </c>
      <c r="W67" s="1291">
        <v>0</v>
      </c>
      <c r="X67" s="1291">
        <v>0</v>
      </c>
      <c r="Y67" s="1588">
        <v>0</v>
      </c>
      <c r="Z67" s="549"/>
      <c r="AA67" s="549"/>
      <c r="AB67" s="549"/>
      <c r="AC67" s="549"/>
      <c r="AD67" s="549"/>
      <c r="AE67" s="549"/>
      <c r="AF67" s="549"/>
      <c r="AG67" s="549"/>
      <c r="AH67" s="549"/>
      <c r="AI67" s="549"/>
      <c r="AJ67" s="549"/>
      <c r="AK67" s="549"/>
      <c r="AL67" s="549"/>
      <c r="AM67" s="549"/>
      <c r="AN67" s="549"/>
      <c r="AO67" s="549"/>
      <c r="AP67" s="549"/>
      <c r="AQ67" s="549"/>
      <c r="AR67" s="549"/>
      <c r="AS67" s="549"/>
      <c r="AT67" s="549"/>
      <c r="AU67" s="549"/>
      <c r="AV67" s="549"/>
      <c r="AW67" s="549"/>
      <c r="AX67" s="549"/>
      <c r="AY67" s="549"/>
      <c r="AZ67" s="216"/>
      <c r="BA67" s="237"/>
      <c r="BB67" s="154"/>
      <c r="BC67" s="322"/>
      <c r="BD67" s="303"/>
      <c r="BE67" s="303"/>
      <c r="BF67" s="303"/>
      <c r="BG67" s="323"/>
      <c r="BH67" s="330"/>
      <c r="BI67" s="303"/>
      <c r="BJ67" s="303"/>
      <c r="BK67" s="303"/>
      <c r="BL67" s="323"/>
      <c r="BM67" s="330"/>
      <c r="BN67" s="303"/>
      <c r="BO67" s="303"/>
      <c r="BP67" s="303"/>
      <c r="BQ67" s="323"/>
      <c r="BR67" s="330"/>
      <c r="BS67" s="303"/>
      <c r="BT67" s="303"/>
      <c r="BU67" s="303"/>
      <c r="BV67" s="303"/>
      <c r="BW67" s="303"/>
      <c r="BX67" s="303"/>
      <c r="BY67" s="304"/>
      <c r="BZ67" s="1538"/>
      <c r="CA67" s="1538"/>
      <c r="CB67" s="1538"/>
      <c r="CC67" s="1538"/>
      <c r="CD67" s="1538"/>
      <c r="CE67" s="1538"/>
      <c r="CF67" s="1538"/>
      <c r="CG67" s="1538"/>
      <c r="CH67" s="1538"/>
      <c r="CI67" s="1538"/>
      <c r="CJ67" s="1538"/>
      <c r="CK67" s="1538"/>
      <c r="CL67" s="1538"/>
      <c r="CM67" s="1538"/>
      <c r="CN67" s="1538"/>
      <c r="CO67" s="1538"/>
      <c r="CP67" s="1538"/>
      <c r="CQ67" s="1538"/>
      <c r="CR67" s="1538"/>
      <c r="CS67" s="1538"/>
      <c r="CT67" s="1538"/>
      <c r="CU67" s="1538"/>
      <c r="CV67" s="1538"/>
      <c r="CW67" s="1538"/>
      <c r="CX67" s="1538"/>
      <c r="CY67" s="1538"/>
      <c r="CZ67" s="1538"/>
    </row>
    <row r="68" s="398" customFormat="true" ht="15" customHeight="true" x14ac:dyDescent="0.2">
      <c r="A68" s="1958"/>
      <c r="B68" s="1394" t="s">
        <v>234</v>
      </c>
      <c r="C68" s="1290">
        <v>1.0765183373407997E-2</v>
      </c>
      <c r="D68" s="1291">
        <v>0</v>
      </c>
      <c r="E68" s="1291">
        <v>0</v>
      </c>
      <c r="F68" s="1291">
        <v>0</v>
      </c>
      <c r="G68" s="1292">
        <v>2.1620275943587831E-3</v>
      </c>
      <c r="H68" s="1293">
        <v>0</v>
      </c>
      <c r="I68" s="1291">
        <v>0</v>
      </c>
      <c r="J68" s="1291">
        <v>0</v>
      </c>
      <c r="K68" s="1291">
        <v>0</v>
      </c>
      <c r="L68" s="1294">
        <v>0</v>
      </c>
      <c r="M68" s="1295">
        <v>1.2880105951888052E-2</v>
      </c>
      <c r="N68" s="1291">
        <v>0</v>
      </c>
      <c r="O68" s="1291">
        <v>0</v>
      </c>
      <c r="P68" s="1291">
        <v>0</v>
      </c>
      <c r="Q68" s="1292">
        <v>2.5848929996532145E-3</v>
      </c>
      <c r="R68" s="1293">
        <v>2.2353657319744383E-2</v>
      </c>
      <c r="S68" s="1291">
        <v>0</v>
      </c>
      <c r="T68" s="1291">
        <v>0</v>
      </c>
      <c r="U68" s="1291">
        <v>0</v>
      </c>
      <c r="V68" s="1291">
        <v>0</v>
      </c>
      <c r="W68" s="1291">
        <v>0</v>
      </c>
      <c r="X68" s="1291">
        <v>1.8460103427356111E-2</v>
      </c>
      <c r="Y68" s="1588">
        <v>0</v>
      </c>
      <c r="Z68" s="549"/>
      <c r="AA68" s="549"/>
      <c r="AB68" s="549"/>
      <c r="AC68" s="549"/>
      <c r="AD68" s="549"/>
      <c r="AE68" s="549"/>
      <c r="AF68" s="549"/>
      <c r="AG68" s="549"/>
      <c r="AH68" s="549"/>
      <c r="AI68" s="549"/>
      <c r="AJ68" s="549"/>
      <c r="AK68" s="549"/>
      <c r="AL68" s="549"/>
      <c r="AM68" s="549"/>
      <c r="AN68" s="549"/>
      <c r="AO68" s="549"/>
      <c r="AP68" s="549"/>
      <c r="AQ68" s="549"/>
      <c r="AR68" s="549"/>
      <c r="AS68" s="549"/>
      <c r="AT68" s="549"/>
      <c r="AU68" s="549"/>
      <c r="AV68" s="549"/>
      <c r="AW68" s="549"/>
      <c r="AX68" s="549"/>
      <c r="AY68" s="549"/>
      <c r="AZ68" s="216"/>
      <c r="BA68" s="237"/>
      <c r="BB68" s="154"/>
      <c r="BC68" s="322"/>
      <c r="BD68" s="303"/>
      <c r="BE68" s="303"/>
      <c r="BF68" s="303"/>
      <c r="BG68" s="323"/>
      <c r="BH68" s="330"/>
      <c r="BI68" s="303"/>
      <c r="BJ68" s="303"/>
      <c r="BK68" s="303"/>
      <c r="BL68" s="323"/>
      <c r="BM68" s="330"/>
      <c r="BN68" s="303"/>
      <c r="BO68" s="303"/>
      <c r="BP68" s="303"/>
      <c r="BQ68" s="323"/>
      <c r="BR68" s="330"/>
      <c r="BS68" s="303"/>
      <c r="BT68" s="303"/>
      <c r="BU68" s="303"/>
      <c r="BV68" s="303"/>
      <c r="BW68" s="303"/>
      <c r="BX68" s="303"/>
      <c r="BY68" s="304"/>
      <c r="BZ68" s="1538"/>
      <c r="CA68" s="1538"/>
      <c r="CB68" s="1538"/>
      <c r="CC68" s="1538"/>
      <c r="CD68" s="1538"/>
      <c r="CE68" s="1538"/>
      <c r="CF68" s="1538"/>
      <c r="CG68" s="1538"/>
      <c r="CH68" s="1538"/>
      <c r="CI68" s="1538"/>
      <c r="CJ68" s="1538"/>
      <c r="CK68" s="1538"/>
      <c r="CL68" s="1538"/>
      <c r="CM68" s="1538"/>
      <c r="CN68" s="1538"/>
      <c r="CO68" s="1538"/>
      <c r="CP68" s="1538"/>
      <c r="CQ68" s="1538"/>
      <c r="CR68" s="1538"/>
      <c r="CS68" s="1538"/>
      <c r="CT68" s="1538"/>
      <c r="CU68" s="1538"/>
      <c r="CV68" s="1538"/>
      <c r="CW68" s="1538"/>
      <c r="CX68" s="1538"/>
      <c r="CY68" s="1538"/>
      <c r="CZ68" s="1538"/>
    </row>
    <row r="69" s="398" customFormat="true" ht="15" customHeight="true" x14ac:dyDescent="0.2">
      <c r="A69" s="1958"/>
      <c r="B69" s="1394" t="s">
        <v>235</v>
      </c>
      <c r="C69" s="1290">
        <v>0</v>
      </c>
      <c r="D69" s="1291">
        <v>0</v>
      </c>
      <c r="E69" s="1291">
        <v>0</v>
      </c>
      <c r="F69" s="1291">
        <v>0</v>
      </c>
      <c r="G69" s="1292">
        <v>7.2230716671005404E-2</v>
      </c>
      <c r="H69" s="1293">
        <v>0</v>
      </c>
      <c r="I69" s="1291">
        <v>0</v>
      </c>
      <c r="J69" s="1291">
        <v>0.44100360559760526</v>
      </c>
      <c r="K69" s="1291">
        <v>0</v>
      </c>
      <c r="L69" s="1294">
        <v>0</v>
      </c>
      <c r="M69" s="1295">
        <v>0</v>
      </c>
      <c r="N69" s="1291">
        <v>0</v>
      </c>
      <c r="O69" s="1291">
        <v>0</v>
      </c>
      <c r="P69" s="1291">
        <v>0</v>
      </c>
      <c r="Q69" s="1292">
        <v>0</v>
      </c>
      <c r="R69" s="1293">
        <v>0</v>
      </c>
      <c r="S69" s="1291">
        <v>0</v>
      </c>
      <c r="T69" s="1291">
        <v>0</v>
      </c>
      <c r="U69" s="1291">
        <v>0</v>
      </c>
      <c r="V69" s="1291">
        <v>0.21664320074422061</v>
      </c>
      <c r="W69" s="1291">
        <v>0</v>
      </c>
      <c r="X69" s="1291">
        <v>0</v>
      </c>
      <c r="Y69" s="1588">
        <v>0</v>
      </c>
      <c r="Z69" s="549"/>
      <c r="AA69" s="549"/>
      <c r="AB69" s="549"/>
      <c r="AC69" s="549"/>
      <c r="AD69" s="549"/>
      <c r="AE69" s="549"/>
      <c r="AF69" s="549"/>
      <c r="AG69" s="549"/>
      <c r="AH69" s="549"/>
      <c r="AI69" s="549"/>
      <c r="AJ69" s="549"/>
      <c r="AK69" s="549"/>
      <c r="AL69" s="549"/>
      <c r="AM69" s="549"/>
      <c r="AN69" s="549"/>
      <c r="AO69" s="549"/>
      <c r="AP69" s="549"/>
      <c r="AQ69" s="549"/>
      <c r="AR69" s="549"/>
      <c r="AS69" s="549"/>
      <c r="AT69" s="549"/>
      <c r="AU69" s="549"/>
      <c r="AV69" s="549"/>
      <c r="AW69" s="549"/>
      <c r="AX69" s="549"/>
      <c r="AY69" s="549"/>
      <c r="AZ69" s="216"/>
      <c r="BA69" s="237"/>
      <c r="BB69" s="154"/>
      <c r="BC69" s="322"/>
      <c r="BD69" s="303"/>
      <c r="BE69" s="303"/>
      <c r="BF69" s="303"/>
      <c r="BG69" s="323"/>
      <c r="BH69" s="330"/>
      <c r="BI69" s="303"/>
      <c r="BJ69" s="303"/>
      <c r="BK69" s="303"/>
      <c r="BL69" s="323"/>
      <c r="BM69" s="330"/>
      <c r="BN69" s="303"/>
      <c r="BO69" s="303"/>
      <c r="BP69" s="303"/>
      <c r="BQ69" s="323"/>
      <c r="BR69" s="330"/>
      <c r="BS69" s="303"/>
      <c r="BT69" s="303"/>
      <c r="BU69" s="303"/>
      <c r="BV69" s="303"/>
      <c r="BW69" s="303"/>
      <c r="BX69" s="303"/>
      <c r="BY69" s="304"/>
      <c r="BZ69" s="1538"/>
      <c r="CA69" s="1538"/>
      <c r="CB69" s="1538"/>
      <c r="CC69" s="1538"/>
      <c r="CD69" s="1538"/>
      <c r="CE69" s="1538"/>
      <c r="CF69" s="1538"/>
      <c r="CG69" s="1538"/>
      <c r="CH69" s="1538"/>
      <c r="CI69" s="1538"/>
      <c r="CJ69" s="1538"/>
      <c r="CK69" s="1538"/>
      <c r="CL69" s="1538"/>
      <c r="CM69" s="1538"/>
      <c r="CN69" s="1538"/>
      <c r="CO69" s="1538"/>
      <c r="CP69" s="1538"/>
      <c r="CQ69" s="1538"/>
      <c r="CR69" s="1538"/>
      <c r="CS69" s="1538"/>
      <c r="CT69" s="1538"/>
      <c r="CU69" s="1538"/>
      <c r="CV69" s="1538"/>
      <c r="CW69" s="1538"/>
      <c r="CX69" s="1538"/>
      <c r="CY69" s="1538"/>
      <c r="CZ69" s="1538"/>
    </row>
    <row r="70" s="398" customFormat="true" ht="15" customHeight="true" x14ac:dyDescent="0.2">
      <c r="A70" s="1958"/>
      <c r="B70" s="1394" t="s">
        <v>236</v>
      </c>
      <c r="C70" s="1290">
        <v>6.0670199280440937E-3</v>
      </c>
      <c r="D70" s="1291">
        <v>6.0692391482337982E-3</v>
      </c>
      <c r="E70" s="1291">
        <v>0</v>
      </c>
      <c r="F70" s="1291">
        <v>2.5561664947310405E-2</v>
      </c>
      <c r="G70" s="1292">
        <v>0.45593471745954001</v>
      </c>
      <c r="H70" s="1293">
        <v>0.22994646161693788</v>
      </c>
      <c r="I70" s="1291">
        <v>0.59723062011455064</v>
      </c>
      <c r="J70" s="1291">
        <v>0.50557852276503024</v>
      </c>
      <c r="K70" s="1291">
        <v>0.80809706364508749</v>
      </c>
      <c r="L70" s="1294">
        <v>0.87108000839634037</v>
      </c>
      <c r="M70" s="1295">
        <v>0</v>
      </c>
      <c r="N70" s="1291">
        <v>0</v>
      </c>
      <c r="O70" s="1291">
        <v>0</v>
      </c>
      <c r="P70" s="1291">
        <v>0</v>
      </c>
      <c r="Q70" s="1292">
        <v>0</v>
      </c>
      <c r="R70" s="1293">
        <v>0.93533106855503512</v>
      </c>
      <c r="S70" s="1291">
        <v>0</v>
      </c>
      <c r="T70" s="1291">
        <v>0</v>
      </c>
      <c r="U70" s="1291">
        <v>0</v>
      </c>
      <c r="V70" s="1291">
        <v>1.2092090662832082</v>
      </c>
      <c r="W70" s="1291">
        <v>0</v>
      </c>
      <c r="X70" s="1291">
        <v>0</v>
      </c>
      <c r="Y70" s="1588">
        <v>0</v>
      </c>
      <c r="Z70" s="549"/>
      <c r="AA70" s="549"/>
      <c r="AB70" s="549"/>
      <c r="AC70" s="549"/>
      <c r="AD70" s="549"/>
      <c r="AE70" s="549"/>
      <c r="AF70" s="549"/>
      <c r="AG70" s="549"/>
      <c r="AH70" s="549"/>
      <c r="AI70" s="549"/>
      <c r="AJ70" s="549"/>
      <c r="AK70" s="549"/>
      <c r="AL70" s="549"/>
      <c r="AM70" s="549"/>
      <c r="AN70" s="549"/>
      <c r="AO70" s="549"/>
      <c r="AP70" s="549"/>
      <c r="AQ70" s="549"/>
      <c r="AR70" s="549"/>
      <c r="AS70" s="549"/>
      <c r="AT70" s="549"/>
      <c r="AU70" s="549"/>
      <c r="AV70" s="549"/>
      <c r="AW70" s="549"/>
      <c r="AX70" s="549"/>
      <c r="AY70" s="549"/>
      <c r="AZ70" s="216"/>
      <c r="BA70" s="237"/>
      <c r="BB70" s="154"/>
      <c r="BC70" s="322"/>
      <c r="BD70" s="303"/>
      <c r="BE70" s="303"/>
      <c r="BF70" s="303"/>
      <c r="BG70" s="323"/>
      <c r="BH70" s="330"/>
      <c r="BI70" s="303"/>
      <c r="BJ70" s="303"/>
      <c r="BK70" s="303"/>
      <c r="BL70" s="323"/>
      <c r="BM70" s="330"/>
      <c r="BN70" s="303"/>
      <c r="BO70" s="303"/>
      <c r="BP70" s="303"/>
      <c r="BQ70" s="323"/>
      <c r="BR70" s="330"/>
      <c r="BS70" s="303"/>
      <c r="BT70" s="303"/>
      <c r="BU70" s="303"/>
      <c r="BV70" s="303"/>
      <c r="BW70" s="303"/>
      <c r="BX70" s="303"/>
      <c r="BY70" s="304"/>
      <c r="BZ70" s="1538"/>
      <c r="CA70" s="1538"/>
      <c r="CB70" s="1538"/>
      <c r="CC70" s="1538"/>
      <c r="CD70" s="1538"/>
      <c r="CE70" s="1538"/>
      <c r="CF70" s="1538"/>
      <c r="CG70" s="1538"/>
      <c r="CH70" s="1538"/>
      <c r="CI70" s="1538"/>
      <c r="CJ70" s="1538"/>
      <c r="CK70" s="1538"/>
      <c r="CL70" s="1538"/>
      <c r="CM70" s="1538"/>
      <c r="CN70" s="1538"/>
      <c r="CO70" s="1538"/>
      <c r="CP70" s="1538"/>
      <c r="CQ70" s="1538"/>
      <c r="CR70" s="1538"/>
      <c r="CS70" s="1538"/>
      <c r="CT70" s="1538"/>
      <c r="CU70" s="1538"/>
      <c r="CV70" s="1538"/>
      <c r="CW70" s="1538"/>
      <c r="CX70" s="1538"/>
      <c r="CY70" s="1538"/>
      <c r="CZ70" s="1538"/>
    </row>
    <row r="71" s="398" customFormat="true" ht="15" customHeight="true" x14ac:dyDescent="0.2">
      <c r="A71" s="1958"/>
      <c r="B71" s="1394" t="s">
        <v>165</v>
      </c>
      <c r="C71" s="1290">
        <v>0</v>
      </c>
      <c r="D71" s="1291">
        <v>0</v>
      </c>
      <c r="E71" s="1291">
        <v>0</v>
      </c>
      <c r="F71" s="1291">
        <v>0</v>
      </c>
      <c r="G71" s="1292">
        <v>1.0577379229924E-2</v>
      </c>
      <c r="H71" s="1293">
        <v>0</v>
      </c>
      <c r="I71" s="1291">
        <v>0</v>
      </c>
      <c r="J71" s="1291">
        <v>0</v>
      </c>
      <c r="K71" s="1291">
        <v>0</v>
      </c>
      <c r="L71" s="1294">
        <v>6.4543415548738242E-2</v>
      </c>
      <c r="M71" s="1295">
        <v>0</v>
      </c>
      <c r="N71" s="1291">
        <v>0</v>
      </c>
      <c r="O71" s="1291">
        <v>0</v>
      </c>
      <c r="P71" s="1291">
        <v>0</v>
      </c>
      <c r="Q71" s="1292">
        <v>0</v>
      </c>
      <c r="R71" s="1293">
        <v>0</v>
      </c>
      <c r="S71" s="1291">
        <v>0</v>
      </c>
      <c r="T71" s="1291">
        <v>0</v>
      </c>
      <c r="U71" s="1291">
        <v>0</v>
      </c>
      <c r="V71" s="1291">
        <v>3.1724969617753042E-2</v>
      </c>
      <c r="W71" s="1291">
        <v>0</v>
      </c>
      <c r="X71" s="1291">
        <v>0</v>
      </c>
      <c r="Y71" s="1588">
        <v>0</v>
      </c>
      <c r="Z71" s="549"/>
      <c r="AA71" s="549"/>
      <c r="AB71" s="549"/>
      <c r="AC71" s="549"/>
      <c r="AD71" s="549"/>
      <c r="AE71" s="549"/>
      <c r="AF71" s="549"/>
      <c r="AG71" s="549"/>
      <c r="AH71" s="549"/>
      <c r="AI71" s="549"/>
      <c r="AJ71" s="549"/>
      <c r="AK71" s="549"/>
      <c r="AL71" s="549"/>
      <c r="AM71" s="549"/>
      <c r="AN71" s="549"/>
      <c r="AO71" s="549"/>
      <c r="AP71" s="549"/>
      <c r="AQ71" s="549"/>
      <c r="AR71" s="549"/>
      <c r="AS71" s="549"/>
      <c r="AT71" s="549"/>
      <c r="AU71" s="549"/>
      <c r="AV71" s="549"/>
      <c r="AW71" s="549"/>
      <c r="AX71" s="549"/>
      <c r="AY71" s="549"/>
      <c r="AZ71" s="216"/>
      <c r="BA71" s="237"/>
      <c r="BB71" s="154"/>
      <c r="BC71" s="322"/>
      <c r="BD71" s="303"/>
      <c r="BE71" s="303"/>
      <c r="BF71" s="303"/>
      <c r="BG71" s="323"/>
      <c r="BH71" s="330"/>
      <c r="BI71" s="303"/>
      <c r="BJ71" s="303"/>
      <c r="BK71" s="303"/>
      <c r="BL71" s="323"/>
      <c r="BM71" s="330"/>
      <c r="BN71" s="303"/>
      <c r="BO71" s="303"/>
      <c r="BP71" s="303"/>
      <c r="BQ71" s="323"/>
      <c r="BR71" s="330"/>
      <c r="BS71" s="303"/>
      <c r="BT71" s="303"/>
      <c r="BU71" s="303"/>
      <c r="BV71" s="303"/>
      <c r="BW71" s="303"/>
      <c r="BX71" s="303"/>
      <c r="BY71" s="304"/>
      <c r="BZ71" s="1538"/>
      <c r="CA71" s="1538"/>
      <c r="CB71" s="1538"/>
      <c r="CC71" s="1538"/>
      <c r="CD71" s="1538"/>
      <c r="CE71" s="1538"/>
      <c r="CF71" s="1538"/>
      <c r="CG71" s="1538"/>
      <c r="CH71" s="1538"/>
      <c r="CI71" s="1538"/>
      <c r="CJ71" s="1538"/>
      <c r="CK71" s="1538"/>
      <c r="CL71" s="1538"/>
      <c r="CM71" s="1538"/>
      <c r="CN71" s="1538"/>
      <c r="CO71" s="1538"/>
      <c r="CP71" s="1538"/>
      <c r="CQ71" s="1538"/>
      <c r="CR71" s="1538"/>
      <c r="CS71" s="1538"/>
      <c r="CT71" s="1538"/>
      <c r="CU71" s="1538"/>
      <c r="CV71" s="1538"/>
      <c r="CW71" s="1538"/>
      <c r="CX71" s="1538"/>
      <c r="CY71" s="1538"/>
      <c r="CZ71" s="1538"/>
    </row>
    <row r="72" s="398" customFormat="true" ht="15" customHeight="true" x14ac:dyDescent="0.2">
      <c r="A72" s="1958"/>
      <c r="B72" s="1394" t="s">
        <v>46</v>
      </c>
      <c r="C72" s="1290">
        <v>0.10767930709100768</v>
      </c>
      <c r="D72" s="1291">
        <v>9.1093616747712131E-2</v>
      </c>
      <c r="E72" s="1291">
        <v>6.2794308489285258E-2</v>
      </c>
      <c r="F72" s="1291">
        <v>0.15940401279237043</v>
      </c>
      <c r="G72" s="1292">
        <v>0.2209668758354017</v>
      </c>
      <c r="H72" s="1293">
        <v>1.617952394175608</v>
      </c>
      <c r="I72" s="1291">
        <v>0.3742407294279117</v>
      </c>
      <c r="J72" s="1291">
        <v>0.13331964724873813</v>
      </c>
      <c r="K72" s="1291">
        <v>0.6323732097552065</v>
      </c>
      <c r="L72" s="1294">
        <v>0.26788208551150133</v>
      </c>
      <c r="M72" s="1295">
        <v>1.1194490431018075E-2</v>
      </c>
      <c r="N72" s="1291">
        <v>0</v>
      </c>
      <c r="O72" s="1291">
        <v>0</v>
      </c>
      <c r="P72" s="1291">
        <v>0</v>
      </c>
      <c r="Q72" s="1292">
        <v>0.16332605788066801</v>
      </c>
      <c r="R72" s="1293">
        <v>1.1510204105115898</v>
      </c>
      <c r="S72" s="1291">
        <v>0</v>
      </c>
      <c r="T72" s="1291">
        <v>0</v>
      </c>
      <c r="U72" s="1291">
        <v>0.16320396414608904</v>
      </c>
      <c r="V72" s="1291">
        <v>0.62230540290890202</v>
      </c>
      <c r="W72" s="1291">
        <v>0</v>
      </c>
      <c r="X72" s="1291">
        <v>5.3605482774529319E-2</v>
      </c>
      <c r="Y72" s="1588">
        <v>0.10659536883882989</v>
      </c>
      <c r="Z72" s="549"/>
      <c r="AA72" s="549"/>
      <c r="AB72" s="549"/>
      <c r="AC72" s="549"/>
      <c r="AD72" s="549"/>
      <c r="AE72" s="549"/>
      <c r="AF72" s="549"/>
      <c r="AG72" s="549"/>
      <c r="AH72" s="549"/>
      <c r="AI72" s="549"/>
      <c r="AJ72" s="549"/>
      <c r="AK72" s="549"/>
      <c r="AL72" s="549"/>
      <c r="AM72" s="549"/>
      <c r="AN72" s="549"/>
      <c r="AO72" s="549"/>
      <c r="AP72" s="549"/>
      <c r="AQ72" s="549"/>
      <c r="AR72" s="549"/>
      <c r="AS72" s="549"/>
      <c r="AT72" s="549"/>
      <c r="AU72" s="549"/>
      <c r="AV72" s="549"/>
      <c r="AW72" s="549"/>
      <c r="AX72" s="549"/>
      <c r="AY72" s="549"/>
      <c r="AZ72" s="216"/>
      <c r="BA72" s="237"/>
      <c r="BB72" s="154"/>
      <c r="BC72" s="322"/>
      <c r="BD72" s="303"/>
      <c r="BE72" s="303"/>
      <c r="BF72" s="303"/>
      <c r="BG72" s="323"/>
      <c r="BH72" s="330"/>
      <c r="BI72" s="303"/>
      <c r="BJ72" s="303"/>
      <c r="BK72" s="303"/>
      <c r="BL72" s="323"/>
      <c r="BM72" s="330"/>
      <c r="BN72" s="303"/>
      <c r="BO72" s="303"/>
      <c r="BP72" s="303"/>
      <c r="BQ72" s="323"/>
      <c r="BR72" s="330"/>
      <c r="BS72" s="303"/>
      <c r="BT72" s="303"/>
      <c r="BU72" s="303"/>
      <c r="BV72" s="303"/>
      <c r="BW72" s="303"/>
      <c r="BX72" s="303"/>
      <c r="BY72" s="304"/>
      <c r="BZ72" s="1538"/>
      <c r="CA72" s="1538"/>
      <c r="CB72" s="1538"/>
      <c r="CC72" s="1538"/>
      <c r="CD72" s="1538"/>
      <c r="CE72" s="1538"/>
      <c r="CF72" s="1538"/>
      <c r="CG72" s="1538"/>
      <c r="CH72" s="1538"/>
      <c r="CI72" s="1538"/>
      <c r="CJ72" s="1538"/>
      <c r="CK72" s="1538"/>
      <c r="CL72" s="1538"/>
      <c r="CM72" s="1538"/>
      <c r="CN72" s="1538"/>
      <c r="CO72" s="1538"/>
      <c r="CP72" s="1538"/>
      <c r="CQ72" s="1538"/>
      <c r="CR72" s="1538"/>
      <c r="CS72" s="1538"/>
      <c r="CT72" s="1538"/>
      <c r="CU72" s="1538"/>
      <c r="CV72" s="1538"/>
      <c r="CW72" s="1538"/>
      <c r="CX72" s="1538"/>
      <c r="CY72" s="1538"/>
      <c r="CZ72" s="1538"/>
    </row>
    <row r="73" s="398" customFormat="true" ht="15" customHeight="true" x14ac:dyDescent="0.2">
      <c r="A73" s="1214"/>
      <c r="B73" s="1395"/>
      <c r="C73" s="1290"/>
      <c r="D73" s="1291"/>
      <c r="E73" s="1291"/>
      <c r="F73" s="1291"/>
      <c r="G73" s="1292"/>
      <c r="H73" s="1293"/>
      <c r="I73" s="1291"/>
      <c r="J73" s="1291"/>
      <c r="K73" s="1291"/>
      <c r="L73" s="1294"/>
      <c r="M73" s="1295"/>
      <c r="N73" s="1291"/>
      <c r="O73" s="1291"/>
      <c r="P73" s="1291"/>
      <c r="Q73" s="1292"/>
      <c r="R73" s="1293"/>
      <c r="S73" s="1291"/>
      <c r="T73" s="1291"/>
      <c r="U73" s="1291"/>
      <c r="V73" s="1291"/>
      <c r="W73" s="1291"/>
      <c r="X73" s="1291"/>
      <c r="Y73" s="1588"/>
      <c r="Z73" s="549"/>
      <c r="AA73" s="549"/>
      <c r="AB73" s="549"/>
      <c r="AC73" s="549"/>
      <c r="AD73" s="549"/>
      <c r="AE73" s="549"/>
      <c r="AF73" s="549"/>
      <c r="AG73" s="549"/>
      <c r="AH73" s="549"/>
      <c r="AI73" s="549"/>
      <c r="AJ73" s="549"/>
      <c r="AK73" s="549"/>
      <c r="AL73" s="549"/>
      <c r="AM73" s="549"/>
      <c r="AN73" s="549"/>
      <c r="AO73" s="549"/>
      <c r="AP73" s="549"/>
      <c r="AQ73" s="549"/>
      <c r="AR73" s="549"/>
      <c r="AS73" s="549"/>
      <c r="AT73" s="549"/>
      <c r="AU73" s="549"/>
      <c r="AV73" s="549"/>
      <c r="AW73" s="549"/>
      <c r="AX73" s="549"/>
      <c r="AY73" s="549"/>
      <c r="AZ73" s="216"/>
      <c r="BA73" s="237"/>
      <c r="BB73" s="154"/>
      <c r="BC73" s="322"/>
      <c r="BD73" s="303"/>
      <c r="BE73" s="303"/>
      <c r="BF73" s="303"/>
      <c r="BG73" s="323"/>
      <c r="BH73" s="330"/>
      <c r="BI73" s="303"/>
      <c r="BJ73" s="303"/>
      <c r="BK73" s="303"/>
      <c r="BL73" s="323"/>
      <c r="BM73" s="330"/>
      <c r="BN73" s="303"/>
      <c r="BO73" s="303"/>
      <c r="BP73" s="303"/>
      <c r="BQ73" s="323"/>
      <c r="BR73" s="330"/>
      <c r="BS73" s="303"/>
      <c r="BT73" s="303"/>
      <c r="BU73" s="303"/>
      <c r="BV73" s="303"/>
      <c r="BW73" s="303"/>
      <c r="BX73" s="303"/>
      <c r="BY73" s="304"/>
      <c r="BZ73" s="1538"/>
      <c r="CA73" s="1538"/>
      <c r="CB73" s="1538"/>
      <c r="CC73" s="1538"/>
      <c r="CD73" s="1538"/>
      <c r="CE73" s="1538"/>
      <c r="CF73" s="1538"/>
      <c r="CG73" s="1538"/>
      <c r="CH73" s="1538"/>
      <c r="CI73" s="1538"/>
      <c r="CJ73" s="1538"/>
      <c r="CK73" s="1538"/>
      <c r="CL73" s="1538"/>
      <c r="CM73" s="1538"/>
      <c r="CN73" s="1538"/>
      <c r="CO73" s="1538"/>
      <c r="CP73" s="1538"/>
      <c r="CQ73" s="1538"/>
      <c r="CR73" s="1538"/>
      <c r="CS73" s="1538"/>
      <c r="CT73" s="1538"/>
      <c r="CU73" s="1538"/>
      <c r="CV73" s="1538"/>
      <c r="CW73" s="1538"/>
      <c r="CX73" s="1538"/>
      <c r="CY73" s="1538"/>
      <c r="CZ73" s="1538"/>
    </row>
    <row r="74" s="398" customFormat="true" ht="15" customHeight="true" x14ac:dyDescent="0.2">
      <c r="A74" s="1214"/>
      <c r="B74" s="1395"/>
      <c r="C74" s="1290"/>
      <c r="D74" s="1291"/>
      <c r="E74" s="1291"/>
      <c r="F74" s="1291"/>
      <c r="G74" s="1292"/>
      <c r="H74" s="1293"/>
      <c r="I74" s="1291"/>
      <c r="J74" s="1291"/>
      <c r="K74" s="1291"/>
      <c r="L74" s="1294"/>
      <c r="M74" s="1295"/>
      <c r="N74" s="1291"/>
      <c r="O74" s="1291"/>
      <c r="P74" s="1291"/>
      <c r="Q74" s="1292"/>
      <c r="R74" s="1293"/>
      <c r="S74" s="1291"/>
      <c r="T74" s="1291"/>
      <c r="U74" s="1291"/>
      <c r="V74" s="1291"/>
      <c r="W74" s="1291"/>
      <c r="X74" s="1291"/>
      <c r="Y74" s="1588"/>
      <c r="Z74" s="549"/>
      <c r="AA74" s="549"/>
      <c r="AB74" s="549"/>
      <c r="AC74" s="549"/>
      <c r="AD74" s="549"/>
      <c r="AE74" s="549"/>
      <c r="AF74" s="549"/>
      <c r="AG74" s="549"/>
      <c r="AH74" s="549"/>
      <c r="AI74" s="549"/>
      <c r="AJ74" s="549"/>
      <c r="AK74" s="549"/>
      <c r="AL74" s="549"/>
      <c r="AM74" s="549"/>
      <c r="AN74" s="549"/>
      <c r="AO74" s="549"/>
      <c r="AP74" s="549"/>
      <c r="AQ74" s="549"/>
      <c r="AR74" s="549"/>
      <c r="AS74" s="549"/>
      <c r="AT74" s="549"/>
      <c r="AU74" s="549"/>
      <c r="AV74" s="549"/>
      <c r="AW74" s="549"/>
      <c r="AX74" s="549"/>
      <c r="AY74" s="549"/>
      <c r="AZ74" s="216"/>
      <c r="BA74" s="237"/>
      <c r="BB74" s="154"/>
      <c r="BC74" s="322"/>
      <c r="BD74" s="303"/>
      <c r="BE74" s="303"/>
      <c r="BF74" s="303"/>
      <c r="BG74" s="323"/>
      <c r="BH74" s="330"/>
      <c r="BI74" s="303"/>
      <c r="BJ74" s="303"/>
      <c r="BK74" s="303"/>
      <c r="BL74" s="323"/>
      <c r="BM74" s="330"/>
      <c r="BN74" s="303"/>
      <c r="BO74" s="303"/>
      <c r="BP74" s="303"/>
      <c r="BQ74" s="323"/>
      <c r="BR74" s="330"/>
      <c r="BS74" s="303"/>
      <c r="BT74" s="303"/>
      <c r="BU74" s="303"/>
      <c r="BV74" s="303"/>
      <c r="BW74" s="303"/>
      <c r="BX74" s="303"/>
      <c r="BY74" s="304"/>
      <c r="BZ74" s="1538"/>
      <c r="CA74" s="1538"/>
      <c r="CB74" s="1538"/>
      <c r="CC74" s="1538"/>
      <c r="CD74" s="1538"/>
      <c r="CE74" s="1538"/>
      <c r="CF74" s="1538"/>
      <c r="CG74" s="1538"/>
      <c r="CH74" s="1538"/>
      <c r="CI74" s="1538"/>
      <c r="CJ74" s="1538"/>
      <c r="CK74" s="1538"/>
      <c r="CL74" s="1538"/>
      <c r="CM74" s="1538"/>
      <c r="CN74" s="1538"/>
      <c r="CO74" s="1538"/>
      <c r="CP74" s="1538"/>
      <c r="CQ74" s="1538"/>
      <c r="CR74" s="1538"/>
      <c r="CS74" s="1538"/>
      <c r="CT74" s="1538"/>
      <c r="CU74" s="1538"/>
      <c r="CV74" s="1538"/>
      <c r="CW74" s="1538"/>
      <c r="CX74" s="1538"/>
      <c r="CY74" s="1538"/>
      <c r="CZ74" s="1538"/>
    </row>
    <row r="75" s="398" customFormat="true" ht="15" customHeight="true" x14ac:dyDescent="0.2">
      <c r="A75" s="1214"/>
      <c r="B75" s="1395"/>
      <c r="C75" s="1290"/>
      <c r="D75" s="1291"/>
      <c r="E75" s="1291"/>
      <c r="F75" s="1291"/>
      <c r="G75" s="1292"/>
      <c r="H75" s="1293"/>
      <c r="I75" s="1291"/>
      <c r="J75" s="1291"/>
      <c r="K75" s="1291"/>
      <c r="L75" s="1294"/>
      <c r="M75" s="1295"/>
      <c r="N75" s="1291"/>
      <c r="O75" s="1291"/>
      <c r="P75" s="1291"/>
      <c r="Q75" s="1292"/>
      <c r="R75" s="1293"/>
      <c r="S75" s="1291"/>
      <c r="T75" s="1291"/>
      <c r="U75" s="1291"/>
      <c r="V75" s="1291"/>
      <c r="W75" s="1291"/>
      <c r="X75" s="1291"/>
      <c r="Y75" s="1588"/>
      <c r="Z75" s="549"/>
      <c r="AA75" s="549"/>
      <c r="AB75" s="549"/>
      <c r="AC75" s="549"/>
      <c r="AD75" s="549"/>
      <c r="AE75" s="549"/>
      <c r="AF75" s="549"/>
      <c r="AG75" s="549"/>
      <c r="AH75" s="549"/>
      <c r="AI75" s="549"/>
      <c r="AJ75" s="549"/>
      <c r="AK75" s="549"/>
      <c r="AL75" s="549"/>
      <c r="AM75" s="549"/>
      <c r="AN75" s="549"/>
      <c r="AO75" s="549"/>
      <c r="AP75" s="549"/>
      <c r="AQ75" s="549"/>
      <c r="AR75" s="549"/>
      <c r="AS75" s="549"/>
      <c r="AT75" s="549"/>
      <c r="AU75" s="549"/>
      <c r="AV75" s="549"/>
      <c r="AW75" s="549"/>
      <c r="AX75" s="549"/>
      <c r="AY75" s="549"/>
      <c r="AZ75" s="216"/>
      <c r="BA75" s="237"/>
      <c r="BB75" s="154"/>
      <c r="BC75" s="322"/>
      <c r="BD75" s="303"/>
      <c r="BE75" s="303"/>
      <c r="BF75" s="303"/>
      <c r="BG75" s="323"/>
      <c r="BH75" s="330"/>
      <c r="BI75" s="303"/>
      <c r="BJ75" s="303"/>
      <c r="BK75" s="303"/>
      <c r="BL75" s="323"/>
      <c r="BM75" s="330"/>
      <c r="BN75" s="303"/>
      <c r="BO75" s="303"/>
      <c r="BP75" s="303"/>
      <c r="BQ75" s="323"/>
      <c r="BR75" s="330"/>
      <c r="BS75" s="303"/>
      <c r="BT75" s="303"/>
      <c r="BU75" s="303"/>
      <c r="BV75" s="303"/>
      <c r="BW75" s="303"/>
      <c r="BX75" s="303"/>
      <c r="BY75" s="304"/>
      <c r="BZ75" s="1538"/>
      <c r="CA75" s="1538"/>
      <c r="CB75" s="1538"/>
      <c r="CC75" s="1538"/>
      <c r="CD75" s="1538"/>
      <c r="CE75" s="1538"/>
      <c r="CF75" s="1538"/>
      <c r="CG75" s="1538"/>
      <c r="CH75" s="1538"/>
      <c r="CI75" s="1538"/>
      <c r="CJ75" s="1538"/>
      <c r="CK75" s="1538"/>
      <c r="CL75" s="1538"/>
      <c r="CM75" s="1538"/>
      <c r="CN75" s="1538"/>
      <c r="CO75" s="1538"/>
      <c r="CP75" s="1538"/>
      <c r="CQ75" s="1538"/>
      <c r="CR75" s="1538"/>
      <c r="CS75" s="1538"/>
      <c r="CT75" s="1538"/>
      <c r="CU75" s="1538"/>
      <c r="CV75" s="1538"/>
      <c r="CW75" s="1538"/>
      <c r="CX75" s="1538"/>
      <c r="CY75" s="1538"/>
      <c r="CZ75" s="1538"/>
    </row>
    <row r="76" s="398" customFormat="true" ht="15" customHeight="true" x14ac:dyDescent="0.2">
      <c r="A76" s="1214"/>
      <c r="B76" s="1395"/>
      <c r="C76" s="1290"/>
      <c r="D76" s="1291"/>
      <c r="E76" s="1291"/>
      <c r="F76" s="1291"/>
      <c r="G76" s="1292"/>
      <c r="H76" s="1293"/>
      <c r="I76" s="1291"/>
      <c r="J76" s="1291"/>
      <c r="K76" s="1291"/>
      <c r="L76" s="1294"/>
      <c r="M76" s="1295"/>
      <c r="N76" s="1291"/>
      <c r="O76" s="1291"/>
      <c r="P76" s="1291"/>
      <c r="Q76" s="1292"/>
      <c r="R76" s="1293"/>
      <c r="S76" s="1291"/>
      <c r="T76" s="1291"/>
      <c r="U76" s="1291"/>
      <c r="V76" s="1291"/>
      <c r="W76" s="1291"/>
      <c r="X76" s="1291"/>
      <c r="Y76" s="1588"/>
      <c r="Z76" s="549"/>
      <c r="AA76" s="549"/>
      <c r="AB76" s="549"/>
      <c r="AC76" s="549"/>
      <c r="AD76" s="549"/>
      <c r="AE76" s="549"/>
      <c r="AF76" s="549"/>
      <c r="AG76" s="549"/>
      <c r="AH76" s="549"/>
      <c r="AI76" s="549"/>
      <c r="AJ76" s="549"/>
      <c r="AK76" s="549"/>
      <c r="AL76" s="549"/>
      <c r="AM76" s="549"/>
      <c r="AN76" s="549"/>
      <c r="AO76" s="549"/>
      <c r="AP76" s="549"/>
      <c r="AQ76" s="549"/>
      <c r="AR76" s="549"/>
      <c r="AS76" s="549"/>
      <c r="AT76" s="549"/>
      <c r="AU76" s="549"/>
      <c r="AV76" s="549"/>
      <c r="AW76" s="549"/>
      <c r="AX76" s="549"/>
      <c r="AY76" s="549"/>
      <c r="AZ76" s="216"/>
      <c r="BA76" s="237"/>
      <c r="BB76" s="154"/>
      <c r="BC76" s="322"/>
      <c r="BD76" s="303"/>
      <c r="BE76" s="303"/>
      <c r="BF76" s="303"/>
      <c r="BG76" s="323"/>
      <c r="BH76" s="330"/>
      <c r="BI76" s="303"/>
      <c r="BJ76" s="303"/>
      <c r="BK76" s="303"/>
      <c r="BL76" s="323"/>
      <c r="BM76" s="330"/>
      <c r="BN76" s="303"/>
      <c r="BO76" s="303"/>
      <c r="BP76" s="303"/>
      <c r="BQ76" s="323"/>
      <c r="BR76" s="330"/>
      <c r="BS76" s="303"/>
      <c r="BT76" s="303"/>
      <c r="BU76" s="303"/>
      <c r="BV76" s="303"/>
      <c r="BW76" s="303"/>
      <c r="BX76" s="303"/>
      <c r="BY76" s="304"/>
      <c r="BZ76" s="1538"/>
      <c r="CA76" s="1538"/>
      <c r="CB76" s="1538"/>
      <c r="CC76" s="1538"/>
      <c r="CD76" s="1538"/>
      <c r="CE76" s="1538"/>
      <c r="CF76" s="1538"/>
      <c r="CG76" s="1538"/>
      <c r="CH76" s="1538"/>
      <c r="CI76" s="1538"/>
      <c r="CJ76" s="1538"/>
      <c r="CK76" s="1538"/>
      <c r="CL76" s="1538"/>
      <c r="CM76" s="1538"/>
      <c r="CN76" s="1538"/>
      <c r="CO76" s="1538"/>
      <c r="CP76" s="1538"/>
      <c r="CQ76" s="1538"/>
      <c r="CR76" s="1538"/>
      <c r="CS76" s="1538"/>
      <c r="CT76" s="1538"/>
      <c r="CU76" s="1538"/>
      <c r="CV76" s="1538"/>
      <c r="CW76" s="1538"/>
      <c r="CX76" s="1538"/>
      <c r="CY76" s="1538"/>
      <c r="CZ76" s="1538"/>
    </row>
    <row r="77" s="398" customFormat="true" ht="15" customHeight="true" x14ac:dyDescent="0.2">
      <c r="A77" s="1214"/>
      <c r="B77" s="1395"/>
      <c r="C77" s="1290"/>
      <c r="D77" s="1291"/>
      <c r="E77" s="1291"/>
      <c r="F77" s="1291"/>
      <c r="G77" s="1292"/>
      <c r="H77" s="1293"/>
      <c r="I77" s="1291"/>
      <c r="J77" s="1291"/>
      <c r="K77" s="1291"/>
      <c r="L77" s="1294"/>
      <c r="M77" s="1295"/>
      <c r="N77" s="1291"/>
      <c r="O77" s="1291"/>
      <c r="P77" s="1291"/>
      <c r="Q77" s="1292"/>
      <c r="R77" s="1293"/>
      <c r="S77" s="1291"/>
      <c r="T77" s="1291"/>
      <c r="U77" s="1291"/>
      <c r="V77" s="1291"/>
      <c r="W77" s="1291"/>
      <c r="X77" s="1291"/>
      <c r="Y77" s="1588"/>
      <c r="Z77" s="549"/>
      <c r="AA77" s="549"/>
      <c r="AB77" s="549"/>
      <c r="AC77" s="549"/>
      <c r="AD77" s="549"/>
      <c r="AE77" s="549"/>
      <c r="AF77" s="549"/>
      <c r="AG77" s="549"/>
      <c r="AH77" s="549"/>
      <c r="AI77" s="549"/>
      <c r="AJ77" s="549"/>
      <c r="AK77" s="549"/>
      <c r="AL77" s="549"/>
      <c r="AM77" s="549"/>
      <c r="AN77" s="549"/>
      <c r="AO77" s="549"/>
      <c r="AP77" s="549"/>
      <c r="AQ77" s="549"/>
      <c r="AR77" s="549"/>
      <c r="AS77" s="549"/>
      <c r="AT77" s="549"/>
      <c r="AU77" s="549"/>
      <c r="AV77" s="549"/>
      <c r="AW77" s="549"/>
      <c r="AX77" s="549"/>
      <c r="AY77" s="549"/>
      <c r="AZ77" s="216"/>
      <c r="BA77" s="237"/>
      <c r="BB77" s="154"/>
      <c r="BC77" s="322"/>
      <c r="BD77" s="303"/>
      <c r="BE77" s="303"/>
      <c r="BF77" s="303"/>
      <c r="BG77" s="323"/>
      <c r="BH77" s="330"/>
      <c r="BI77" s="303"/>
      <c r="BJ77" s="303"/>
      <c r="BK77" s="303"/>
      <c r="BL77" s="323"/>
      <c r="BM77" s="330"/>
      <c r="BN77" s="303"/>
      <c r="BO77" s="303"/>
      <c r="BP77" s="303"/>
      <c r="BQ77" s="323"/>
      <c r="BR77" s="330"/>
      <c r="BS77" s="303"/>
      <c r="BT77" s="303"/>
      <c r="BU77" s="303"/>
      <c r="BV77" s="303"/>
      <c r="BW77" s="303"/>
      <c r="BX77" s="303"/>
      <c r="BY77" s="304"/>
      <c r="BZ77" s="1538"/>
      <c r="CA77" s="1538"/>
      <c r="CB77" s="1538"/>
      <c r="CC77" s="1538"/>
      <c r="CD77" s="1538"/>
      <c r="CE77" s="1538"/>
      <c r="CF77" s="1538"/>
      <c r="CG77" s="1538"/>
      <c r="CH77" s="1538"/>
      <c r="CI77" s="1538"/>
      <c r="CJ77" s="1538"/>
      <c r="CK77" s="1538"/>
      <c r="CL77" s="1538"/>
      <c r="CM77" s="1538"/>
      <c r="CN77" s="1538"/>
      <c r="CO77" s="1538"/>
      <c r="CP77" s="1538"/>
      <c r="CQ77" s="1538"/>
      <c r="CR77" s="1538"/>
      <c r="CS77" s="1538"/>
      <c r="CT77" s="1538"/>
      <c r="CU77" s="1538"/>
      <c r="CV77" s="1538"/>
      <c r="CW77" s="1538"/>
      <c r="CX77" s="1538"/>
      <c r="CY77" s="1538"/>
      <c r="CZ77" s="1538"/>
    </row>
    <row r="78" s="398" customFormat="true" ht="15" customHeight="true" x14ac:dyDescent="0.2">
      <c r="A78" s="1214"/>
      <c r="B78" s="1395"/>
      <c r="C78" s="1290"/>
      <c r="D78" s="1291"/>
      <c r="E78" s="1291"/>
      <c r="F78" s="1291"/>
      <c r="G78" s="1292"/>
      <c r="H78" s="1293"/>
      <c r="I78" s="1291"/>
      <c r="J78" s="1291"/>
      <c r="K78" s="1291"/>
      <c r="L78" s="1294"/>
      <c r="M78" s="1295"/>
      <c r="N78" s="1291"/>
      <c r="O78" s="1291"/>
      <c r="P78" s="1291"/>
      <c r="Q78" s="1292"/>
      <c r="R78" s="1293"/>
      <c r="S78" s="1291"/>
      <c r="T78" s="1291"/>
      <c r="U78" s="1291"/>
      <c r="V78" s="1291"/>
      <c r="W78" s="1291"/>
      <c r="X78" s="1291"/>
      <c r="Y78" s="1588"/>
      <c r="Z78" s="549"/>
      <c r="AA78" s="549"/>
      <c r="AB78" s="549"/>
      <c r="AC78" s="549"/>
      <c r="AD78" s="549"/>
      <c r="AE78" s="549"/>
      <c r="AF78" s="549"/>
      <c r="AG78" s="549"/>
      <c r="AH78" s="549"/>
      <c r="AI78" s="549"/>
      <c r="AJ78" s="549"/>
      <c r="AK78" s="549"/>
      <c r="AL78" s="549"/>
      <c r="AM78" s="549"/>
      <c r="AN78" s="549"/>
      <c r="AO78" s="549"/>
      <c r="AP78" s="549"/>
      <c r="AQ78" s="549"/>
      <c r="AR78" s="549"/>
      <c r="AS78" s="549"/>
      <c r="AT78" s="549"/>
      <c r="AU78" s="549"/>
      <c r="AV78" s="549"/>
      <c r="AW78" s="549"/>
      <c r="AX78" s="549"/>
      <c r="AY78" s="549"/>
      <c r="AZ78" s="216"/>
      <c r="BA78" s="237"/>
      <c r="BB78" s="154"/>
      <c r="BC78" s="322"/>
      <c r="BD78" s="303"/>
      <c r="BE78" s="303"/>
      <c r="BF78" s="303"/>
      <c r="BG78" s="323"/>
      <c r="BH78" s="330"/>
      <c r="BI78" s="303"/>
      <c r="BJ78" s="303"/>
      <c r="BK78" s="303"/>
      <c r="BL78" s="323"/>
      <c r="BM78" s="330"/>
      <c r="BN78" s="303"/>
      <c r="BO78" s="303"/>
      <c r="BP78" s="303"/>
      <c r="BQ78" s="323"/>
      <c r="BR78" s="330"/>
      <c r="BS78" s="303"/>
      <c r="BT78" s="303"/>
      <c r="BU78" s="303"/>
      <c r="BV78" s="303"/>
      <c r="BW78" s="303"/>
      <c r="BX78" s="303"/>
      <c r="BY78" s="304"/>
      <c r="BZ78" s="1538"/>
      <c r="CA78" s="1538"/>
      <c r="CB78" s="1538"/>
      <c r="CC78" s="1538"/>
      <c r="CD78" s="1538"/>
      <c r="CE78" s="1538"/>
      <c r="CF78" s="1538"/>
      <c r="CG78" s="1538"/>
      <c r="CH78" s="1538"/>
      <c r="CI78" s="1538"/>
      <c r="CJ78" s="1538"/>
      <c r="CK78" s="1538"/>
      <c r="CL78" s="1538"/>
      <c r="CM78" s="1538"/>
      <c r="CN78" s="1538"/>
      <c r="CO78" s="1538"/>
      <c r="CP78" s="1538"/>
      <c r="CQ78" s="1538"/>
      <c r="CR78" s="1538"/>
      <c r="CS78" s="1538"/>
      <c r="CT78" s="1538"/>
      <c r="CU78" s="1538"/>
      <c r="CV78" s="1538"/>
      <c r="CW78" s="1538"/>
      <c r="CX78" s="1538"/>
      <c r="CY78" s="1538"/>
      <c r="CZ78" s="1538"/>
    </row>
    <row r="79" s="398" customFormat="true" ht="15" customHeight="true" x14ac:dyDescent="0.2">
      <c r="A79" s="1214"/>
      <c r="B79" s="1395"/>
      <c r="C79" s="1290"/>
      <c r="D79" s="1291"/>
      <c r="E79" s="1291"/>
      <c r="F79" s="1291"/>
      <c r="G79" s="1292"/>
      <c r="H79" s="1293"/>
      <c r="I79" s="1291"/>
      <c r="J79" s="1291"/>
      <c r="K79" s="1291"/>
      <c r="L79" s="1294"/>
      <c r="M79" s="1295"/>
      <c r="N79" s="1291"/>
      <c r="O79" s="1291"/>
      <c r="P79" s="1291"/>
      <c r="Q79" s="1292"/>
      <c r="R79" s="1293"/>
      <c r="S79" s="1291"/>
      <c r="T79" s="1291"/>
      <c r="U79" s="1291"/>
      <c r="V79" s="1291"/>
      <c r="W79" s="1291"/>
      <c r="X79" s="1291"/>
      <c r="Y79" s="1588"/>
      <c r="Z79" s="549"/>
      <c r="AA79" s="549"/>
      <c r="AB79" s="549"/>
      <c r="AC79" s="549"/>
      <c r="AD79" s="549"/>
      <c r="AE79" s="549"/>
      <c r="AF79" s="549"/>
      <c r="AG79" s="549"/>
      <c r="AH79" s="549"/>
      <c r="AI79" s="549"/>
      <c r="AJ79" s="549"/>
      <c r="AK79" s="549"/>
      <c r="AL79" s="549"/>
      <c r="AM79" s="549"/>
      <c r="AN79" s="549"/>
      <c r="AO79" s="549"/>
      <c r="AP79" s="549"/>
      <c r="AQ79" s="549"/>
      <c r="AR79" s="549"/>
      <c r="AS79" s="549"/>
      <c r="AT79" s="549"/>
      <c r="AU79" s="549"/>
      <c r="AV79" s="549"/>
      <c r="AW79" s="549"/>
      <c r="AX79" s="549"/>
      <c r="AY79" s="549"/>
      <c r="AZ79" s="216"/>
      <c r="BA79" s="237"/>
      <c r="BB79" s="154"/>
      <c r="BC79" s="322"/>
      <c r="BD79" s="303"/>
      <c r="BE79" s="303"/>
      <c r="BF79" s="303"/>
      <c r="BG79" s="323"/>
      <c r="BH79" s="330"/>
      <c r="BI79" s="303"/>
      <c r="BJ79" s="303"/>
      <c r="BK79" s="303"/>
      <c r="BL79" s="323"/>
      <c r="BM79" s="330"/>
      <c r="BN79" s="303"/>
      <c r="BO79" s="303"/>
      <c r="BP79" s="303"/>
      <c r="BQ79" s="323"/>
      <c r="BR79" s="330"/>
      <c r="BS79" s="303"/>
      <c r="BT79" s="303"/>
      <c r="BU79" s="303"/>
      <c r="BV79" s="303"/>
      <c r="BW79" s="303"/>
      <c r="BX79" s="303"/>
      <c r="BY79" s="304"/>
      <c r="BZ79" s="1538"/>
      <c r="CA79" s="1538"/>
      <c r="CB79" s="1538"/>
      <c r="CC79" s="1538"/>
      <c r="CD79" s="1538"/>
      <c r="CE79" s="1538"/>
      <c r="CF79" s="1538"/>
      <c r="CG79" s="1538"/>
      <c r="CH79" s="1538"/>
      <c r="CI79" s="1538"/>
      <c r="CJ79" s="1538"/>
      <c r="CK79" s="1538"/>
      <c r="CL79" s="1538"/>
      <c r="CM79" s="1538"/>
      <c r="CN79" s="1538"/>
      <c r="CO79" s="1538"/>
      <c r="CP79" s="1538"/>
      <c r="CQ79" s="1538"/>
      <c r="CR79" s="1538"/>
      <c r="CS79" s="1538"/>
      <c r="CT79" s="1538"/>
      <c r="CU79" s="1538"/>
      <c r="CV79" s="1538"/>
      <c r="CW79" s="1538"/>
      <c r="CX79" s="1538"/>
      <c r="CY79" s="1538"/>
      <c r="CZ79" s="1538"/>
    </row>
    <row r="80" s="398" customFormat="true" ht="15" customHeight="true" x14ac:dyDescent="0.2">
      <c r="A80" s="1214"/>
      <c r="B80" s="1395"/>
      <c r="C80" s="1290"/>
      <c r="D80" s="1291"/>
      <c r="E80" s="1291"/>
      <c r="F80" s="1291"/>
      <c r="G80" s="1292"/>
      <c r="H80" s="1293"/>
      <c r="I80" s="1291"/>
      <c r="J80" s="1291"/>
      <c r="K80" s="1291"/>
      <c r="L80" s="1294"/>
      <c r="M80" s="1295"/>
      <c r="N80" s="1291"/>
      <c r="O80" s="1291"/>
      <c r="P80" s="1291"/>
      <c r="Q80" s="1292"/>
      <c r="R80" s="1293"/>
      <c r="S80" s="1291"/>
      <c r="T80" s="1291"/>
      <c r="U80" s="1291"/>
      <c r="V80" s="1291"/>
      <c r="W80" s="1291"/>
      <c r="X80" s="1291"/>
      <c r="Y80" s="1588"/>
      <c r="Z80" s="549"/>
      <c r="AA80" s="549"/>
      <c r="AB80" s="549"/>
      <c r="AC80" s="549"/>
      <c r="AD80" s="549"/>
      <c r="AE80" s="549"/>
      <c r="AF80" s="549"/>
      <c r="AG80" s="549"/>
      <c r="AH80" s="549"/>
      <c r="AI80" s="549"/>
      <c r="AJ80" s="549"/>
      <c r="AK80" s="549"/>
      <c r="AL80" s="549"/>
      <c r="AM80" s="549"/>
      <c r="AN80" s="549"/>
      <c r="AO80" s="549"/>
      <c r="AP80" s="549"/>
      <c r="AQ80" s="549"/>
      <c r="AR80" s="549"/>
      <c r="AS80" s="549"/>
      <c r="AT80" s="549"/>
      <c r="AU80" s="549"/>
      <c r="AV80" s="549"/>
      <c r="AW80" s="549"/>
      <c r="AX80" s="549"/>
      <c r="AY80" s="549"/>
      <c r="AZ80" s="216"/>
      <c r="BA80" s="237"/>
      <c r="BB80" s="154"/>
      <c r="BC80" s="322"/>
      <c r="BD80" s="303"/>
      <c r="BE80" s="303"/>
      <c r="BF80" s="303"/>
      <c r="BG80" s="323"/>
      <c r="BH80" s="330"/>
      <c r="BI80" s="303"/>
      <c r="BJ80" s="303"/>
      <c r="BK80" s="303"/>
      <c r="BL80" s="323"/>
      <c r="BM80" s="330"/>
      <c r="BN80" s="303"/>
      <c r="BO80" s="303"/>
      <c r="BP80" s="303"/>
      <c r="BQ80" s="323"/>
      <c r="BR80" s="330"/>
      <c r="BS80" s="303"/>
      <c r="BT80" s="303"/>
      <c r="BU80" s="303"/>
      <c r="BV80" s="303"/>
      <c r="BW80" s="303"/>
      <c r="BX80" s="303"/>
      <c r="BY80" s="304"/>
      <c r="BZ80" s="1538"/>
      <c r="CA80" s="1538"/>
      <c r="CB80" s="1538"/>
      <c r="CC80" s="1538"/>
      <c r="CD80" s="1538"/>
      <c r="CE80" s="1538"/>
      <c r="CF80" s="1538"/>
      <c r="CG80" s="1538"/>
      <c r="CH80" s="1538"/>
      <c r="CI80" s="1538"/>
      <c r="CJ80" s="1538"/>
      <c r="CK80" s="1538"/>
      <c r="CL80" s="1538"/>
      <c r="CM80" s="1538"/>
      <c r="CN80" s="1538"/>
      <c r="CO80" s="1538"/>
      <c r="CP80" s="1538"/>
      <c r="CQ80" s="1538"/>
      <c r="CR80" s="1538"/>
      <c r="CS80" s="1538"/>
      <c r="CT80" s="1538"/>
      <c r="CU80" s="1538"/>
      <c r="CV80" s="1538"/>
      <c r="CW80" s="1538"/>
      <c r="CX80" s="1538"/>
      <c r="CY80" s="1538"/>
      <c r="CZ80" s="1538"/>
    </row>
    <row r="81" s="398" customFormat="true" ht="15" customHeight="true" x14ac:dyDescent="0.2">
      <c r="A81" s="1214"/>
      <c r="B81" s="1395"/>
      <c r="C81" s="1290"/>
      <c r="D81" s="1291"/>
      <c r="E81" s="1291"/>
      <c r="F81" s="1291"/>
      <c r="G81" s="1292"/>
      <c r="H81" s="1293"/>
      <c r="I81" s="1291"/>
      <c r="J81" s="1291"/>
      <c r="K81" s="1291"/>
      <c r="L81" s="1294"/>
      <c r="M81" s="1295"/>
      <c r="N81" s="1291"/>
      <c r="O81" s="1291"/>
      <c r="P81" s="1291"/>
      <c r="Q81" s="1292"/>
      <c r="R81" s="1293"/>
      <c r="S81" s="1291"/>
      <c r="T81" s="1291"/>
      <c r="U81" s="1291"/>
      <c r="V81" s="1291"/>
      <c r="W81" s="1291"/>
      <c r="X81" s="1291"/>
      <c r="Y81" s="1588"/>
      <c r="Z81" s="549"/>
      <c r="AA81" s="549"/>
      <c r="AB81" s="549"/>
      <c r="AC81" s="549"/>
      <c r="AD81" s="549"/>
      <c r="AE81" s="549"/>
      <c r="AF81" s="549"/>
      <c r="AG81" s="549"/>
      <c r="AH81" s="549"/>
      <c r="AI81" s="549"/>
      <c r="AJ81" s="549"/>
      <c r="AK81" s="549"/>
      <c r="AL81" s="549"/>
      <c r="AM81" s="549"/>
      <c r="AN81" s="549"/>
      <c r="AO81" s="549"/>
      <c r="AP81" s="549"/>
      <c r="AQ81" s="549"/>
      <c r="AR81" s="549"/>
      <c r="AS81" s="549"/>
      <c r="AT81" s="549"/>
      <c r="AU81" s="549"/>
      <c r="AV81" s="549"/>
      <c r="AW81" s="549"/>
      <c r="AX81" s="549"/>
      <c r="AY81" s="549"/>
      <c r="AZ81" s="216"/>
      <c r="BA81" s="237"/>
      <c r="BB81" s="154"/>
      <c r="BC81" s="322"/>
      <c r="BD81" s="303"/>
      <c r="BE81" s="303"/>
      <c r="BF81" s="303"/>
      <c r="BG81" s="323"/>
      <c r="BH81" s="330"/>
      <c r="BI81" s="303"/>
      <c r="BJ81" s="303"/>
      <c r="BK81" s="303"/>
      <c r="BL81" s="323"/>
      <c r="BM81" s="330"/>
      <c r="BN81" s="303"/>
      <c r="BO81" s="303"/>
      <c r="BP81" s="303"/>
      <c r="BQ81" s="323"/>
      <c r="BR81" s="330"/>
      <c r="BS81" s="303"/>
      <c r="BT81" s="303"/>
      <c r="BU81" s="303"/>
      <c r="BV81" s="303"/>
      <c r="BW81" s="303"/>
      <c r="BX81" s="303"/>
      <c r="BY81" s="304"/>
      <c r="BZ81" s="1538"/>
      <c r="CA81" s="1538"/>
      <c r="CB81" s="1538"/>
      <c r="CC81" s="1538"/>
      <c r="CD81" s="1538"/>
      <c r="CE81" s="1538"/>
      <c r="CF81" s="1538"/>
      <c r="CG81" s="1538"/>
      <c r="CH81" s="1538"/>
      <c r="CI81" s="1538"/>
      <c r="CJ81" s="1538"/>
      <c r="CK81" s="1538"/>
      <c r="CL81" s="1538"/>
      <c r="CM81" s="1538"/>
      <c r="CN81" s="1538"/>
      <c r="CO81" s="1538"/>
      <c r="CP81" s="1538"/>
      <c r="CQ81" s="1538"/>
      <c r="CR81" s="1538"/>
      <c r="CS81" s="1538"/>
      <c r="CT81" s="1538"/>
      <c r="CU81" s="1538"/>
      <c r="CV81" s="1538"/>
      <c r="CW81" s="1538"/>
      <c r="CX81" s="1538"/>
      <c r="CY81" s="1538"/>
      <c r="CZ81" s="1538"/>
    </row>
    <row r="82" s="398" customFormat="true" ht="15" customHeight="true" x14ac:dyDescent="0.2">
      <c r="A82" s="1214"/>
      <c r="B82" s="1395"/>
      <c r="C82" s="1290"/>
      <c r="D82" s="1291"/>
      <c r="E82" s="1291"/>
      <c r="F82" s="1291"/>
      <c r="G82" s="1292"/>
      <c r="H82" s="1293"/>
      <c r="I82" s="1291"/>
      <c r="J82" s="1291"/>
      <c r="K82" s="1291"/>
      <c r="L82" s="1294"/>
      <c r="M82" s="1295"/>
      <c r="N82" s="1291"/>
      <c r="O82" s="1291"/>
      <c r="P82" s="1291"/>
      <c r="Q82" s="1292"/>
      <c r="R82" s="1293"/>
      <c r="S82" s="1291"/>
      <c r="T82" s="1291"/>
      <c r="U82" s="1291"/>
      <c r="V82" s="1291"/>
      <c r="W82" s="1291"/>
      <c r="X82" s="1291"/>
      <c r="Y82" s="1588"/>
      <c r="Z82" s="549"/>
      <c r="AA82" s="549"/>
      <c r="AB82" s="549"/>
      <c r="AC82" s="549"/>
      <c r="AD82" s="549"/>
      <c r="AE82" s="549"/>
      <c r="AF82" s="549"/>
      <c r="AG82" s="549"/>
      <c r="AH82" s="549"/>
      <c r="AI82" s="549"/>
      <c r="AJ82" s="549"/>
      <c r="AK82" s="549"/>
      <c r="AL82" s="549"/>
      <c r="AM82" s="549"/>
      <c r="AN82" s="549"/>
      <c r="AO82" s="549"/>
      <c r="AP82" s="549"/>
      <c r="AQ82" s="549"/>
      <c r="AR82" s="549"/>
      <c r="AS82" s="549"/>
      <c r="AT82" s="549"/>
      <c r="AU82" s="549"/>
      <c r="AV82" s="549"/>
      <c r="AW82" s="549"/>
      <c r="AX82" s="549"/>
      <c r="AY82" s="549"/>
      <c r="AZ82" s="216"/>
      <c r="BA82" s="237"/>
      <c r="BB82" s="154"/>
      <c r="BC82" s="322"/>
      <c r="BD82" s="303"/>
      <c r="BE82" s="303"/>
      <c r="BF82" s="303"/>
      <c r="BG82" s="323"/>
      <c r="BH82" s="330"/>
      <c r="BI82" s="303"/>
      <c r="BJ82" s="303"/>
      <c r="BK82" s="303"/>
      <c r="BL82" s="323"/>
      <c r="BM82" s="330"/>
      <c r="BN82" s="303"/>
      <c r="BO82" s="303"/>
      <c r="BP82" s="303"/>
      <c r="BQ82" s="323"/>
      <c r="BR82" s="330"/>
      <c r="BS82" s="303"/>
      <c r="BT82" s="303"/>
      <c r="BU82" s="303"/>
      <c r="BV82" s="303"/>
      <c r="BW82" s="303"/>
      <c r="BX82" s="303"/>
      <c r="BY82" s="304"/>
      <c r="BZ82" s="1538"/>
      <c r="CA82" s="1538"/>
      <c r="CB82" s="1538"/>
      <c r="CC82" s="1538"/>
      <c r="CD82" s="1538"/>
      <c r="CE82" s="1538"/>
      <c r="CF82" s="1538"/>
      <c r="CG82" s="1538"/>
      <c r="CH82" s="1538"/>
      <c r="CI82" s="1538"/>
      <c r="CJ82" s="1538"/>
      <c r="CK82" s="1538"/>
      <c r="CL82" s="1538"/>
      <c r="CM82" s="1538"/>
      <c r="CN82" s="1538"/>
      <c r="CO82" s="1538"/>
      <c r="CP82" s="1538"/>
      <c r="CQ82" s="1538"/>
      <c r="CR82" s="1538"/>
      <c r="CS82" s="1538"/>
      <c r="CT82" s="1538"/>
      <c r="CU82" s="1538"/>
      <c r="CV82" s="1538"/>
      <c r="CW82" s="1538"/>
      <c r="CX82" s="1538"/>
      <c r="CY82" s="1538"/>
      <c r="CZ82" s="1538"/>
    </row>
    <row r="83" s="398" customFormat="true" ht="15" customHeight="true" x14ac:dyDescent="0.2">
      <c r="A83" s="1214"/>
      <c r="B83" s="1395"/>
      <c r="C83" s="1290"/>
      <c r="D83" s="1291"/>
      <c r="E83" s="1291"/>
      <c r="F83" s="1291"/>
      <c r="G83" s="1292"/>
      <c r="H83" s="1293"/>
      <c r="I83" s="1291"/>
      <c r="J83" s="1291"/>
      <c r="K83" s="1291"/>
      <c r="L83" s="1294"/>
      <c r="M83" s="1295"/>
      <c r="N83" s="1291"/>
      <c r="O83" s="1291"/>
      <c r="P83" s="1291"/>
      <c r="Q83" s="1292"/>
      <c r="R83" s="1293"/>
      <c r="S83" s="1291"/>
      <c r="T83" s="1291"/>
      <c r="U83" s="1291"/>
      <c r="V83" s="1291"/>
      <c r="W83" s="1291"/>
      <c r="X83" s="1291"/>
      <c r="Y83" s="1588"/>
      <c r="Z83" s="549"/>
      <c r="AA83" s="549"/>
      <c r="AB83" s="549"/>
      <c r="AC83" s="549"/>
      <c r="AD83" s="549"/>
      <c r="AE83" s="549"/>
      <c r="AF83" s="549"/>
      <c r="AG83" s="549"/>
      <c r="AH83" s="549"/>
      <c r="AI83" s="549"/>
      <c r="AJ83" s="549"/>
      <c r="AK83" s="549"/>
      <c r="AL83" s="549"/>
      <c r="AM83" s="549"/>
      <c r="AN83" s="549"/>
      <c r="AO83" s="549"/>
      <c r="AP83" s="549"/>
      <c r="AQ83" s="549"/>
      <c r="AR83" s="549"/>
      <c r="AS83" s="549"/>
      <c r="AT83" s="549"/>
      <c r="AU83" s="549"/>
      <c r="AV83" s="549"/>
      <c r="AW83" s="549"/>
      <c r="AX83" s="549"/>
      <c r="AY83" s="549"/>
      <c r="AZ83" s="216"/>
      <c r="BA83" s="237"/>
      <c r="BB83" s="154"/>
      <c r="BC83" s="322"/>
      <c r="BD83" s="303"/>
      <c r="BE83" s="303"/>
      <c r="BF83" s="303"/>
      <c r="BG83" s="323"/>
      <c r="BH83" s="330"/>
      <c r="BI83" s="303"/>
      <c r="BJ83" s="303"/>
      <c r="BK83" s="303"/>
      <c r="BL83" s="323"/>
      <c r="BM83" s="330"/>
      <c r="BN83" s="303"/>
      <c r="BO83" s="303"/>
      <c r="BP83" s="303"/>
      <c r="BQ83" s="323"/>
      <c r="BR83" s="330"/>
      <c r="BS83" s="303"/>
      <c r="BT83" s="303"/>
      <c r="BU83" s="303"/>
      <c r="BV83" s="303"/>
      <c r="BW83" s="303"/>
      <c r="BX83" s="303"/>
      <c r="BY83" s="304"/>
      <c r="BZ83" s="1538"/>
      <c r="CA83" s="1538"/>
      <c r="CB83" s="1538"/>
      <c r="CC83" s="1538"/>
      <c r="CD83" s="1538"/>
      <c r="CE83" s="1538"/>
      <c r="CF83" s="1538"/>
      <c r="CG83" s="1538"/>
      <c r="CH83" s="1538"/>
      <c r="CI83" s="1538"/>
      <c r="CJ83" s="1538"/>
      <c r="CK83" s="1538"/>
      <c r="CL83" s="1538"/>
      <c r="CM83" s="1538"/>
      <c r="CN83" s="1538"/>
      <c r="CO83" s="1538"/>
      <c r="CP83" s="1538"/>
      <c r="CQ83" s="1538"/>
      <c r="CR83" s="1538"/>
      <c r="CS83" s="1538"/>
      <c r="CT83" s="1538"/>
      <c r="CU83" s="1538"/>
      <c r="CV83" s="1538"/>
      <c r="CW83" s="1538"/>
      <c r="CX83" s="1538"/>
      <c r="CY83" s="1538"/>
      <c r="CZ83" s="1538"/>
    </row>
    <row r="84" s="398" customFormat="true" ht="15" customHeight="true" x14ac:dyDescent="0.2">
      <c r="A84" s="1214"/>
      <c r="B84" s="1395"/>
      <c r="C84" s="1290"/>
      <c r="D84" s="1291"/>
      <c r="E84" s="1291"/>
      <c r="F84" s="1291"/>
      <c r="G84" s="1292"/>
      <c r="H84" s="1293"/>
      <c r="I84" s="1291"/>
      <c r="J84" s="1291"/>
      <c r="K84" s="1291"/>
      <c r="L84" s="1294"/>
      <c r="M84" s="1295"/>
      <c r="N84" s="1291"/>
      <c r="O84" s="1291"/>
      <c r="P84" s="1291"/>
      <c r="Q84" s="1292"/>
      <c r="R84" s="1293"/>
      <c r="S84" s="1291"/>
      <c r="T84" s="1291"/>
      <c r="U84" s="1291"/>
      <c r="V84" s="1291"/>
      <c r="W84" s="1291"/>
      <c r="X84" s="1291"/>
      <c r="Y84" s="1588"/>
      <c r="Z84" s="549"/>
      <c r="AA84" s="549"/>
      <c r="AB84" s="549"/>
      <c r="AC84" s="549"/>
      <c r="AD84" s="549"/>
      <c r="AE84" s="549"/>
      <c r="AF84" s="549"/>
      <c r="AG84" s="549"/>
      <c r="AH84" s="549"/>
      <c r="AI84" s="549"/>
      <c r="AJ84" s="549"/>
      <c r="AK84" s="549"/>
      <c r="AL84" s="549"/>
      <c r="AM84" s="549"/>
      <c r="AN84" s="549"/>
      <c r="AO84" s="549"/>
      <c r="AP84" s="549"/>
      <c r="AQ84" s="549"/>
      <c r="AR84" s="549"/>
      <c r="AS84" s="549"/>
      <c r="AT84" s="549"/>
      <c r="AU84" s="549"/>
      <c r="AV84" s="549"/>
      <c r="AW84" s="549"/>
      <c r="AX84" s="549"/>
      <c r="AY84" s="549"/>
      <c r="AZ84" s="216"/>
      <c r="BA84" s="237"/>
      <c r="BB84" s="154"/>
      <c r="BC84" s="322"/>
      <c r="BD84" s="303"/>
      <c r="BE84" s="303"/>
      <c r="BF84" s="303"/>
      <c r="BG84" s="323"/>
      <c r="BH84" s="330"/>
      <c r="BI84" s="303"/>
      <c r="BJ84" s="303"/>
      <c r="BK84" s="303"/>
      <c r="BL84" s="323"/>
      <c r="BM84" s="330"/>
      <c r="BN84" s="303"/>
      <c r="BO84" s="303"/>
      <c r="BP84" s="303"/>
      <c r="BQ84" s="323"/>
      <c r="BR84" s="330"/>
      <c r="BS84" s="303"/>
      <c r="BT84" s="303"/>
      <c r="BU84" s="303"/>
      <c r="BV84" s="303"/>
      <c r="BW84" s="303"/>
      <c r="BX84" s="303"/>
      <c r="BY84" s="304"/>
      <c r="BZ84" s="1538"/>
      <c r="CA84" s="1538"/>
      <c r="CB84" s="1538"/>
      <c r="CC84" s="1538"/>
      <c r="CD84" s="1538"/>
      <c r="CE84" s="1538"/>
      <c r="CF84" s="1538"/>
      <c r="CG84" s="1538"/>
      <c r="CH84" s="1538"/>
      <c r="CI84" s="1538"/>
      <c r="CJ84" s="1538"/>
      <c r="CK84" s="1538"/>
      <c r="CL84" s="1538"/>
      <c r="CM84" s="1538"/>
      <c r="CN84" s="1538"/>
      <c r="CO84" s="1538"/>
      <c r="CP84" s="1538"/>
      <c r="CQ84" s="1538"/>
      <c r="CR84" s="1538"/>
      <c r="CS84" s="1538"/>
      <c r="CT84" s="1538"/>
      <c r="CU84" s="1538"/>
      <c r="CV84" s="1538"/>
      <c r="CW84" s="1538"/>
      <c r="CX84" s="1538"/>
      <c r="CY84" s="1538"/>
      <c r="CZ84" s="1538"/>
    </row>
    <row r="85" s="398" customFormat="true" ht="15" customHeight="true" x14ac:dyDescent="0.2">
      <c r="A85" s="1214"/>
      <c r="B85" s="1395"/>
      <c r="C85" s="1290"/>
      <c r="D85" s="1291"/>
      <c r="E85" s="1291"/>
      <c r="F85" s="1291"/>
      <c r="G85" s="1292"/>
      <c r="H85" s="1293"/>
      <c r="I85" s="1291"/>
      <c r="J85" s="1291"/>
      <c r="K85" s="1291"/>
      <c r="L85" s="1294"/>
      <c r="M85" s="1295"/>
      <c r="N85" s="1291"/>
      <c r="O85" s="1291"/>
      <c r="P85" s="1291"/>
      <c r="Q85" s="1292"/>
      <c r="R85" s="1293"/>
      <c r="S85" s="1291"/>
      <c r="T85" s="1291"/>
      <c r="U85" s="1291"/>
      <c r="V85" s="1291"/>
      <c r="W85" s="1291"/>
      <c r="X85" s="1291"/>
      <c r="Y85" s="1588"/>
      <c r="Z85" s="549"/>
      <c r="AA85" s="549"/>
      <c r="AB85" s="549"/>
      <c r="AC85" s="549"/>
      <c r="AD85" s="549"/>
      <c r="AE85" s="549"/>
      <c r="AF85" s="549"/>
      <c r="AG85" s="549"/>
      <c r="AH85" s="549"/>
      <c r="AI85" s="549"/>
      <c r="AJ85" s="549"/>
      <c r="AK85" s="549"/>
      <c r="AL85" s="549"/>
      <c r="AM85" s="549"/>
      <c r="AN85" s="549"/>
      <c r="AO85" s="549"/>
      <c r="AP85" s="549"/>
      <c r="AQ85" s="549"/>
      <c r="AR85" s="549"/>
      <c r="AS85" s="549"/>
      <c r="AT85" s="549"/>
      <c r="AU85" s="549"/>
      <c r="AV85" s="549"/>
      <c r="AW85" s="549"/>
      <c r="AX85" s="549"/>
      <c r="AY85" s="549"/>
      <c r="AZ85" s="216"/>
      <c r="BA85" s="237"/>
      <c r="BB85" s="154"/>
      <c r="BC85" s="322"/>
      <c r="BD85" s="303"/>
      <c r="BE85" s="303"/>
      <c r="BF85" s="303"/>
      <c r="BG85" s="323"/>
      <c r="BH85" s="330"/>
      <c r="BI85" s="303"/>
      <c r="BJ85" s="303"/>
      <c r="BK85" s="303"/>
      <c r="BL85" s="323"/>
      <c r="BM85" s="330"/>
      <c r="BN85" s="303"/>
      <c r="BO85" s="303"/>
      <c r="BP85" s="303"/>
      <c r="BQ85" s="323"/>
      <c r="BR85" s="330"/>
      <c r="BS85" s="303"/>
      <c r="BT85" s="303"/>
      <c r="BU85" s="303"/>
      <c r="BV85" s="303"/>
      <c r="BW85" s="303"/>
      <c r="BX85" s="303"/>
      <c r="BY85" s="304"/>
      <c r="BZ85" s="1538"/>
      <c r="CA85" s="1538"/>
      <c r="CB85" s="1538"/>
      <c r="CC85" s="1538"/>
      <c r="CD85" s="1538"/>
      <c r="CE85" s="1538"/>
      <c r="CF85" s="1538"/>
      <c r="CG85" s="1538"/>
      <c r="CH85" s="1538"/>
      <c r="CI85" s="1538"/>
      <c r="CJ85" s="1538"/>
      <c r="CK85" s="1538"/>
      <c r="CL85" s="1538"/>
      <c r="CM85" s="1538"/>
      <c r="CN85" s="1538"/>
      <c r="CO85" s="1538"/>
      <c r="CP85" s="1538"/>
      <c r="CQ85" s="1538"/>
      <c r="CR85" s="1538"/>
      <c r="CS85" s="1538"/>
      <c r="CT85" s="1538"/>
      <c r="CU85" s="1538"/>
      <c r="CV85" s="1538"/>
      <c r="CW85" s="1538"/>
      <c r="CX85" s="1538"/>
      <c r="CY85" s="1538"/>
      <c r="CZ85" s="1538"/>
    </row>
    <row r="86" s="398" customFormat="true" ht="15" customHeight="true" x14ac:dyDescent="0.2">
      <c r="A86" s="1215"/>
      <c r="B86" s="1396"/>
      <c r="C86" s="1296"/>
      <c r="D86" s="1297"/>
      <c r="E86" s="1297"/>
      <c r="F86" s="1297"/>
      <c r="G86" s="1298"/>
      <c r="H86" s="1299"/>
      <c r="I86" s="1297"/>
      <c r="J86" s="1297"/>
      <c r="K86" s="1297"/>
      <c r="L86" s="1300"/>
      <c r="M86" s="1301"/>
      <c r="N86" s="1297"/>
      <c r="O86" s="1297"/>
      <c r="P86" s="1297"/>
      <c r="Q86" s="1298"/>
      <c r="R86" s="1299"/>
      <c r="S86" s="1297"/>
      <c r="T86" s="1297"/>
      <c r="U86" s="1297"/>
      <c r="V86" s="1297"/>
      <c r="W86" s="1297"/>
      <c r="X86" s="1297"/>
      <c r="Y86" s="1589"/>
      <c r="Z86" s="549"/>
      <c r="AA86" s="549"/>
      <c r="AB86" s="549"/>
      <c r="AC86" s="549"/>
      <c r="AD86" s="549"/>
      <c r="AE86" s="549"/>
      <c r="AF86" s="549"/>
      <c r="AG86" s="549"/>
      <c r="AH86" s="549"/>
      <c r="AI86" s="549"/>
      <c r="AJ86" s="549"/>
      <c r="AK86" s="549"/>
      <c r="AL86" s="549"/>
      <c r="AM86" s="549"/>
      <c r="AN86" s="549"/>
      <c r="AO86" s="549"/>
      <c r="AP86" s="549"/>
      <c r="AQ86" s="549"/>
      <c r="AR86" s="549"/>
      <c r="AS86" s="549"/>
      <c r="AT86" s="549"/>
      <c r="AU86" s="549"/>
      <c r="AV86" s="549"/>
      <c r="AW86" s="549"/>
      <c r="AX86" s="549"/>
      <c r="AY86" s="549"/>
      <c r="AZ86" s="216"/>
      <c r="BA86" s="237"/>
      <c r="BB86" s="154"/>
      <c r="BC86" s="322"/>
      <c r="BD86" s="303"/>
      <c r="BE86" s="303"/>
      <c r="BF86" s="303"/>
      <c r="BG86" s="323"/>
      <c r="BH86" s="330"/>
      <c r="BI86" s="303"/>
      <c r="BJ86" s="303"/>
      <c r="BK86" s="303"/>
      <c r="BL86" s="323"/>
      <c r="BM86" s="330"/>
      <c r="BN86" s="303"/>
      <c r="BO86" s="303"/>
      <c r="BP86" s="303"/>
      <c r="BQ86" s="323"/>
      <c r="BR86" s="330"/>
      <c r="BS86" s="303"/>
      <c r="BT86" s="303"/>
      <c r="BU86" s="303"/>
      <c r="BV86" s="303"/>
      <c r="BW86" s="303"/>
      <c r="BX86" s="303"/>
      <c r="BY86" s="304"/>
      <c r="BZ86" s="1538"/>
      <c r="CA86" s="1538"/>
      <c r="CB86" s="1538"/>
      <c r="CC86" s="1538"/>
      <c r="CD86" s="1538"/>
      <c r="CE86" s="1538"/>
      <c r="CF86" s="1538"/>
      <c r="CG86" s="1538"/>
      <c r="CH86" s="1538"/>
      <c r="CI86" s="1538"/>
      <c r="CJ86" s="1538"/>
      <c r="CK86" s="1538"/>
      <c r="CL86" s="1538"/>
      <c r="CM86" s="1538"/>
      <c r="CN86" s="1538"/>
      <c r="CO86" s="1538"/>
      <c r="CP86" s="1538"/>
      <c r="CQ86" s="1538"/>
      <c r="CR86" s="1538"/>
      <c r="CS86" s="1538"/>
      <c r="CT86" s="1538"/>
      <c r="CU86" s="1538"/>
      <c r="CV86" s="1538"/>
      <c r="CW86" s="1538"/>
      <c r="CX86" s="1538"/>
      <c r="CY86" s="1538"/>
      <c r="CZ86" s="1538"/>
    </row>
    <row r="87" s="398" customFormat="true" ht="15" customHeight="true" x14ac:dyDescent="0.2">
      <c r="A87" s="716"/>
      <c r="B87" s="736"/>
      <c r="C87" s="804"/>
      <c r="D87" s="805"/>
      <c r="E87" s="805"/>
      <c r="F87" s="805"/>
      <c r="G87" s="806"/>
      <c r="H87" s="807"/>
      <c r="I87" s="805"/>
      <c r="J87" s="805"/>
      <c r="K87" s="805"/>
      <c r="L87" s="808"/>
      <c r="M87" s="809"/>
      <c r="N87" s="805"/>
      <c r="O87" s="805"/>
      <c r="P87" s="805"/>
      <c r="Q87" s="806"/>
      <c r="R87" s="807"/>
      <c r="S87" s="805"/>
      <c r="T87" s="805"/>
      <c r="U87" s="805"/>
      <c r="V87" s="805"/>
      <c r="W87" s="805"/>
      <c r="X87" s="805"/>
      <c r="Y87" s="1494"/>
      <c r="Z87" s="549"/>
      <c r="AA87" s="549"/>
      <c r="AB87" s="549"/>
      <c r="AC87" s="549"/>
      <c r="AD87" s="549"/>
      <c r="AE87" s="549"/>
      <c r="AF87" s="549"/>
      <c r="AG87" s="549"/>
      <c r="AH87" s="549"/>
      <c r="AI87" s="549"/>
      <c r="AJ87" s="549"/>
      <c r="AK87" s="549"/>
      <c r="AL87" s="549"/>
      <c r="AM87" s="549"/>
      <c r="AN87" s="549"/>
      <c r="AO87" s="549"/>
      <c r="AP87" s="549"/>
      <c r="AQ87" s="549"/>
      <c r="AR87" s="549"/>
      <c r="AS87" s="549"/>
      <c r="AT87" s="549"/>
      <c r="AU87" s="549"/>
      <c r="AV87" s="549"/>
      <c r="AW87" s="549"/>
      <c r="AX87" s="549"/>
      <c r="AY87" s="549"/>
      <c r="AZ87" s="216"/>
      <c r="BA87" s="237"/>
      <c r="BB87" s="154"/>
      <c r="BC87" s="322"/>
      <c r="BD87" s="303"/>
      <c r="BE87" s="303"/>
      <c r="BF87" s="303"/>
      <c r="BG87" s="323"/>
      <c r="BH87" s="330"/>
      <c r="BI87" s="303"/>
      <c r="BJ87" s="303"/>
      <c r="BK87" s="303"/>
      <c r="BL87" s="323"/>
      <c r="BM87" s="330"/>
      <c r="BN87" s="303"/>
      <c r="BO87" s="303"/>
      <c r="BP87" s="303"/>
      <c r="BQ87" s="323"/>
      <c r="BR87" s="330"/>
      <c r="BS87" s="303"/>
      <c r="BT87" s="303"/>
      <c r="BU87" s="303"/>
      <c r="BV87" s="303"/>
      <c r="BW87" s="303"/>
      <c r="BX87" s="303"/>
      <c r="BY87" s="304"/>
      <c r="BZ87" s="1538"/>
      <c r="CA87" s="1538"/>
      <c r="CB87" s="1538"/>
      <c r="CC87" s="1538"/>
      <c r="CD87" s="1538"/>
      <c r="CE87" s="1538"/>
      <c r="CF87" s="1538"/>
      <c r="CG87" s="1538"/>
      <c r="CH87" s="1538"/>
      <c r="CI87" s="1538"/>
      <c r="CJ87" s="1538"/>
      <c r="CK87" s="1538"/>
      <c r="CL87" s="1538"/>
      <c r="CM87" s="1538"/>
      <c r="CN87" s="1538"/>
      <c r="CO87" s="1538"/>
      <c r="CP87" s="1538"/>
      <c r="CQ87" s="1538"/>
      <c r="CR87" s="1538"/>
      <c r="CS87" s="1538"/>
      <c r="CT87" s="1538"/>
      <c r="CU87" s="1538"/>
      <c r="CV87" s="1538"/>
      <c r="CW87" s="1538"/>
      <c r="CX87" s="1538"/>
      <c r="CY87" s="1538"/>
      <c r="CZ87" s="1538"/>
    </row>
    <row r="88" s="398" customFormat="true" ht="15" customHeight="true" x14ac:dyDescent="0.2">
      <c r="A88" s="716"/>
      <c r="B88" s="736"/>
      <c r="C88" s="804"/>
      <c r="D88" s="805"/>
      <c r="E88" s="805"/>
      <c r="F88" s="805"/>
      <c r="G88" s="806"/>
      <c r="H88" s="807"/>
      <c r="I88" s="805"/>
      <c r="J88" s="805"/>
      <c r="K88" s="805"/>
      <c r="L88" s="808"/>
      <c r="M88" s="809"/>
      <c r="N88" s="805"/>
      <c r="O88" s="805"/>
      <c r="P88" s="805"/>
      <c r="Q88" s="806"/>
      <c r="R88" s="807"/>
      <c r="S88" s="805"/>
      <c r="T88" s="805"/>
      <c r="U88" s="805"/>
      <c r="V88" s="805"/>
      <c r="W88" s="805"/>
      <c r="X88" s="805"/>
      <c r="Y88" s="1494"/>
      <c r="Z88" s="549"/>
      <c r="AA88" s="549"/>
      <c r="AB88" s="549"/>
      <c r="AC88" s="549"/>
      <c r="AD88" s="549"/>
      <c r="AE88" s="549"/>
      <c r="AF88" s="549"/>
      <c r="AG88" s="549"/>
      <c r="AH88" s="549"/>
      <c r="AI88" s="549"/>
      <c r="AJ88" s="549"/>
      <c r="AK88" s="549"/>
      <c r="AL88" s="549"/>
      <c r="AM88" s="549"/>
      <c r="AN88" s="549"/>
      <c r="AO88" s="549"/>
      <c r="AP88" s="549"/>
      <c r="AQ88" s="549"/>
      <c r="AR88" s="549"/>
      <c r="AS88" s="549"/>
      <c r="AT88" s="549"/>
      <c r="AU88" s="549"/>
      <c r="AV88" s="549"/>
      <c r="AW88" s="549"/>
      <c r="AX88" s="549"/>
      <c r="AY88" s="549"/>
      <c r="AZ88" s="216"/>
      <c r="BA88" s="237"/>
      <c r="BB88" s="154"/>
      <c r="BC88" s="322"/>
      <c r="BD88" s="303"/>
      <c r="BE88" s="303"/>
      <c r="BF88" s="303"/>
      <c r="BG88" s="323"/>
      <c r="BH88" s="330"/>
      <c r="BI88" s="303"/>
      <c r="BJ88" s="303"/>
      <c r="BK88" s="303"/>
      <c r="BL88" s="323"/>
      <c r="BM88" s="330"/>
      <c r="BN88" s="303"/>
      <c r="BO88" s="303"/>
      <c r="BP88" s="303"/>
      <c r="BQ88" s="323"/>
      <c r="BR88" s="330"/>
      <c r="BS88" s="303"/>
      <c r="BT88" s="303"/>
      <c r="BU88" s="303"/>
      <c r="BV88" s="303"/>
      <c r="BW88" s="303"/>
      <c r="BX88" s="303"/>
      <c r="BY88" s="304"/>
      <c r="BZ88" s="1538"/>
      <c r="CA88" s="1538"/>
      <c r="CB88" s="1538"/>
      <c r="CC88" s="1538"/>
      <c r="CD88" s="1538"/>
      <c r="CE88" s="1538"/>
      <c r="CF88" s="1538"/>
      <c r="CG88" s="1538"/>
      <c r="CH88" s="1538"/>
      <c r="CI88" s="1538"/>
      <c r="CJ88" s="1538"/>
      <c r="CK88" s="1538"/>
      <c r="CL88" s="1538"/>
      <c r="CM88" s="1538"/>
      <c r="CN88" s="1538"/>
      <c r="CO88" s="1538"/>
      <c r="CP88" s="1538"/>
      <c r="CQ88" s="1538"/>
      <c r="CR88" s="1538"/>
      <c r="CS88" s="1538"/>
      <c r="CT88" s="1538"/>
      <c r="CU88" s="1538"/>
      <c r="CV88" s="1538"/>
      <c r="CW88" s="1538"/>
      <c r="CX88" s="1538"/>
      <c r="CY88" s="1538"/>
      <c r="CZ88" s="1538"/>
    </row>
    <row r="89" s="398" customFormat="true" ht="15" customHeight="true" x14ac:dyDescent="0.2">
      <c r="A89" s="716"/>
      <c r="B89" s="736"/>
      <c r="C89" s="804"/>
      <c r="D89" s="805"/>
      <c r="E89" s="805"/>
      <c r="F89" s="805"/>
      <c r="G89" s="806"/>
      <c r="H89" s="807"/>
      <c r="I89" s="805"/>
      <c r="J89" s="805"/>
      <c r="K89" s="805"/>
      <c r="L89" s="808"/>
      <c r="M89" s="809"/>
      <c r="N89" s="805"/>
      <c r="O89" s="805"/>
      <c r="P89" s="805"/>
      <c r="Q89" s="806"/>
      <c r="R89" s="807"/>
      <c r="S89" s="805"/>
      <c r="T89" s="805"/>
      <c r="U89" s="805"/>
      <c r="V89" s="805"/>
      <c r="W89" s="805"/>
      <c r="X89" s="805"/>
      <c r="Y89" s="1494"/>
      <c r="Z89" s="549"/>
      <c r="AA89" s="549"/>
      <c r="AB89" s="549"/>
      <c r="AC89" s="549"/>
      <c r="AD89" s="549"/>
      <c r="AE89" s="549"/>
      <c r="AF89" s="549"/>
      <c r="AG89" s="549"/>
      <c r="AH89" s="549"/>
      <c r="AI89" s="549"/>
      <c r="AJ89" s="549"/>
      <c r="AK89" s="549"/>
      <c r="AL89" s="549"/>
      <c r="AM89" s="549"/>
      <c r="AN89" s="549"/>
      <c r="AO89" s="549"/>
      <c r="AP89" s="549"/>
      <c r="AQ89" s="549"/>
      <c r="AR89" s="549"/>
      <c r="AS89" s="549"/>
      <c r="AT89" s="549"/>
      <c r="AU89" s="549"/>
      <c r="AV89" s="549"/>
      <c r="AW89" s="549"/>
      <c r="AX89" s="549"/>
      <c r="AY89" s="549"/>
      <c r="AZ89" s="216"/>
      <c r="BA89" s="237"/>
      <c r="BB89" s="154"/>
      <c r="BC89" s="322"/>
      <c r="BD89" s="303"/>
      <c r="BE89" s="303"/>
      <c r="BF89" s="303"/>
      <c r="BG89" s="323"/>
      <c r="BH89" s="330"/>
      <c r="BI89" s="303"/>
      <c r="BJ89" s="303"/>
      <c r="BK89" s="303"/>
      <c r="BL89" s="323"/>
      <c r="BM89" s="330"/>
      <c r="BN89" s="303"/>
      <c r="BO89" s="303"/>
      <c r="BP89" s="303"/>
      <c r="BQ89" s="323"/>
      <c r="BR89" s="330"/>
      <c r="BS89" s="303"/>
      <c r="BT89" s="303"/>
      <c r="BU89" s="303"/>
      <c r="BV89" s="303"/>
      <c r="BW89" s="303"/>
      <c r="BX89" s="303"/>
      <c r="BY89" s="304"/>
      <c r="BZ89" s="1538"/>
      <c r="CA89" s="1538"/>
      <c r="CB89" s="1538"/>
      <c r="CC89" s="1538"/>
      <c r="CD89" s="1538"/>
      <c r="CE89" s="1538"/>
      <c r="CF89" s="1538"/>
      <c r="CG89" s="1538"/>
      <c r="CH89" s="1538"/>
      <c r="CI89" s="1538"/>
      <c r="CJ89" s="1538"/>
      <c r="CK89" s="1538"/>
      <c r="CL89" s="1538"/>
      <c r="CM89" s="1538"/>
      <c r="CN89" s="1538"/>
      <c r="CO89" s="1538"/>
      <c r="CP89" s="1538"/>
      <c r="CQ89" s="1538"/>
      <c r="CR89" s="1538"/>
      <c r="CS89" s="1538"/>
      <c r="CT89" s="1538"/>
      <c r="CU89" s="1538"/>
      <c r="CV89" s="1538"/>
      <c r="CW89" s="1538"/>
      <c r="CX89" s="1538"/>
      <c r="CY89" s="1538"/>
      <c r="CZ89" s="1538"/>
    </row>
    <row r="90" s="398" customFormat="true" ht="15" customHeight="true" x14ac:dyDescent="0.2">
      <c r="A90" s="717"/>
      <c r="B90" s="737"/>
      <c r="C90" s="810"/>
      <c r="D90" s="811"/>
      <c r="E90" s="811"/>
      <c r="F90" s="811"/>
      <c r="G90" s="812"/>
      <c r="H90" s="813"/>
      <c r="I90" s="811"/>
      <c r="J90" s="811"/>
      <c r="K90" s="811"/>
      <c r="L90" s="814"/>
      <c r="M90" s="815"/>
      <c r="N90" s="811"/>
      <c r="O90" s="811"/>
      <c r="P90" s="811"/>
      <c r="Q90" s="812"/>
      <c r="R90" s="813"/>
      <c r="S90" s="811"/>
      <c r="T90" s="811"/>
      <c r="U90" s="811"/>
      <c r="V90" s="811"/>
      <c r="W90" s="811"/>
      <c r="X90" s="811"/>
      <c r="Y90" s="1495"/>
      <c r="Z90" s="549"/>
      <c r="AA90" s="549"/>
      <c r="AB90" s="549"/>
      <c r="AC90" s="549"/>
      <c r="AD90" s="549"/>
      <c r="AE90" s="549"/>
      <c r="AF90" s="549"/>
      <c r="AG90" s="549"/>
      <c r="AH90" s="549"/>
      <c r="AI90" s="549"/>
      <c r="AJ90" s="549"/>
      <c r="AK90" s="549"/>
      <c r="AL90" s="549"/>
      <c r="AM90" s="549"/>
      <c r="AN90" s="549"/>
      <c r="AO90" s="549"/>
      <c r="AP90" s="549"/>
      <c r="AQ90" s="549"/>
      <c r="AR90" s="549"/>
      <c r="AS90" s="549"/>
      <c r="AT90" s="549"/>
      <c r="AU90" s="549"/>
      <c r="AV90" s="549"/>
      <c r="AW90" s="549"/>
      <c r="AX90" s="549"/>
      <c r="AY90" s="549"/>
      <c r="AZ90" s="216"/>
      <c r="BA90" s="237"/>
      <c r="BB90" s="154"/>
      <c r="BC90" s="322"/>
      <c r="BD90" s="303"/>
      <c r="BE90" s="303"/>
      <c r="BF90" s="303"/>
      <c r="BG90" s="323"/>
      <c r="BH90" s="330"/>
      <c r="BI90" s="303"/>
      <c r="BJ90" s="303"/>
      <c r="BK90" s="303"/>
      <c r="BL90" s="323"/>
      <c r="BM90" s="330"/>
      <c r="BN90" s="303"/>
      <c r="BO90" s="303"/>
      <c r="BP90" s="303"/>
      <c r="BQ90" s="323"/>
      <c r="BR90" s="330"/>
      <c r="BS90" s="303"/>
      <c r="BT90" s="303"/>
      <c r="BU90" s="303"/>
      <c r="BV90" s="303"/>
      <c r="BW90" s="303"/>
      <c r="BX90" s="303"/>
      <c r="BY90" s="304"/>
      <c r="BZ90" s="1538"/>
      <c r="CA90" s="1538"/>
      <c r="CB90" s="1538"/>
      <c r="CC90" s="1538"/>
      <c r="CD90" s="1538"/>
      <c r="CE90" s="1538"/>
      <c r="CF90" s="1538"/>
      <c r="CG90" s="1538"/>
      <c r="CH90" s="1538"/>
      <c r="CI90" s="1538"/>
      <c r="CJ90" s="1538"/>
      <c r="CK90" s="1538"/>
      <c r="CL90" s="1538"/>
      <c r="CM90" s="1538"/>
      <c r="CN90" s="1538"/>
      <c r="CO90" s="1538"/>
      <c r="CP90" s="1538"/>
      <c r="CQ90" s="1538"/>
      <c r="CR90" s="1538"/>
      <c r="CS90" s="1538"/>
      <c r="CT90" s="1538"/>
      <c r="CU90" s="1538"/>
      <c r="CV90" s="1538"/>
      <c r="CW90" s="1538"/>
      <c r="CX90" s="1538"/>
      <c r="CY90" s="1538"/>
      <c r="CZ90" s="1538"/>
    </row>
    <row r="91" s="398" customFormat="true" ht="15" customHeight="true" x14ac:dyDescent="0.2">
      <c r="A91" s="634"/>
      <c r="B91" s="738"/>
      <c r="C91" s="816"/>
      <c r="D91" s="778"/>
      <c r="E91" s="778"/>
      <c r="F91" s="778"/>
      <c r="G91" s="779"/>
      <c r="H91" s="817"/>
      <c r="I91" s="778"/>
      <c r="J91" s="778"/>
      <c r="K91" s="778"/>
      <c r="L91" s="818"/>
      <c r="M91" s="816"/>
      <c r="N91" s="778"/>
      <c r="O91" s="778"/>
      <c r="P91" s="778"/>
      <c r="Q91" s="779"/>
      <c r="R91" s="817"/>
      <c r="S91" s="778"/>
      <c r="T91" s="778"/>
      <c r="U91" s="778"/>
      <c r="V91" s="778"/>
      <c r="W91" s="778"/>
      <c r="X91" s="778"/>
      <c r="Y91" s="818"/>
      <c r="Z91" s="549"/>
      <c r="AA91" s="549"/>
      <c r="AB91" s="549"/>
      <c r="AC91" s="549"/>
      <c r="AD91" s="549"/>
      <c r="AE91" s="549"/>
      <c r="AF91" s="549"/>
      <c r="AG91" s="549"/>
      <c r="AH91" s="549"/>
      <c r="AI91" s="549"/>
      <c r="AJ91" s="549"/>
      <c r="AK91" s="549"/>
      <c r="AL91" s="549"/>
      <c r="AM91" s="549"/>
      <c r="AN91" s="549"/>
      <c r="AO91" s="549"/>
      <c r="AP91" s="549"/>
      <c r="AQ91" s="549"/>
      <c r="AR91" s="549"/>
      <c r="AS91" s="549"/>
      <c r="AT91" s="549"/>
      <c r="AU91" s="549"/>
      <c r="AV91" s="549"/>
      <c r="AW91" s="549"/>
      <c r="AX91" s="549"/>
      <c r="AY91" s="549"/>
      <c r="AZ91" s="216"/>
      <c r="BA91" s="237"/>
      <c r="BB91" s="154"/>
      <c r="BC91" s="322"/>
      <c r="BD91" s="303"/>
      <c r="BE91" s="303"/>
      <c r="BF91" s="303"/>
      <c r="BG91" s="323"/>
      <c r="BH91" s="330"/>
      <c r="BI91" s="303"/>
      <c r="BJ91" s="303"/>
      <c r="BK91" s="303"/>
      <c r="BL91" s="323"/>
      <c r="BM91" s="330"/>
      <c r="BN91" s="303"/>
      <c r="BO91" s="303"/>
      <c r="BP91" s="303"/>
      <c r="BQ91" s="323"/>
      <c r="BR91" s="330"/>
      <c r="BS91" s="303"/>
      <c r="BT91" s="303"/>
      <c r="BU91" s="303"/>
      <c r="BV91" s="303"/>
      <c r="BW91" s="303"/>
      <c r="BX91" s="303"/>
      <c r="BY91" s="304"/>
      <c r="BZ91" s="1538"/>
      <c r="CA91" s="1538"/>
      <c r="CB91" s="1538"/>
      <c r="CC91" s="1538"/>
      <c r="CD91" s="1538"/>
      <c r="CE91" s="1538"/>
      <c r="CF91" s="1538"/>
      <c r="CG91" s="1538"/>
      <c r="CH91" s="1538"/>
      <c r="CI91" s="1538"/>
      <c r="CJ91" s="1538"/>
      <c r="CK91" s="1538"/>
      <c r="CL91" s="1538"/>
      <c r="CM91" s="1538"/>
      <c r="CN91" s="1538"/>
      <c r="CO91" s="1538"/>
      <c r="CP91" s="1538"/>
      <c r="CQ91" s="1538"/>
      <c r="CR91" s="1538"/>
      <c r="CS91" s="1538"/>
      <c r="CT91" s="1538"/>
      <c r="CU91" s="1538"/>
      <c r="CV91" s="1538"/>
      <c r="CW91" s="1538"/>
      <c r="CX91" s="1538"/>
      <c r="CY91" s="1538"/>
      <c r="CZ91" s="1538"/>
    </row>
    <row r="92" s="398" customFormat="true" ht="15" customHeight="true" x14ac:dyDescent="0.2">
      <c r="A92" s="634"/>
      <c r="B92" s="738"/>
      <c r="C92" s="816"/>
      <c r="D92" s="778"/>
      <c r="E92" s="778"/>
      <c r="F92" s="778"/>
      <c r="G92" s="779"/>
      <c r="H92" s="817"/>
      <c r="I92" s="778"/>
      <c r="J92" s="778"/>
      <c r="K92" s="778"/>
      <c r="L92" s="818"/>
      <c r="M92" s="816"/>
      <c r="N92" s="778"/>
      <c r="O92" s="778"/>
      <c r="P92" s="778"/>
      <c r="Q92" s="779"/>
      <c r="R92" s="817"/>
      <c r="S92" s="778"/>
      <c r="T92" s="778"/>
      <c r="U92" s="778"/>
      <c r="V92" s="778"/>
      <c r="W92" s="778"/>
      <c r="X92" s="778"/>
      <c r="Y92" s="818"/>
      <c r="Z92" s="549"/>
      <c r="AA92" s="549"/>
      <c r="AB92" s="549"/>
      <c r="AC92" s="549"/>
      <c r="AD92" s="549"/>
      <c r="AE92" s="549"/>
      <c r="AF92" s="549"/>
      <c r="AG92" s="549"/>
      <c r="AH92" s="549"/>
      <c r="AI92" s="549"/>
      <c r="AJ92" s="549"/>
      <c r="AK92" s="549"/>
      <c r="AL92" s="549"/>
      <c r="AM92" s="549"/>
      <c r="AN92" s="549"/>
      <c r="AO92" s="549"/>
      <c r="AP92" s="549"/>
      <c r="AQ92" s="549"/>
      <c r="AR92" s="549"/>
      <c r="AS92" s="549"/>
      <c r="AT92" s="549"/>
      <c r="AU92" s="549"/>
      <c r="AV92" s="549"/>
      <c r="AW92" s="549"/>
      <c r="AX92" s="549"/>
      <c r="AY92" s="549"/>
      <c r="AZ92" s="216"/>
      <c r="BA92" s="237"/>
      <c r="BB92" s="154"/>
      <c r="BC92" s="322"/>
      <c r="BD92" s="303"/>
      <c r="BE92" s="303"/>
      <c r="BF92" s="303"/>
      <c r="BG92" s="323"/>
      <c r="BH92" s="330"/>
      <c r="BI92" s="303"/>
      <c r="BJ92" s="303"/>
      <c r="BK92" s="303"/>
      <c r="BL92" s="323"/>
      <c r="BM92" s="330"/>
      <c r="BN92" s="303"/>
      <c r="BO92" s="303"/>
      <c r="BP92" s="303"/>
      <c r="BQ92" s="323"/>
      <c r="BR92" s="330"/>
      <c r="BS92" s="303"/>
      <c r="BT92" s="303"/>
      <c r="BU92" s="303"/>
      <c r="BV92" s="303"/>
      <c r="BW92" s="303"/>
      <c r="BX92" s="303"/>
      <c r="BY92" s="304"/>
      <c r="BZ92" s="1538"/>
      <c r="CA92" s="1538"/>
      <c r="CB92" s="1538"/>
      <c r="CC92" s="1538"/>
      <c r="CD92" s="1538"/>
      <c r="CE92" s="1538"/>
      <c r="CF92" s="1538"/>
      <c r="CG92" s="1538"/>
      <c r="CH92" s="1538"/>
      <c r="CI92" s="1538"/>
      <c r="CJ92" s="1538"/>
      <c r="CK92" s="1538"/>
      <c r="CL92" s="1538"/>
      <c r="CM92" s="1538"/>
      <c r="CN92" s="1538"/>
      <c r="CO92" s="1538"/>
      <c r="CP92" s="1538"/>
      <c r="CQ92" s="1538"/>
      <c r="CR92" s="1538"/>
      <c r="CS92" s="1538"/>
      <c r="CT92" s="1538"/>
      <c r="CU92" s="1538"/>
      <c r="CV92" s="1538"/>
      <c r="CW92" s="1538"/>
      <c r="CX92" s="1538"/>
      <c r="CY92" s="1538"/>
      <c r="CZ92" s="1538"/>
    </row>
    <row r="93" s="398" customFormat="true" ht="15" customHeight="true" x14ac:dyDescent="0.2">
      <c r="A93" s="718"/>
      <c r="B93" s="739"/>
      <c r="C93" s="640"/>
      <c r="D93" s="641"/>
      <c r="E93" s="641"/>
      <c r="F93" s="641"/>
      <c r="G93" s="698"/>
      <c r="H93" s="686"/>
      <c r="I93" s="641"/>
      <c r="J93" s="641"/>
      <c r="K93" s="641"/>
      <c r="L93" s="659"/>
      <c r="M93" s="640"/>
      <c r="N93" s="641"/>
      <c r="O93" s="641"/>
      <c r="P93" s="641"/>
      <c r="Q93" s="698"/>
      <c r="R93" s="686"/>
      <c r="S93" s="641"/>
      <c r="T93" s="641"/>
      <c r="U93" s="641"/>
      <c r="V93" s="641"/>
      <c r="W93" s="641"/>
      <c r="X93" s="641"/>
      <c r="Y93" s="659"/>
      <c r="Z93" s="549"/>
      <c r="AA93" s="549"/>
      <c r="AB93" s="549"/>
      <c r="AC93" s="549"/>
      <c r="AD93" s="549"/>
      <c r="AE93" s="549"/>
      <c r="AF93" s="549"/>
      <c r="AG93" s="549"/>
      <c r="AH93" s="549"/>
      <c r="AI93" s="549"/>
      <c r="AJ93" s="549"/>
      <c r="AK93" s="549"/>
      <c r="AL93" s="549"/>
      <c r="AM93" s="549"/>
      <c r="AN93" s="549"/>
      <c r="AO93" s="549"/>
      <c r="AP93" s="549"/>
      <c r="AQ93" s="549"/>
      <c r="AR93" s="549"/>
      <c r="AS93" s="549"/>
      <c r="AT93" s="549"/>
      <c r="AU93" s="549"/>
      <c r="AV93" s="549"/>
      <c r="AW93" s="549"/>
      <c r="AX93" s="549"/>
      <c r="AY93" s="549"/>
      <c r="AZ93" s="216"/>
      <c r="BA93" s="237"/>
      <c r="BB93" s="154"/>
      <c r="BC93" s="322"/>
      <c r="BD93" s="303"/>
      <c r="BE93" s="303"/>
      <c r="BF93" s="303"/>
      <c r="BG93" s="323"/>
      <c r="BH93" s="330"/>
      <c r="BI93" s="303"/>
      <c r="BJ93" s="303"/>
      <c r="BK93" s="303"/>
      <c r="BL93" s="323"/>
      <c r="BM93" s="330"/>
      <c r="BN93" s="303"/>
      <c r="BO93" s="303"/>
      <c r="BP93" s="303"/>
      <c r="BQ93" s="323"/>
      <c r="BR93" s="330"/>
      <c r="BS93" s="303"/>
      <c r="BT93" s="303"/>
      <c r="BU93" s="303"/>
      <c r="BV93" s="303"/>
      <c r="BW93" s="303"/>
      <c r="BX93" s="303"/>
      <c r="BY93" s="304"/>
      <c r="BZ93" s="1538"/>
      <c r="CA93" s="1538"/>
      <c r="CB93" s="1538"/>
      <c r="CC93" s="1538"/>
      <c r="CD93" s="1538"/>
      <c r="CE93" s="1538"/>
      <c r="CF93" s="1538"/>
      <c r="CG93" s="1538"/>
      <c r="CH93" s="1538"/>
      <c r="CI93" s="1538"/>
      <c r="CJ93" s="1538"/>
      <c r="CK93" s="1538"/>
      <c r="CL93" s="1538"/>
      <c r="CM93" s="1538"/>
      <c r="CN93" s="1538"/>
      <c r="CO93" s="1538"/>
      <c r="CP93" s="1538"/>
      <c r="CQ93" s="1538"/>
      <c r="CR93" s="1538"/>
      <c r="CS93" s="1538"/>
      <c r="CT93" s="1538"/>
      <c r="CU93" s="1538"/>
      <c r="CV93" s="1538"/>
      <c r="CW93" s="1538"/>
      <c r="CX93" s="1538"/>
      <c r="CY93" s="1538"/>
      <c r="CZ93" s="1538"/>
    </row>
    <row r="94" s="398" customFormat="true" ht="15" customHeight="true" x14ac:dyDescent="0.2">
      <c r="A94" s="949"/>
      <c r="B94" s="739"/>
      <c r="C94" s="640"/>
      <c r="D94" s="642"/>
      <c r="E94" s="642"/>
      <c r="F94" s="642"/>
      <c r="G94" s="699"/>
      <c r="H94" s="686"/>
      <c r="I94" s="642"/>
      <c r="J94" s="642"/>
      <c r="K94" s="642"/>
      <c r="L94" s="660"/>
      <c r="M94" s="640"/>
      <c r="N94" s="642"/>
      <c r="O94" s="642"/>
      <c r="P94" s="642"/>
      <c r="Q94" s="699"/>
      <c r="R94" s="686"/>
      <c r="S94" s="642"/>
      <c r="T94" s="642"/>
      <c r="U94" s="642"/>
      <c r="V94" s="642"/>
      <c r="W94" s="642"/>
      <c r="X94" s="642"/>
      <c r="Y94" s="660"/>
      <c r="Z94" s="549"/>
      <c r="AA94" s="549"/>
      <c r="AB94" s="549"/>
      <c r="AC94" s="549"/>
      <c r="AD94" s="549"/>
      <c r="AE94" s="549"/>
      <c r="AF94" s="549"/>
      <c r="AG94" s="549"/>
      <c r="AH94" s="549"/>
      <c r="AI94" s="549"/>
      <c r="AJ94" s="549"/>
      <c r="AK94" s="549"/>
      <c r="AL94" s="549"/>
      <c r="AM94" s="549"/>
      <c r="AN94" s="549"/>
      <c r="AO94" s="549"/>
      <c r="AP94" s="549"/>
      <c r="AQ94" s="549"/>
      <c r="AR94" s="549"/>
      <c r="AS94" s="549"/>
      <c r="AT94" s="549"/>
      <c r="AU94" s="549"/>
      <c r="AV94" s="549"/>
      <c r="AW94" s="549"/>
      <c r="AX94" s="549"/>
      <c r="AY94" s="549"/>
      <c r="AZ94" s="216"/>
      <c r="BA94" s="237"/>
      <c r="BB94" s="154"/>
      <c r="BC94" s="322"/>
      <c r="BD94" s="303"/>
      <c r="BE94" s="303"/>
      <c r="BF94" s="303"/>
      <c r="BG94" s="323"/>
      <c r="BH94" s="330"/>
      <c r="BI94" s="303"/>
      <c r="BJ94" s="303"/>
      <c r="BK94" s="303"/>
      <c r="BL94" s="323"/>
      <c r="BM94" s="330"/>
      <c r="BN94" s="303"/>
      <c r="BO94" s="303"/>
      <c r="BP94" s="303"/>
      <c r="BQ94" s="323"/>
      <c r="BR94" s="330"/>
      <c r="BS94" s="303"/>
      <c r="BT94" s="303"/>
      <c r="BU94" s="303"/>
      <c r="BV94" s="303"/>
      <c r="BW94" s="303"/>
      <c r="BX94" s="303"/>
      <c r="BY94" s="304"/>
      <c r="BZ94" s="1538"/>
      <c r="CA94" s="1538"/>
      <c r="CB94" s="1538"/>
      <c r="CC94" s="1538"/>
      <c r="CD94" s="1538"/>
      <c r="CE94" s="1538"/>
      <c r="CF94" s="1538"/>
      <c r="CG94" s="1538"/>
      <c r="CH94" s="1538"/>
      <c r="CI94" s="1538"/>
      <c r="CJ94" s="1538"/>
      <c r="CK94" s="1538"/>
      <c r="CL94" s="1538"/>
      <c r="CM94" s="1538"/>
      <c r="CN94" s="1538"/>
      <c r="CO94" s="1538"/>
      <c r="CP94" s="1538"/>
      <c r="CQ94" s="1538"/>
      <c r="CR94" s="1538"/>
      <c r="CS94" s="1538"/>
      <c r="CT94" s="1538"/>
      <c r="CU94" s="1538"/>
      <c r="CV94" s="1538"/>
      <c r="CW94" s="1538"/>
      <c r="CX94" s="1538"/>
      <c r="CY94" s="1538"/>
      <c r="CZ94" s="1538"/>
    </row>
    <row r="95" s="398" customFormat="true" ht="15" customHeight="true" x14ac:dyDescent="0.2">
      <c r="A95" s="718"/>
      <c r="B95" s="740"/>
      <c r="C95" s="819"/>
      <c r="D95" s="820"/>
      <c r="E95" s="820"/>
      <c r="F95" s="820"/>
      <c r="G95" s="821"/>
      <c r="H95" s="822"/>
      <c r="I95" s="820"/>
      <c r="J95" s="820"/>
      <c r="K95" s="820"/>
      <c r="L95" s="823"/>
      <c r="M95" s="819"/>
      <c r="N95" s="820"/>
      <c r="O95" s="820"/>
      <c r="P95" s="820"/>
      <c r="Q95" s="821"/>
      <c r="R95" s="822"/>
      <c r="S95" s="820"/>
      <c r="T95" s="820"/>
      <c r="U95" s="820"/>
      <c r="V95" s="820"/>
      <c r="W95" s="820"/>
      <c r="X95" s="820"/>
      <c r="Y95" s="823"/>
      <c r="Z95" s="549"/>
      <c r="AA95" s="549"/>
      <c r="AB95" s="549"/>
      <c r="AC95" s="549"/>
      <c r="AD95" s="549"/>
      <c r="AE95" s="549"/>
      <c r="AF95" s="549"/>
      <c r="AG95" s="549"/>
      <c r="AH95" s="549"/>
      <c r="AI95" s="549"/>
      <c r="AJ95" s="549"/>
      <c r="AK95" s="549"/>
      <c r="AL95" s="549"/>
      <c r="AM95" s="549"/>
      <c r="AN95" s="549"/>
      <c r="AO95" s="549"/>
      <c r="AP95" s="549"/>
      <c r="AQ95" s="549"/>
      <c r="AR95" s="549"/>
      <c r="AS95" s="549"/>
      <c r="AT95" s="549"/>
      <c r="AU95" s="549"/>
      <c r="AV95" s="549"/>
      <c r="AW95" s="549"/>
      <c r="AX95" s="549"/>
      <c r="AY95" s="549"/>
      <c r="AZ95" s="216"/>
      <c r="BA95" s="237"/>
      <c r="BB95" s="154"/>
      <c r="BC95" s="322"/>
      <c r="BD95" s="303"/>
      <c r="BE95" s="303"/>
      <c r="BF95" s="303"/>
      <c r="BG95" s="323"/>
      <c r="BH95" s="330"/>
      <c r="BI95" s="303"/>
      <c r="BJ95" s="303"/>
      <c r="BK95" s="303"/>
      <c r="BL95" s="323"/>
      <c r="BM95" s="330"/>
      <c r="BN95" s="303"/>
      <c r="BO95" s="303"/>
      <c r="BP95" s="303"/>
      <c r="BQ95" s="323"/>
      <c r="BR95" s="330"/>
      <c r="BS95" s="303"/>
      <c r="BT95" s="303"/>
      <c r="BU95" s="303"/>
      <c r="BV95" s="303"/>
      <c r="BW95" s="303"/>
      <c r="BX95" s="303"/>
      <c r="BY95" s="304"/>
      <c r="BZ95" s="1538"/>
      <c r="CA95" s="1538"/>
      <c r="CB95" s="1538"/>
      <c r="CC95" s="1538"/>
      <c r="CD95" s="1538"/>
      <c r="CE95" s="1538"/>
      <c r="CF95" s="1538"/>
      <c r="CG95" s="1538"/>
      <c r="CH95" s="1538"/>
      <c r="CI95" s="1538"/>
      <c r="CJ95" s="1538"/>
      <c r="CK95" s="1538"/>
      <c r="CL95" s="1538"/>
      <c r="CM95" s="1538"/>
      <c r="CN95" s="1538"/>
      <c r="CO95" s="1538"/>
      <c r="CP95" s="1538"/>
      <c r="CQ95" s="1538"/>
      <c r="CR95" s="1538"/>
      <c r="CS95" s="1538"/>
      <c r="CT95" s="1538"/>
      <c r="CU95" s="1538"/>
      <c r="CV95" s="1538"/>
      <c r="CW95" s="1538"/>
      <c r="CX95" s="1538"/>
      <c r="CY95" s="1538"/>
      <c r="CZ95" s="1538"/>
    </row>
    <row r="96" s="131" customFormat="true" ht="15" customHeight="true" x14ac:dyDescent="0.2">
      <c r="A96" s="949"/>
      <c r="B96" s="740"/>
      <c r="C96" s="819"/>
      <c r="D96" s="820"/>
      <c r="E96" s="820"/>
      <c r="F96" s="820"/>
      <c r="G96" s="821"/>
      <c r="H96" s="822"/>
      <c r="I96" s="820"/>
      <c r="J96" s="820"/>
      <c r="K96" s="820"/>
      <c r="L96" s="823"/>
      <c r="M96" s="819"/>
      <c r="N96" s="820"/>
      <c r="O96" s="820"/>
      <c r="P96" s="820"/>
      <c r="Q96" s="821"/>
      <c r="R96" s="822"/>
      <c r="S96" s="820"/>
      <c r="T96" s="820"/>
      <c r="U96" s="820"/>
      <c r="V96" s="820"/>
      <c r="W96" s="820"/>
      <c r="X96" s="820"/>
      <c r="Y96" s="823"/>
      <c r="Z96" s="549"/>
      <c r="AA96" s="549"/>
      <c r="AB96" s="549"/>
      <c r="AC96" s="549"/>
      <c r="AD96" s="549"/>
      <c r="AE96" s="549"/>
      <c r="AF96" s="549"/>
      <c r="AG96" s="549"/>
      <c r="AH96" s="549"/>
      <c r="AI96" s="549"/>
      <c r="AJ96" s="549"/>
      <c r="AK96" s="549"/>
      <c r="AL96" s="549"/>
      <c r="AM96" s="549"/>
      <c r="AN96" s="549"/>
      <c r="AO96" s="549"/>
      <c r="AP96" s="549"/>
      <c r="AQ96" s="549"/>
      <c r="AR96" s="549"/>
      <c r="AS96" s="549"/>
      <c r="AT96" s="549"/>
      <c r="AU96" s="549"/>
      <c r="AV96" s="549"/>
      <c r="AW96" s="549"/>
      <c r="AX96" s="549"/>
      <c r="AY96" s="549"/>
      <c r="AZ96" s="216"/>
      <c r="BA96" s="237"/>
      <c r="BB96" s="154"/>
      <c r="BC96" s="322"/>
      <c r="BD96" s="303"/>
      <c r="BE96" s="303"/>
      <c r="BF96" s="303"/>
      <c r="BG96" s="323"/>
      <c r="BH96" s="330"/>
      <c r="BI96" s="303"/>
      <c r="BJ96" s="303"/>
      <c r="BK96" s="303"/>
      <c r="BL96" s="323"/>
      <c r="BM96" s="330"/>
      <c r="BN96" s="303"/>
      <c r="BO96" s="303"/>
      <c r="BP96" s="303"/>
      <c r="BQ96" s="323"/>
      <c r="BR96" s="330"/>
      <c r="BS96" s="303"/>
      <c r="BT96" s="303"/>
      <c r="BU96" s="303"/>
      <c r="BV96" s="303"/>
      <c r="BW96" s="303"/>
      <c r="BX96" s="303"/>
      <c r="BY96" s="304"/>
      <c r="BZ96" s="1538"/>
      <c r="CA96" s="1538"/>
      <c r="CB96" s="1538"/>
      <c r="CC96" s="1538"/>
      <c r="CD96" s="1538"/>
      <c r="CE96" s="1538"/>
      <c r="CF96" s="1538"/>
      <c r="CG96" s="1538"/>
      <c r="CH96" s="1538"/>
      <c r="CI96" s="1538"/>
      <c r="CJ96" s="1538"/>
      <c r="CK96" s="1538"/>
      <c r="CL96" s="1538"/>
      <c r="CM96" s="1538"/>
      <c r="CN96" s="1538"/>
      <c r="CO96" s="1538"/>
      <c r="CP96" s="1538"/>
      <c r="CQ96" s="1538"/>
      <c r="CR96" s="1538"/>
      <c r="CS96" s="1538"/>
      <c r="CT96" s="1538"/>
      <c r="CU96" s="1538"/>
      <c r="CV96" s="1538"/>
      <c r="CW96" s="1538"/>
      <c r="CX96" s="1538"/>
      <c r="CY96" s="1538"/>
      <c r="CZ96" s="1538"/>
    </row>
    <row r="97" s="131" customFormat="true" ht="15" customHeight="true" x14ac:dyDescent="0.2">
      <c r="A97" s="718"/>
      <c r="B97" s="740"/>
      <c r="C97" s="819"/>
      <c r="D97" s="820"/>
      <c r="E97" s="820"/>
      <c r="F97" s="820"/>
      <c r="G97" s="821"/>
      <c r="H97" s="822"/>
      <c r="I97" s="820"/>
      <c r="J97" s="820"/>
      <c r="K97" s="820"/>
      <c r="L97" s="823"/>
      <c r="M97" s="819"/>
      <c r="N97" s="820"/>
      <c r="O97" s="820"/>
      <c r="P97" s="820"/>
      <c r="Q97" s="821"/>
      <c r="R97" s="822"/>
      <c r="S97" s="820"/>
      <c r="T97" s="820"/>
      <c r="U97" s="820"/>
      <c r="V97" s="820"/>
      <c r="W97" s="820"/>
      <c r="X97" s="820"/>
      <c r="Y97" s="823"/>
      <c r="Z97" s="549"/>
      <c r="AA97" s="549"/>
      <c r="AB97" s="549"/>
      <c r="AC97" s="549"/>
      <c r="AD97" s="549"/>
      <c r="AE97" s="549"/>
      <c r="AF97" s="549"/>
      <c r="AG97" s="549"/>
      <c r="AH97" s="549"/>
      <c r="AI97" s="549"/>
      <c r="AJ97" s="549"/>
      <c r="AK97" s="549"/>
      <c r="AL97" s="549"/>
      <c r="AM97" s="549"/>
      <c r="AN97" s="549"/>
      <c r="AO97" s="549"/>
      <c r="AP97" s="549"/>
      <c r="AQ97" s="549"/>
      <c r="AR97" s="549"/>
      <c r="AS97" s="549"/>
      <c r="AT97" s="549"/>
      <c r="AU97" s="549"/>
      <c r="AV97" s="549"/>
      <c r="AW97" s="549"/>
      <c r="AX97" s="549"/>
      <c r="AY97" s="549"/>
      <c r="AZ97" s="216"/>
      <c r="BA97" s="237"/>
      <c r="BB97" s="154"/>
      <c r="BC97" s="322"/>
      <c r="BD97" s="303"/>
      <c r="BE97" s="303"/>
      <c r="BF97" s="303"/>
      <c r="BG97" s="323"/>
      <c r="BH97" s="330"/>
      <c r="BI97" s="303"/>
      <c r="BJ97" s="303"/>
      <c r="BK97" s="303"/>
      <c r="BL97" s="323"/>
      <c r="BM97" s="330"/>
      <c r="BN97" s="303"/>
      <c r="BO97" s="303"/>
      <c r="BP97" s="303"/>
      <c r="BQ97" s="323"/>
      <c r="BR97" s="330"/>
      <c r="BS97" s="303"/>
      <c r="BT97" s="303"/>
      <c r="BU97" s="303"/>
      <c r="BV97" s="303"/>
      <c r="BW97" s="303"/>
      <c r="BX97" s="303"/>
      <c r="BY97" s="304"/>
      <c r="BZ97" s="1538"/>
      <c r="CA97" s="1538"/>
      <c r="CB97" s="1538"/>
      <c r="CC97" s="1538"/>
      <c r="CD97" s="1538"/>
      <c r="CE97" s="1538"/>
      <c r="CF97" s="1538"/>
      <c r="CG97" s="1538"/>
      <c r="CH97" s="1538"/>
      <c r="CI97" s="1538"/>
      <c r="CJ97" s="1538"/>
      <c r="CK97" s="1538"/>
      <c r="CL97" s="1538"/>
      <c r="CM97" s="1538"/>
      <c r="CN97" s="1538"/>
      <c r="CO97" s="1538"/>
      <c r="CP97" s="1538"/>
      <c r="CQ97" s="1538"/>
      <c r="CR97" s="1538"/>
      <c r="CS97" s="1538"/>
      <c r="CT97" s="1538"/>
      <c r="CU97" s="1538"/>
      <c r="CV97" s="1538"/>
      <c r="CW97" s="1538"/>
      <c r="CX97" s="1538"/>
      <c r="CY97" s="1538"/>
      <c r="CZ97" s="1538"/>
    </row>
    <row r="98" s="131" customFormat="true" ht="15" customHeight="true" x14ac:dyDescent="0.2">
      <c r="A98" s="949"/>
      <c r="B98" s="740"/>
      <c r="C98" s="819"/>
      <c r="D98" s="820"/>
      <c r="E98" s="820"/>
      <c r="F98" s="820"/>
      <c r="G98" s="821"/>
      <c r="H98" s="822"/>
      <c r="I98" s="820"/>
      <c r="J98" s="820"/>
      <c r="K98" s="820"/>
      <c r="L98" s="823"/>
      <c r="M98" s="819"/>
      <c r="N98" s="820"/>
      <c r="O98" s="820"/>
      <c r="P98" s="820"/>
      <c r="Q98" s="821"/>
      <c r="R98" s="822"/>
      <c r="S98" s="820"/>
      <c r="T98" s="820"/>
      <c r="U98" s="820"/>
      <c r="V98" s="820"/>
      <c r="W98" s="820"/>
      <c r="X98" s="820"/>
      <c r="Y98" s="823"/>
      <c r="Z98" s="549"/>
      <c r="AA98" s="549"/>
      <c r="AB98" s="549"/>
      <c r="AC98" s="549"/>
      <c r="AD98" s="549"/>
      <c r="AE98" s="549"/>
      <c r="AF98" s="549"/>
      <c r="AG98" s="549"/>
      <c r="AH98" s="549"/>
      <c r="AI98" s="549"/>
      <c r="AJ98" s="549"/>
      <c r="AK98" s="549"/>
      <c r="AL98" s="549"/>
      <c r="AM98" s="549"/>
      <c r="AN98" s="549"/>
      <c r="AO98" s="549"/>
      <c r="AP98" s="549"/>
      <c r="AQ98" s="549"/>
      <c r="AR98" s="549"/>
      <c r="AS98" s="549"/>
      <c r="AT98" s="549"/>
      <c r="AU98" s="549"/>
      <c r="AV98" s="549"/>
      <c r="AW98" s="549"/>
      <c r="AX98" s="549"/>
      <c r="AY98" s="549"/>
      <c r="AZ98" s="216"/>
      <c r="BA98" s="237"/>
      <c r="BB98" s="154"/>
      <c r="BC98" s="322"/>
      <c r="BD98" s="303"/>
      <c r="BE98" s="303"/>
      <c r="BF98" s="303"/>
      <c r="BG98" s="323"/>
      <c r="BH98" s="330"/>
      <c r="BI98" s="303"/>
      <c r="BJ98" s="303"/>
      <c r="BK98" s="303"/>
      <c r="BL98" s="323"/>
      <c r="BM98" s="330"/>
      <c r="BN98" s="303"/>
      <c r="BO98" s="303"/>
      <c r="BP98" s="303"/>
      <c r="BQ98" s="323"/>
      <c r="BR98" s="330"/>
      <c r="BS98" s="303"/>
      <c r="BT98" s="303"/>
      <c r="BU98" s="303"/>
      <c r="BV98" s="303"/>
      <c r="BW98" s="303"/>
      <c r="BX98" s="303"/>
      <c r="BY98" s="304"/>
      <c r="BZ98" s="1538"/>
      <c r="CA98" s="1538"/>
      <c r="CB98" s="1538"/>
      <c r="CC98" s="1538"/>
      <c r="CD98" s="1538"/>
      <c r="CE98" s="1538"/>
      <c r="CF98" s="1538"/>
      <c r="CG98" s="1538"/>
      <c r="CH98" s="1538"/>
      <c r="CI98" s="1538"/>
      <c r="CJ98" s="1538"/>
      <c r="CK98" s="1538"/>
      <c r="CL98" s="1538"/>
      <c r="CM98" s="1538"/>
      <c r="CN98" s="1538"/>
      <c r="CO98" s="1538"/>
      <c r="CP98" s="1538"/>
      <c r="CQ98" s="1538"/>
      <c r="CR98" s="1538"/>
      <c r="CS98" s="1538"/>
      <c r="CT98" s="1538"/>
      <c r="CU98" s="1538"/>
      <c r="CV98" s="1538"/>
      <c r="CW98" s="1538"/>
      <c r="CX98" s="1538"/>
      <c r="CY98" s="1538"/>
      <c r="CZ98" s="1538"/>
    </row>
    <row r="99" s="131" customFormat="true" ht="15" customHeight="true" x14ac:dyDescent="0.2">
      <c r="A99" s="949"/>
      <c r="B99" s="740"/>
      <c r="C99" s="819"/>
      <c r="D99" s="820"/>
      <c r="E99" s="820"/>
      <c r="F99" s="820"/>
      <c r="G99" s="821"/>
      <c r="H99" s="822"/>
      <c r="I99" s="820"/>
      <c r="J99" s="820"/>
      <c r="K99" s="820"/>
      <c r="L99" s="823"/>
      <c r="M99" s="819"/>
      <c r="N99" s="820"/>
      <c r="O99" s="820"/>
      <c r="P99" s="820"/>
      <c r="Q99" s="821"/>
      <c r="R99" s="822"/>
      <c r="S99" s="820"/>
      <c r="T99" s="820"/>
      <c r="U99" s="820"/>
      <c r="V99" s="820"/>
      <c r="W99" s="820"/>
      <c r="X99" s="820"/>
      <c r="Y99" s="823"/>
      <c r="Z99" s="549"/>
      <c r="AA99" s="549"/>
      <c r="AB99" s="549"/>
      <c r="AC99" s="549"/>
      <c r="AD99" s="549"/>
      <c r="AE99" s="549"/>
      <c r="AF99" s="549"/>
      <c r="AG99" s="549"/>
      <c r="AH99" s="549"/>
      <c r="AI99" s="549"/>
      <c r="AJ99" s="549"/>
      <c r="AK99" s="549"/>
      <c r="AL99" s="549"/>
      <c r="AM99" s="549"/>
      <c r="AN99" s="549"/>
      <c r="AO99" s="549"/>
      <c r="AP99" s="549"/>
      <c r="AQ99" s="549"/>
      <c r="AR99" s="549"/>
      <c r="AS99" s="549"/>
      <c r="AT99" s="549"/>
      <c r="AU99" s="549"/>
      <c r="AV99" s="549"/>
      <c r="AW99" s="549"/>
      <c r="AX99" s="549"/>
      <c r="AY99" s="549"/>
      <c r="AZ99" s="216"/>
      <c r="BA99" s="237"/>
      <c r="BB99" s="154"/>
      <c r="BC99" s="322"/>
      <c r="BD99" s="303"/>
      <c r="BE99" s="303"/>
      <c r="BF99" s="303"/>
      <c r="BG99" s="323"/>
      <c r="BH99" s="330"/>
      <c r="BI99" s="303"/>
      <c r="BJ99" s="303"/>
      <c r="BK99" s="303"/>
      <c r="BL99" s="323"/>
      <c r="BM99" s="330"/>
      <c r="BN99" s="303"/>
      <c r="BO99" s="303"/>
      <c r="BP99" s="303"/>
      <c r="BQ99" s="323"/>
      <c r="BR99" s="330"/>
      <c r="BS99" s="303"/>
      <c r="BT99" s="303"/>
      <c r="BU99" s="303"/>
      <c r="BV99" s="303"/>
      <c r="BW99" s="303"/>
      <c r="BX99" s="303"/>
      <c r="BY99" s="304"/>
      <c r="BZ99" s="1538"/>
      <c r="CA99" s="1538"/>
      <c r="CB99" s="1538"/>
      <c r="CC99" s="1538"/>
      <c r="CD99" s="1538"/>
      <c r="CE99" s="1538"/>
      <c r="CF99" s="1538"/>
      <c r="CG99" s="1538"/>
      <c r="CH99" s="1538"/>
      <c r="CI99" s="1538"/>
      <c r="CJ99" s="1538"/>
      <c r="CK99" s="1538"/>
      <c r="CL99" s="1538"/>
      <c r="CM99" s="1538"/>
      <c r="CN99" s="1538"/>
      <c r="CO99" s="1538"/>
      <c r="CP99" s="1538"/>
      <c r="CQ99" s="1538"/>
      <c r="CR99" s="1538"/>
      <c r="CS99" s="1538"/>
      <c r="CT99" s="1538"/>
      <c r="CU99" s="1538"/>
      <c r="CV99" s="1538"/>
      <c r="CW99" s="1538"/>
      <c r="CX99" s="1538"/>
      <c r="CY99" s="1538"/>
      <c r="CZ99" s="1538"/>
    </row>
    <row r="100" s="131" customFormat="true" ht="15" customHeight="true" x14ac:dyDescent="0.2">
      <c r="A100" s="949"/>
      <c r="B100" s="740"/>
      <c r="C100" s="819"/>
      <c r="D100" s="820"/>
      <c r="E100" s="820"/>
      <c r="F100" s="820"/>
      <c r="G100" s="821"/>
      <c r="H100" s="822"/>
      <c r="I100" s="820"/>
      <c r="J100" s="820"/>
      <c r="K100" s="820"/>
      <c r="L100" s="823"/>
      <c r="M100" s="819"/>
      <c r="N100" s="820"/>
      <c r="O100" s="820"/>
      <c r="P100" s="820"/>
      <c r="Q100" s="821"/>
      <c r="R100" s="822"/>
      <c r="S100" s="820"/>
      <c r="T100" s="820"/>
      <c r="U100" s="820"/>
      <c r="V100" s="820"/>
      <c r="W100" s="820"/>
      <c r="X100" s="820"/>
      <c r="Y100" s="823"/>
      <c r="Z100" s="549"/>
      <c r="AA100" s="549"/>
      <c r="AB100" s="549"/>
      <c r="AC100" s="549"/>
      <c r="AD100" s="549"/>
      <c r="AE100" s="549"/>
      <c r="AF100" s="549"/>
      <c r="AG100" s="549"/>
      <c r="AH100" s="549"/>
      <c r="AI100" s="549"/>
      <c r="AJ100" s="549"/>
      <c r="AK100" s="549"/>
      <c r="AL100" s="549"/>
      <c r="AM100" s="549"/>
      <c r="AN100" s="549"/>
      <c r="AO100" s="549"/>
      <c r="AP100" s="549"/>
      <c r="AQ100" s="549"/>
      <c r="AR100" s="549"/>
      <c r="AS100" s="549"/>
      <c r="AT100" s="549"/>
      <c r="AU100" s="549"/>
      <c r="AV100" s="549"/>
      <c r="AW100" s="549"/>
      <c r="AX100" s="549"/>
      <c r="AY100" s="549"/>
      <c r="AZ100" s="216"/>
      <c r="BA100" s="237"/>
      <c r="BB100" s="154"/>
      <c r="BC100" s="322"/>
      <c r="BD100" s="303"/>
      <c r="BE100" s="303"/>
      <c r="BF100" s="303"/>
      <c r="BG100" s="323"/>
      <c r="BH100" s="330"/>
      <c r="BI100" s="303"/>
      <c r="BJ100" s="303"/>
      <c r="BK100" s="303"/>
      <c r="BL100" s="323"/>
      <c r="BM100" s="330"/>
      <c r="BN100" s="303"/>
      <c r="BO100" s="303"/>
      <c r="BP100" s="303"/>
      <c r="BQ100" s="323"/>
      <c r="BR100" s="330"/>
      <c r="BS100" s="303"/>
      <c r="BT100" s="303"/>
      <c r="BU100" s="303"/>
      <c r="BV100" s="303"/>
      <c r="BW100" s="303"/>
      <c r="BX100" s="303"/>
      <c r="BY100" s="304"/>
      <c r="BZ100" s="1538"/>
      <c r="CA100" s="1538"/>
      <c r="CB100" s="1538"/>
      <c r="CC100" s="1538"/>
      <c r="CD100" s="1538"/>
      <c r="CE100" s="1538"/>
      <c r="CF100" s="1538"/>
      <c r="CG100" s="1538"/>
      <c r="CH100" s="1538"/>
      <c r="CI100" s="1538"/>
      <c r="CJ100" s="1538"/>
      <c r="CK100" s="1538"/>
      <c r="CL100" s="1538"/>
      <c r="CM100" s="1538"/>
      <c r="CN100" s="1538"/>
      <c r="CO100" s="1538"/>
      <c r="CP100" s="1538"/>
      <c r="CQ100" s="1538"/>
      <c r="CR100" s="1538"/>
      <c r="CS100" s="1538"/>
      <c r="CT100" s="1538"/>
      <c r="CU100" s="1538"/>
      <c r="CV100" s="1538"/>
      <c r="CW100" s="1538"/>
      <c r="CX100" s="1538"/>
      <c r="CY100" s="1538"/>
      <c r="CZ100" s="1538"/>
    </row>
    <row r="101" s="131" customFormat="true" ht="15" customHeight="true" x14ac:dyDescent="0.2">
      <c r="A101" s="718"/>
      <c r="B101" s="740"/>
      <c r="C101" s="819"/>
      <c r="D101" s="820"/>
      <c r="E101" s="820"/>
      <c r="F101" s="820"/>
      <c r="G101" s="821"/>
      <c r="H101" s="822"/>
      <c r="I101" s="820"/>
      <c r="J101" s="820"/>
      <c r="K101" s="820"/>
      <c r="L101" s="823"/>
      <c r="M101" s="819"/>
      <c r="N101" s="820"/>
      <c r="O101" s="820"/>
      <c r="P101" s="820"/>
      <c r="Q101" s="821"/>
      <c r="R101" s="822"/>
      <c r="S101" s="820"/>
      <c r="T101" s="820"/>
      <c r="U101" s="820"/>
      <c r="V101" s="820"/>
      <c r="W101" s="820"/>
      <c r="X101" s="820"/>
      <c r="Y101" s="823"/>
      <c r="Z101" s="549"/>
      <c r="AA101" s="549"/>
      <c r="AB101" s="549"/>
      <c r="AC101" s="549"/>
      <c r="AD101" s="549"/>
      <c r="AE101" s="549"/>
      <c r="AF101" s="549"/>
      <c r="AG101" s="549"/>
      <c r="AH101" s="549"/>
      <c r="AI101" s="549"/>
      <c r="AJ101" s="549"/>
      <c r="AK101" s="549"/>
      <c r="AL101" s="549"/>
      <c r="AM101" s="549"/>
      <c r="AN101" s="549"/>
      <c r="AO101" s="549"/>
      <c r="AP101" s="549"/>
      <c r="AQ101" s="549"/>
      <c r="AR101" s="549"/>
      <c r="AS101" s="549"/>
      <c r="AT101" s="549"/>
      <c r="AU101" s="549"/>
      <c r="AV101" s="549"/>
      <c r="AW101" s="549"/>
      <c r="AX101" s="549"/>
      <c r="AY101" s="549"/>
      <c r="AZ101" s="216"/>
      <c r="BA101" s="237"/>
      <c r="BB101" s="154"/>
      <c r="BC101" s="322"/>
      <c r="BD101" s="303"/>
      <c r="BE101" s="303"/>
      <c r="BF101" s="303"/>
      <c r="BG101" s="323"/>
      <c r="BH101" s="330"/>
      <c r="BI101" s="303"/>
      <c r="BJ101" s="303"/>
      <c r="BK101" s="303"/>
      <c r="BL101" s="323"/>
      <c r="BM101" s="330"/>
      <c r="BN101" s="303"/>
      <c r="BO101" s="303"/>
      <c r="BP101" s="303"/>
      <c r="BQ101" s="323"/>
      <c r="BR101" s="330"/>
      <c r="BS101" s="303"/>
      <c r="BT101" s="303"/>
      <c r="BU101" s="303"/>
      <c r="BV101" s="303"/>
      <c r="BW101" s="303"/>
      <c r="BX101" s="303"/>
      <c r="BY101" s="304"/>
      <c r="BZ101" s="1538"/>
      <c r="CA101" s="1538"/>
      <c r="CB101" s="1538"/>
      <c r="CC101" s="1538"/>
      <c r="CD101" s="1538"/>
      <c r="CE101" s="1538"/>
      <c r="CF101" s="1538"/>
      <c r="CG101" s="1538"/>
      <c r="CH101" s="1538"/>
      <c r="CI101" s="1538"/>
      <c r="CJ101" s="1538"/>
      <c r="CK101" s="1538"/>
      <c r="CL101" s="1538"/>
      <c r="CM101" s="1538"/>
      <c r="CN101" s="1538"/>
      <c r="CO101" s="1538"/>
      <c r="CP101" s="1538"/>
      <c r="CQ101" s="1538"/>
      <c r="CR101" s="1538"/>
      <c r="CS101" s="1538"/>
      <c r="CT101" s="1538"/>
      <c r="CU101" s="1538"/>
      <c r="CV101" s="1538"/>
      <c r="CW101" s="1538"/>
      <c r="CX101" s="1538"/>
      <c r="CY101" s="1538"/>
      <c r="CZ101" s="1538"/>
    </row>
    <row r="102" s="131" customFormat="true" ht="15" customHeight="true" x14ac:dyDescent="0.2">
      <c r="A102" s="949"/>
      <c r="B102" s="740"/>
      <c r="C102" s="819"/>
      <c r="D102" s="820"/>
      <c r="E102" s="820"/>
      <c r="F102" s="820"/>
      <c r="G102" s="821"/>
      <c r="H102" s="822"/>
      <c r="I102" s="820"/>
      <c r="J102" s="820"/>
      <c r="K102" s="820"/>
      <c r="L102" s="823"/>
      <c r="M102" s="819"/>
      <c r="N102" s="820"/>
      <c r="O102" s="820"/>
      <c r="P102" s="820"/>
      <c r="Q102" s="821"/>
      <c r="R102" s="822"/>
      <c r="S102" s="820"/>
      <c r="T102" s="820"/>
      <c r="U102" s="820"/>
      <c r="V102" s="820"/>
      <c r="W102" s="820"/>
      <c r="X102" s="820"/>
      <c r="Y102" s="823"/>
      <c r="Z102" s="549"/>
      <c r="AA102" s="549"/>
      <c r="AB102" s="549"/>
      <c r="AC102" s="549"/>
      <c r="AD102" s="549"/>
      <c r="AE102" s="549"/>
      <c r="AF102" s="549"/>
      <c r="AG102" s="549"/>
      <c r="AH102" s="549"/>
      <c r="AI102" s="549"/>
      <c r="AJ102" s="549"/>
      <c r="AK102" s="549"/>
      <c r="AL102" s="549"/>
      <c r="AM102" s="549"/>
      <c r="AN102" s="549"/>
      <c r="AO102" s="549"/>
      <c r="AP102" s="549"/>
      <c r="AQ102" s="549"/>
      <c r="AR102" s="549"/>
      <c r="AS102" s="549"/>
      <c r="AT102" s="549"/>
      <c r="AU102" s="549"/>
      <c r="AV102" s="549"/>
      <c r="AW102" s="549"/>
      <c r="AX102" s="549"/>
      <c r="AY102" s="549"/>
      <c r="AZ102" s="216"/>
      <c r="BA102" s="237"/>
      <c r="BB102" s="154"/>
      <c r="BC102" s="322"/>
      <c r="BD102" s="303"/>
      <c r="BE102" s="303"/>
      <c r="BF102" s="303"/>
      <c r="BG102" s="323"/>
      <c r="BH102" s="330"/>
      <c r="BI102" s="303"/>
      <c r="BJ102" s="303"/>
      <c r="BK102" s="303"/>
      <c r="BL102" s="323"/>
      <c r="BM102" s="330"/>
      <c r="BN102" s="303"/>
      <c r="BO102" s="303"/>
      <c r="BP102" s="303"/>
      <c r="BQ102" s="323"/>
      <c r="BR102" s="330"/>
      <c r="BS102" s="303"/>
      <c r="BT102" s="303"/>
      <c r="BU102" s="303"/>
      <c r="BV102" s="303"/>
      <c r="BW102" s="303"/>
      <c r="BX102" s="303"/>
      <c r="BY102" s="304"/>
      <c r="BZ102" s="1538"/>
      <c r="CA102" s="1538"/>
      <c r="CB102" s="1538"/>
      <c r="CC102" s="1538"/>
      <c r="CD102" s="1538"/>
      <c r="CE102" s="1538"/>
      <c r="CF102" s="1538"/>
      <c r="CG102" s="1538"/>
      <c r="CH102" s="1538"/>
      <c r="CI102" s="1538"/>
      <c r="CJ102" s="1538"/>
      <c r="CK102" s="1538"/>
      <c r="CL102" s="1538"/>
      <c r="CM102" s="1538"/>
      <c r="CN102" s="1538"/>
      <c r="CO102" s="1538"/>
      <c r="CP102" s="1538"/>
      <c r="CQ102" s="1538"/>
      <c r="CR102" s="1538"/>
      <c r="CS102" s="1538"/>
      <c r="CT102" s="1538"/>
      <c r="CU102" s="1538"/>
      <c r="CV102" s="1538"/>
      <c r="CW102" s="1538"/>
      <c r="CX102" s="1538"/>
      <c r="CY102" s="1538"/>
      <c r="CZ102" s="1538"/>
    </row>
    <row r="103" s="131" customFormat="true" ht="15" customHeight="true" x14ac:dyDescent="0.2">
      <c r="A103" s="949"/>
      <c r="B103" s="740"/>
      <c r="C103" s="819"/>
      <c r="D103" s="820"/>
      <c r="E103" s="820"/>
      <c r="F103" s="820"/>
      <c r="G103" s="821"/>
      <c r="H103" s="822"/>
      <c r="I103" s="820"/>
      <c r="J103" s="820"/>
      <c r="K103" s="820"/>
      <c r="L103" s="823"/>
      <c r="M103" s="819"/>
      <c r="N103" s="820"/>
      <c r="O103" s="820"/>
      <c r="P103" s="820"/>
      <c r="Q103" s="821"/>
      <c r="R103" s="822"/>
      <c r="S103" s="820"/>
      <c r="T103" s="820"/>
      <c r="U103" s="820"/>
      <c r="V103" s="820"/>
      <c r="W103" s="820"/>
      <c r="X103" s="820"/>
      <c r="Y103" s="823"/>
      <c r="Z103" s="549"/>
      <c r="AA103" s="549"/>
      <c r="AB103" s="549"/>
      <c r="AC103" s="549"/>
      <c r="AD103" s="549"/>
      <c r="AE103" s="549"/>
      <c r="AF103" s="549"/>
      <c r="AG103" s="549"/>
      <c r="AH103" s="549"/>
      <c r="AI103" s="549"/>
      <c r="AJ103" s="549"/>
      <c r="AK103" s="549"/>
      <c r="AL103" s="549"/>
      <c r="AM103" s="549"/>
      <c r="AN103" s="549"/>
      <c r="AO103" s="549"/>
      <c r="AP103" s="549"/>
      <c r="AQ103" s="549"/>
      <c r="AR103" s="549"/>
      <c r="AS103" s="549"/>
      <c r="AT103" s="549"/>
      <c r="AU103" s="549"/>
      <c r="AV103" s="549"/>
      <c r="AW103" s="549"/>
      <c r="AX103" s="549"/>
      <c r="AY103" s="549"/>
      <c r="AZ103" s="216"/>
      <c r="BA103" s="237"/>
      <c r="BB103" s="154"/>
      <c r="BC103" s="322"/>
      <c r="BD103" s="303"/>
      <c r="BE103" s="303"/>
      <c r="BF103" s="303"/>
      <c r="BG103" s="323"/>
      <c r="BH103" s="330"/>
      <c r="BI103" s="303"/>
      <c r="BJ103" s="303"/>
      <c r="BK103" s="303"/>
      <c r="BL103" s="323"/>
      <c r="BM103" s="330"/>
      <c r="BN103" s="303"/>
      <c r="BO103" s="303"/>
      <c r="BP103" s="303"/>
      <c r="BQ103" s="323"/>
      <c r="BR103" s="330"/>
      <c r="BS103" s="303"/>
      <c r="BT103" s="303"/>
      <c r="BU103" s="303"/>
      <c r="BV103" s="303"/>
      <c r="BW103" s="303"/>
      <c r="BX103" s="303"/>
      <c r="BY103" s="304"/>
      <c r="BZ103" s="1538"/>
      <c r="CA103" s="1538"/>
      <c r="CB103" s="1538"/>
      <c r="CC103" s="1538"/>
      <c r="CD103" s="1538"/>
      <c r="CE103" s="1538"/>
      <c r="CF103" s="1538"/>
      <c r="CG103" s="1538"/>
      <c r="CH103" s="1538"/>
      <c r="CI103" s="1538"/>
      <c r="CJ103" s="1538"/>
      <c r="CK103" s="1538"/>
      <c r="CL103" s="1538"/>
      <c r="CM103" s="1538"/>
      <c r="CN103" s="1538"/>
      <c r="CO103" s="1538"/>
      <c r="CP103" s="1538"/>
      <c r="CQ103" s="1538"/>
      <c r="CR103" s="1538"/>
      <c r="CS103" s="1538"/>
      <c r="CT103" s="1538"/>
      <c r="CU103" s="1538"/>
      <c r="CV103" s="1538"/>
      <c r="CW103" s="1538"/>
      <c r="CX103" s="1538"/>
      <c r="CY103" s="1538"/>
      <c r="CZ103" s="1538"/>
    </row>
    <row r="104" s="131" customFormat="true" ht="15" customHeight="true" x14ac:dyDescent="0.2">
      <c r="A104" s="949"/>
      <c r="B104" s="740"/>
      <c r="C104" s="819"/>
      <c r="D104" s="820"/>
      <c r="E104" s="820"/>
      <c r="F104" s="820"/>
      <c r="G104" s="821"/>
      <c r="H104" s="822"/>
      <c r="I104" s="820"/>
      <c r="J104" s="820"/>
      <c r="K104" s="820"/>
      <c r="L104" s="823"/>
      <c r="M104" s="819"/>
      <c r="N104" s="820"/>
      <c r="O104" s="820"/>
      <c r="P104" s="820"/>
      <c r="Q104" s="821"/>
      <c r="R104" s="822"/>
      <c r="S104" s="820"/>
      <c r="T104" s="820"/>
      <c r="U104" s="820"/>
      <c r="V104" s="820"/>
      <c r="W104" s="820"/>
      <c r="X104" s="820"/>
      <c r="Y104" s="823"/>
      <c r="Z104" s="549"/>
      <c r="AA104" s="549"/>
      <c r="AB104" s="549"/>
      <c r="AC104" s="549"/>
      <c r="AD104" s="549"/>
      <c r="AE104" s="549"/>
      <c r="AF104" s="549"/>
      <c r="AG104" s="549"/>
      <c r="AH104" s="549"/>
      <c r="AI104" s="549"/>
      <c r="AJ104" s="549"/>
      <c r="AK104" s="549"/>
      <c r="AL104" s="549"/>
      <c r="AM104" s="549"/>
      <c r="AN104" s="549"/>
      <c r="AO104" s="549"/>
      <c r="AP104" s="549"/>
      <c r="AQ104" s="549"/>
      <c r="AR104" s="549"/>
      <c r="AS104" s="549"/>
      <c r="AT104" s="549"/>
      <c r="AU104" s="549"/>
      <c r="AV104" s="549"/>
      <c r="AW104" s="549"/>
      <c r="AX104" s="549"/>
      <c r="AY104" s="549"/>
      <c r="AZ104" s="216"/>
      <c r="BA104" s="237"/>
      <c r="BB104" s="154"/>
      <c r="BC104" s="322"/>
      <c r="BD104" s="303"/>
      <c r="BE104" s="303"/>
      <c r="BF104" s="303"/>
      <c r="BG104" s="323"/>
      <c r="BH104" s="330"/>
      <c r="BI104" s="303"/>
      <c r="BJ104" s="303"/>
      <c r="BK104" s="303"/>
      <c r="BL104" s="323"/>
      <c r="BM104" s="330"/>
      <c r="BN104" s="303"/>
      <c r="BO104" s="303"/>
      <c r="BP104" s="303"/>
      <c r="BQ104" s="323"/>
      <c r="BR104" s="330"/>
      <c r="BS104" s="303"/>
      <c r="BT104" s="303"/>
      <c r="BU104" s="303"/>
      <c r="BV104" s="303"/>
      <c r="BW104" s="303"/>
      <c r="BX104" s="303"/>
      <c r="BY104" s="304"/>
      <c r="BZ104" s="1538"/>
      <c r="CA104" s="1538"/>
      <c r="CB104" s="1538"/>
      <c r="CC104" s="1538"/>
      <c r="CD104" s="1538"/>
      <c r="CE104" s="1538"/>
      <c r="CF104" s="1538"/>
      <c r="CG104" s="1538"/>
      <c r="CH104" s="1538"/>
      <c r="CI104" s="1538"/>
      <c r="CJ104" s="1538"/>
      <c r="CK104" s="1538"/>
      <c r="CL104" s="1538"/>
      <c r="CM104" s="1538"/>
      <c r="CN104" s="1538"/>
      <c r="CO104" s="1538"/>
      <c r="CP104" s="1538"/>
      <c r="CQ104" s="1538"/>
      <c r="CR104" s="1538"/>
      <c r="CS104" s="1538"/>
      <c r="CT104" s="1538"/>
      <c r="CU104" s="1538"/>
      <c r="CV104" s="1538"/>
      <c r="CW104" s="1538"/>
      <c r="CX104" s="1538"/>
      <c r="CY104" s="1538"/>
      <c r="CZ104" s="1538"/>
    </row>
    <row r="105" s="131" customFormat="true" ht="15" customHeight="true" x14ac:dyDescent="0.2">
      <c r="A105" s="735"/>
      <c r="B105" s="741"/>
      <c r="C105" s="824"/>
      <c r="D105" s="825"/>
      <c r="E105" s="825"/>
      <c r="F105" s="825"/>
      <c r="G105" s="826"/>
      <c r="H105" s="827"/>
      <c r="I105" s="825"/>
      <c r="J105" s="825"/>
      <c r="K105" s="825"/>
      <c r="L105" s="828"/>
      <c r="M105" s="824"/>
      <c r="N105" s="825"/>
      <c r="O105" s="825"/>
      <c r="P105" s="825"/>
      <c r="Q105" s="826"/>
      <c r="R105" s="827"/>
      <c r="S105" s="825"/>
      <c r="T105" s="825"/>
      <c r="U105" s="825"/>
      <c r="V105" s="825"/>
      <c r="W105" s="825"/>
      <c r="X105" s="825"/>
      <c r="Y105" s="828"/>
      <c r="Z105" s="549"/>
      <c r="AA105" s="549"/>
      <c r="AB105" s="549"/>
      <c r="AC105" s="549"/>
      <c r="AD105" s="549"/>
      <c r="AE105" s="549"/>
      <c r="AF105" s="549"/>
      <c r="AG105" s="549"/>
      <c r="AH105" s="549"/>
      <c r="AI105" s="549"/>
      <c r="AJ105" s="549"/>
      <c r="AK105" s="549"/>
      <c r="AL105" s="549"/>
      <c r="AM105" s="549"/>
      <c r="AN105" s="549"/>
      <c r="AO105" s="549"/>
      <c r="AP105" s="549"/>
      <c r="AQ105" s="549"/>
      <c r="AR105" s="549"/>
      <c r="AS105" s="549"/>
      <c r="AT105" s="549"/>
      <c r="AU105" s="549"/>
      <c r="AV105" s="549"/>
      <c r="AW105" s="549"/>
      <c r="AX105" s="549"/>
      <c r="AY105" s="549"/>
      <c r="AZ105" s="216"/>
      <c r="BA105" s="237"/>
      <c r="BB105" s="154"/>
      <c r="BC105" s="324"/>
      <c r="BD105" s="325"/>
      <c r="BE105" s="325"/>
      <c r="BF105" s="325"/>
      <c r="BG105" s="326"/>
      <c r="BH105" s="331"/>
      <c r="BI105" s="325"/>
      <c r="BJ105" s="325"/>
      <c r="BK105" s="325"/>
      <c r="BL105" s="326"/>
      <c r="BM105" s="331"/>
      <c r="BN105" s="325"/>
      <c r="BO105" s="325"/>
      <c r="BP105" s="325"/>
      <c r="BQ105" s="326"/>
      <c r="BR105" s="331"/>
      <c r="BS105" s="325"/>
      <c r="BT105" s="325"/>
      <c r="BU105" s="325"/>
      <c r="BV105" s="325"/>
      <c r="BW105" s="325"/>
      <c r="BX105" s="325"/>
      <c r="BY105" s="332"/>
      <c r="BZ105" s="1538"/>
      <c r="CA105" s="1538"/>
      <c r="CB105" s="1538"/>
      <c r="CC105" s="1538"/>
      <c r="CD105" s="1538"/>
      <c r="CE105" s="1538"/>
      <c r="CF105" s="1538"/>
      <c r="CG105" s="1538"/>
      <c r="CH105" s="1538"/>
      <c r="CI105" s="1538"/>
      <c r="CJ105" s="1538"/>
      <c r="CK105" s="1538"/>
      <c r="CL105" s="1538"/>
      <c r="CM105" s="1538"/>
      <c r="CN105" s="1538"/>
      <c r="CO105" s="1538"/>
      <c r="CP105" s="1538"/>
      <c r="CQ105" s="1538"/>
      <c r="CR105" s="1538"/>
      <c r="CS105" s="1538"/>
      <c r="CT105" s="1538"/>
      <c r="CU105" s="1538"/>
      <c r="CV105" s="1538"/>
      <c r="CW105" s="1538"/>
      <c r="CX105" s="1538"/>
      <c r="CY105" s="1538"/>
      <c r="CZ105" s="1538"/>
    </row>
    <row r="106" s="131" customFormat="true" ht="250.15" customHeight="true" x14ac:dyDescent="0.2">
      <c r="A106" s="399"/>
      <c r="B106" s="569"/>
      <c r="C106" s="570"/>
      <c r="D106" s="570"/>
      <c r="E106" s="570"/>
      <c r="F106" s="570"/>
      <c r="G106" s="570"/>
      <c r="H106" s="570"/>
      <c r="I106" s="570"/>
      <c r="J106" s="570"/>
      <c r="K106" s="570"/>
      <c r="L106" s="570"/>
      <c r="M106" s="570"/>
      <c r="N106" s="570"/>
      <c r="O106" s="570"/>
      <c r="P106" s="570"/>
      <c r="Q106" s="570"/>
      <c r="R106" s="570"/>
      <c r="S106" s="570"/>
      <c r="T106" s="570"/>
      <c r="U106" s="570"/>
      <c r="V106" s="570"/>
      <c r="W106" s="570"/>
      <c r="X106" s="570"/>
      <c r="Y106" s="570"/>
      <c r="Z106" s="216"/>
      <c r="AA106" s="216"/>
      <c r="AB106" s="216"/>
      <c r="AC106" s="216"/>
      <c r="AD106" s="216"/>
      <c r="AE106" s="216"/>
      <c r="AF106" s="216"/>
      <c r="AG106" s="216"/>
      <c r="AH106" s="216"/>
      <c r="AI106" s="216"/>
      <c r="AJ106" s="216"/>
      <c r="AK106" s="216"/>
      <c r="AL106" s="216"/>
      <c r="AM106" s="216"/>
      <c r="AN106" s="216"/>
      <c r="AO106" s="216"/>
      <c r="AP106" s="216"/>
      <c r="AQ106" s="216"/>
      <c r="AR106" s="216"/>
      <c r="AS106" s="216"/>
      <c r="AT106" s="216"/>
      <c r="AU106" s="216"/>
      <c r="AV106" s="216"/>
      <c r="AW106" s="216"/>
      <c r="AX106" s="216"/>
      <c r="AY106" s="216"/>
      <c r="AZ106" s="216"/>
      <c r="BA106" s="299"/>
      <c r="BB106" s="300"/>
      <c r="BC106" s="300"/>
      <c r="BD106" s="300"/>
      <c r="BE106" s="300"/>
      <c r="BF106" s="300"/>
      <c r="BG106" s="300"/>
      <c r="BH106" s="300"/>
      <c r="BI106" s="300"/>
      <c r="BJ106" s="300"/>
      <c r="BK106" s="300"/>
      <c r="BL106" s="300"/>
      <c r="BM106" s="300"/>
      <c r="BN106" s="300"/>
      <c r="BO106" s="300"/>
      <c r="BP106" s="300"/>
      <c r="BQ106" s="300"/>
      <c r="BR106" s="300"/>
      <c r="BS106" s="300"/>
      <c r="BT106" s="300"/>
      <c r="BU106" s="300"/>
      <c r="BV106" s="300"/>
      <c r="BW106" s="300"/>
      <c r="BX106" s="300"/>
      <c r="BY106" s="299"/>
      <c r="BZ106" s="215"/>
      <c r="CA106" s="215"/>
      <c r="CB106" s="215"/>
      <c r="CC106" s="215"/>
      <c r="CD106" s="215"/>
      <c r="CE106" s="215"/>
      <c r="CF106" s="215"/>
      <c r="CG106" s="215"/>
      <c r="CH106" s="215"/>
      <c r="CI106" s="215"/>
      <c r="CJ106" s="215"/>
      <c r="CK106" s="215"/>
      <c r="CL106" s="215"/>
      <c r="CM106" s="215"/>
      <c r="CN106" s="215"/>
      <c r="CO106" s="215"/>
      <c r="CP106" s="215"/>
      <c r="CQ106" s="215"/>
      <c r="CR106" s="215"/>
      <c r="CS106" s="215"/>
      <c r="CT106" s="215"/>
      <c r="CU106" s="215"/>
      <c r="CV106" s="215"/>
      <c r="CW106" s="215"/>
      <c r="CX106" s="215"/>
      <c r="CY106" s="215"/>
      <c r="CZ106" s="215"/>
    </row>
    <row r="107" s="111" customFormat="true" ht="18" customHeight="true" x14ac:dyDescent="0.2">
      <c r="A107" s="399"/>
      <c r="B107" s="112"/>
      <c r="C107" s="278"/>
      <c r="D107" s="278"/>
      <c r="E107" s="278"/>
      <c r="F107" s="278"/>
      <c r="G107" s="278"/>
      <c r="H107" s="278"/>
      <c r="I107" s="278"/>
      <c r="J107" s="278"/>
      <c r="K107" s="278"/>
      <c r="L107" s="278"/>
      <c r="M107" s="278"/>
      <c r="N107" s="278"/>
      <c r="O107" s="278"/>
      <c r="P107" s="278"/>
      <c r="Q107" s="278"/>
      <c r="R107" s="278"/>
      <c r="S107" s="278"/>
      <c r="T107" s="278"/>
      <c r="U107" s="278"/>
      <c r="V107" s="278"/>
      <c r="W107" s="278"/>
      <c r="X107" s="278"/>
      <c r="Y107" s="278"/>
      <c r="Z107" s="211"/>
      <c r="AA107" s="211"/>
      <c r="AB107" s="211"/>
      <c r="AC107" s="211"/>
      <c r="AD107" s="211"/>
      <c r="AE107" s="211"/>
      <c r="AF107" s="211"/>
      <c r="AG107" s="211"/>
      <c r="AH107" s="211"/>
      <c r="AI107" s="211"/>
      <c r="AJ107" s="211"/>
      <c r="AK107" s="211"/>
      <c r="AL107" s="211"/>
      <c r="AM107" s="211"/>
      <c r="AN107" s="211"/>
      <c r="AO107" s="211"/>
      <c r="AP107" s="211"/>
      <c r="AQ107" s="211"/>
      <c r="AR107" s="211"/>
      <c r="AS107" s="211"/>
      <c r="AT107" s="211"/>
      <c r="AU107" s="211"/>
      <c r="AV107" s="211"/>
      <c r="AW107" s="211"/>
      <c r="AX107" s="211"/>
      <c r="AY107" s="211"/>
      <c r="AZ107" s="211"/>
      <c r="BB107" s="134"/>
      <c r="BZ107" s="211"/>
      <c r="CA107" s="211"/>
      <c r="CB107" s="211"/>
      <c r="CC107" s="211"/>
      <c r="CD107" s="211"/>
      <c r="CE107" s="211"/>
      <c r="CF107" s="211"/>
      <c r="CG107" s="211"/>
      <c r="CH107" s="211"/>
      <c r="CI107" s="211"/>
      <c r="CJ107" s="211"/>
      <c r="CK107" s="211"/>
      <c r="CL107" s="211"/>
      <c r="CM107" s="211"/>
      <c r="CN107" s="211"/>
      <c r="CO107" s="211"/>
      <c r="CP107" s="211"/>
      <c r="CQ107" s="211"/>
      <c r="CR107" s="211"/>
      <c r="CS107" s="211"/>
      <c r="CT107" s="211"/>
      <c r="CU107" s="211"/>
      <c r="CV107" s="211"/>
      <c r="CW107" s="211"/>
      <c r="CX107" s="211"/>
      <c r="CY107" s="211"/>
      <c r="CZ107" s="211"/>
    </row>
    <row r="108" s="111" customFormat="true" ht="22.5" customHeight="true" x14ac:dyDescent="0.35">
      <c r="A108" s="1747" t="str">
        <f>A1026</f>
        <v>Niger</v>
      </c>
      <c r="B108" s="1748"/>
      <c r="C108" s="113"/>
      <c r="D108" s="113"/>
      <c r="E108" s="113"/>
      <c r="F108" s="113"/>
      <c r="G108" s="113"/>
      <c r="H108" s="113"/>
      <c r="I108" s="113"/>
      <c r="J108" s="113"/>
      <c r="K108" s="113"/>
      <c r="L108" s="113"/>
      <c r="M108" s="113"/>
      <c r="N108" s="113"/>
      <c r="O108" s="113"/>
      <c r="P108" s="113"/>
      <c r="Q108" s="113"/>
      <c r="R108" s="113"/>
      <c r="S108" s="113"/>
      <c r="T108" s="113"/>
      <c r="U108" s="113"/>
      <c r="Z108" s="211"/>
      <c r="AA108" s="211"/>
      <c r="AB108" s="211"/>
      <c r="AC108" s="211"/>
      <c r="AD108" s="211"/>
      <c r="AE108" s="211"/>
      <c r="AF108" s="211"/>
      <c r="AG108" s="211"/>
      <c r="AH108" s="211"/>
      <c r="AI108" s="211"/>
      <c r="AJ108" s="211"/>
      <c r="AK108" s="211"/>
      <c r="AL108" s="211"/>
      <c r="AM108" s="211"/>
      <c r="AN108" s="211"/>
      <c r="AO108" s="211"/>
      <c r="AP108" s="211"/>
      <c r="AQ108" s="211"/>
      <c r="AR108" s="211"/>
      <c r="AS108" s="211"/>
      <c r="AT108" s="211"/>
      <c r="AU108" s="211"/>
      <c r="AV108" s="211"/>
      <c r="AW108" s="211"/>
      <c r="AX108" s="211"/>
      <c r="AY108" s="211"/>
      <c r="AZ108" s="211"/>
      <c r="BB108" s="134"/>
      <c r="BZ108" s="211"/>
      <c r="CA108" s="211"/>
      <c r="CB108" s="211"/>
      <c r="CC108" s="211"/>
      <c r="CD108" s="211"/>
      <c r="CE108" s="211"/>
      <c r="CF108" s="211"/>
      <c r="CG108" s="211"/>
      <c r="CH108" s="211"/>
      <c r="CI108" s="211"/>
      <c r="CJ108" s="211"/>
      <c r="CK108" s="211"/>
      <c r="CL108" s="211"/>
      <c r="CM108" s="211"/>
      <c r="CN108" s="211"/>
      <c r="CO108" s="211"/>
      <c r="CP108" s="211"/>
      <c r="CQ108" s="211"/>
      <c r="CR108" s="211"/>
      <c r="CS108" s="211"/>
      <c r="CT108" s="211"/>
      <c r="CU108" s="211"/>
      <c r="CV108" s="211"/>
      <c r="CW108" s="211"/>
      <c r="CX108" s="211"/>
      <c r="CY108" s="211"/>
      <c r="CZ108" s="211"/>
    </row>
    <row r="109" s="111" customFormat="true" ht="22.5" customHeight="true" x14ac:dyDescent="0.35">
      <c r="A109" s="138" t="str">
        <f>A1034</f>
        <v>2012</v>
      </c>
      <c r="B109" s="139"/>
      <c r="C109" s="113"/>
      <c r="D109" s="113"/>
      <c r="E109" s="113"/>
      <c r="F109" s="113"/>
      <c r="G109" s="113"/>
      <c r="H109" s="113"/>
      <c r="I109" s="113"/>
      <c r="J109" s="113"/>
      <c r="K109" s="113"/>
      <c r="L109" s="113"/>
      <c r="M109" s="113"/>
      <c r="N109" s="113"/>
      <c r="O109" s="113"/>
      <c r="P109" s="113"/>
      <c r="Q109" s="113"/>
      <c r="R109" s="113"/>
      <c r="S109" s="113"/>
      <c r="T109" s="113"/>
      <c r="U109" s="113"/>
      <c r="Z109" s="211"/>
      <c r="AA109" s="211"/>
      <c r="AB109" s="211"/>
      <c r="AC109" s="211"/>
      <c r="AD109" s="211"/>
      <c r="AE109" s="211"/>
      <c r="AF109" s="211"/>
      <c r="AG109" s="211"/>
      <c r="AH109" s="211"/>
      <c r="AI109" s="211"/>
      <c r="AJ109" s="211"/>
      <c r="AK109" s="211"/>
      <c r="AL109" s="211"/>
      <c r="AM109" s="211"/>
      <c r="AN109" s="211"/>
      <c r="AO109" s="211"/>
      <c r="AP109" s="211"/>
      <c r="AQ109" s="211"/>
      <c r="AR109" s="211"/>
      <c r="AS109" s="211"/>
      <c r="AT109" s="211"/>
      <c r="AU109" s="211"/>
      <c r="AV109" s="211"/>
      <c r="AW109" s="211"/>
      <c r="AX109" s="211"/>
      <c r="AY109" s="211"/>
      <c r="AZ109" s="211"/>
      <c r="BB109" s="134"/>
      <c r="BZ109" s="211"/>
      <c r="CA109" s="211"/>
      <c r="CB109" s="211"/>
      <c r="CC109" s="211"/>
      <c r="CD109" s="211"/>
      <c r="CE109" s="211"/>
      <c r="CF109" s="211"/>
      <c r="CG109" s="211"/>
      <c r="CH109" s="211"/>
      <c r="CI109" s="211"/>
      <c r="CJ109" s="211"/>
      <c r="CK109" s="211"/>
      <c r="CL109" s="211"/>
      <c r="CM109" s="211"/>
      <c r="CN109" s="211"/>
      <c r="CO109" s="211"/>
      <c r="CP109" s="211"/>
      <c r="CQ109" s="211"/>
      <c r="CR109" s="211"/>
      <c r="CS109" s="211"/>
      <c r="CT109" s="211"/>
      <c r="CU109" s="211"/>
      <c r="CV109" s="211"/>
      <c r="CW109" s="211"/>
      <c r="CX109" s="211"/>
      <c r="CY109" s="211"/>
      <c r="CZ109" s="211"/>
    </row>
    <row r="110" s="111" customFormat="true" ht="22.5" customHeight="true" x14ac:dyDescent="0.35">
      <c r="A110" s="140" t="s">
        <v>98</v>
      </c>
      <c r="B110" s="141"/>
      <c r="C110" s="113"/>
      <c r="D110" s="113"/>
      <c r="E110" s="113"/>
      <c r="F110" s="113"/>
      <c r="G110" s="113"/>
      <c r="H110" s="113"/>
      <c r="I110" s="113"/>
      <c r="J110" s="113"/>
      <c r="K110" s="113"/>
      <c r="L110" s="113"/>
      <c r="M110" s="113"/>
      <c r="N110" s="113"/>
      <c r="O110" s="113"/>
      <c r="P110" s="113"/>
      <c r="Q110" s="113"/>
      <c r="R110" s="113"/>
      <c r="S110" s="113"/>
      <c r="T110" s="113"/>
      <c r="U110" s="113"/>
      <c r="Z110" s="211"/>
      <c r="AA110" s="211"/>
      <c r="AB110" s="211"/>
      <c r="AC110" s="211"/>
      <c r="AD110" s="211"/>
      <c r="AE110" s="211"/>
      <c r="AF110" s="211"/>
      <c r="AG110" s="211"/>
      <c r="AH110" s="211"/>
      <c r="AI110" s="211"/>
      <c r="AJ110" s="211"/>
      <c r="AK110" s="211"/>
      <c r="AL110" s="211"/>
      <c r="AM110" s="211"/>
      <c r="AN110" s="211"/>
      <c r="AO110" s="211"/>
      <c r="AP110" s="211"/>
      <c r="AQ110" s="211"/>
      <c r="AR110" s="211"/>
      <c r="AS110" s="211"/>
      <c r="AT110" s="211"/>
      <c r="AU110" s="211"/>
      <c r="AV110" s="211"/>
      <c r="AW110" s="211"/>
      <c r="AX110" s="211"/>
      <c r="AY110" s="211"/>
      <c r="AZ110" s="211"/>
      <c r="BB110" s="134"/>
      <c r="BZ110" s="211"/>
      <c r="CA110" s="211"/>
      <c r="CB110" s="211"/>
      <c r="CC110" s="211"/>
      <c r="CD110" s="211"/>
      <c r="CE110" s="211"/>
      <c r="CF110" s="211"/>
      <c r="CG110" s="211"/>
      <c r="CH110" s="211"/>
      <c r="CI110" s="211"/>
      <c r="CJ110" s="211"/>
      <c r="CK110" s="211"/>
      <c r="CL110" s="211"/>
      <c r="CM110" s="211"/>
      <c r="CN110" s="211"/>
      <c r="CO110" s="211"/>
      <c r="CP110" s="211"/>
      <c r="CQ110" s="211"/>
      <c r="CR110" s="211"/>
      <c r="CS110" s="211"/>
      <c r="CT110" s="211"/>
      <c r="CU110" s="211"/>
      <c r="CV110" s="211"/>
      <c r="CW110" s="211"/>
      <c r="CX110" s="211"/>
      <c r="CY110" s="211"/>
      <c r="CZ110" s="211"/>
    </row>
    <row r="111" s="111" customFormat="true" ht="20.1" customHeight="true" x14ac:dyDescent="0.35">
      <c r="A111" s="142" t="s">
        <v>96</v>
      </c>
      <c r="B111" s="139"/>
      <c r="C111" s="113"/>
      <c r="D111" s="113"/>
      <c r="E111" s="113"/>
      <c r="F111" s="113"/>
      <c r="G111" s="113"/>
      <c r="H111" s="113"/>
      <c r="I111" s="113"/>
      <c r="J111" s="113"/>
      <c r="K111" s="113"/>
      <c r="L111" s="113"/>
      <c r="M111" s="113"/>
      <c r="N111" s="113"/>
      <c r="O111" s="113"/>
      <c r="P111" s="113"/>
      <c r="Q111" s="113"/>
      <c r="R111" s="113"/>
      <c r="S111" s="113"/>
      <c r="T111" s="113"/>
      <c r="U111" s="113"/>
      <c r="Z111" s="211"/>
      <c r="AA111" s="211"/>
      <c r="AB111" s="211"/>
      <c r="AC111" s="211"/>
      <c r="AD111" s="211"/>
      <c r="AE111" s="211"/>
      <c r="AF111" s="211"/>
      <c r="AG111" s="211"/>
      <c r="AH111" s="211"/>
      <c r="AI111" s="211"/>
      <c r="AJ111" s="211"/>
      <c r="AK111" s="211"/>
      <c r="AL111" s="211"/>
      <c r="AM111" s="211"/>
      <c r="AN111" s="211"/>
      <c r="AO111" s="211"/>
      <c r="AP111" s="211"/>
      <c r="AQ111" s="211"/>
      <c r="AR111" s="211"/>
      <c r="AS111" s="211"/>
      <c r="AT111" s="211"/>
      <c r="AU111" s="211"/>
      <c r="AV111" s="211"/>
      <c r="AW111" s="211"/>
      <c r="AX111" s="211"/>
      <c r="AY111" s="211"/>
      <c r="AZ111" s="211"/>
      <c r="BB111" s="134"/>
      <c r="BZ111" s="211"/>
      <c r="CA111" s="211"/>
      <c r="CB111" s="211"/>
      <c r="CC111" s="211"/>
      <c r="CD111" s="211"/>
      <c r="CE111" s="211"/>
      <c r="CF111" s="211"/>
      <c r="CG111" s="211"/>
      <c r="CH111" s="211"/>
      <c r="CI111" s="211"/>
      <c r="CJ111" s="211"/>
      <c r="CK111" s="211"/>
      <c r="CL111" s="211"/>
      <c r="CM111" s="211"/>
      <c r="CN111" s="211"/>
      <c r="CO111" s="211"/>
      <c r="CP111" s="211"/>
      <c r="CQ111" s="211"/>
      <c r="CR111" s="211"/>
      <c r="CS111" s="211"/>
      <c r="CT111" s="211"/>
      <c r="CU111" s="211"/>
      <c r="CV111" s="211"/>
      <c r="CW111" s="211"/>
      <c r="CX111" s="211"/>
      <c r="CY111" s="211"/>
      <c r="CZ111" s="211"/>
    </row>
    <row r="112" s="111" customFormat="true" ht="15" customHeight="true" x14ac:dyDescent="0.2">
      <c r="A112" s="394" t="s">
        <v>97</v>
      </c>
      <c r="B112" s="222"/>
      <c r="C112" s="113"/>
      <c r="D112" s="113"/>
      <c r="E112" s="113"/>
      <c r="F112" s="113"/>
      <c r="G112" s="113"/>
      <c r="H112" s="113"/>
      <c r="I112" s="113"/>
      <c r="J112" s="113"/>
      <c r="K112" s="113"/>
      <c r="L112" s="113"/>
      <c r="M112" s="113"/>
      <c r="N112" s="113"/>
      <c r="O112" s="113"/>
      <c r="P112" s="113"/>
      <c r="Q112" s="113"/>
      <c r="R112" s="113"/>
      <c r="S112" s="113"/>
      <c r="T112" s="113"/>
      <c r="U112" s="113"/>
      <c r="Z112" s="211"/>
      <c r="AA112" s="211"/>
      <c r="AB112" s="211"/>
      <c r="AC112" s="211"/>
      <c r="AD112" s="211"/>
      <c r="AE112" s="211"/>
      <c r="AF112" s="211"/>
      <c r="AG112" s="211"/>
      <c r="AH112" s="211"/>
      <c r="AI112" s="211"/>
      <c r="AJ112" s="211"/>
      <c r="AK112" s="211"/>
      <c r="AL112" s="211"/>
      <c r="AM112" s="211"/>
      <c r="AN112" s="211"/>
      <c r="AO112" s="211"/>
      <c r="AP112" s="211"/>
      <c r="AQ112" s="211"/>
      <c r="AR112" s="211"/>
      <c r="AS112" s="211"/>
      <c r="AT112" s="211"/>
      <c r="AU112" s="211"/>
      <c r="AV112" s="211"/>
      <c r="AW112" s="211"/>
      <c r="AX112" s="211"/>
      <c r="AY112" s="211"/>
      <c r="AZ112" s="211"/>
      <c r="BB112" s="134"/>
      <c r="BZ112" s="211"/>
      <c r="CA112" s="211"/>
      <c r="CB112" s="211"/>
      <c r="CC112" s="211"/>
      <c r="CD112" s="211"/>
      <c r="CE112" s="211"/>
      <c r="CF112" s="211"/>
      <c r="CG112" s="211"/>
      <c r="CH112" s="211"/>
      <c r="CI112" s="211"/>
      <c r="CJ112" s="211"/>
      <c r="CK112" s="211"/>
      <c r="CL112" s="211"/>
      <c r="CM112" s="211"/>
      <c r="CN112" s="211"/>
      <c r="CO112" s="211"/>
      <c r="CP112" s="211"/>
      <c r="CQ112" s="211"/>
      <c r="CR112" s="211"/>
      <c r="CS112" s="211"/>
      <c r="CT112" s="211"/>
      <c r="CU112" s="211"/>
      <c r="CV112" s="211"/>
      <c r="CW112" s="211"/>
      <c r="CX112" s="211"/>
      <c r="CY112" s="211"/>
      <c r="CZ112" s="211"/>
    </row>
    <row r="113" s="111" customFormat="true" ht="15" customHeight="true" x14ac:dyDescent="0.2">
      <c r="A113" s="146" t="s">
        <v>40</v>
      </c>
      <c r="B113" s="145"/>
      <c r="C113" s="113"/>
      <c r="D113" s="113"/>
      <c r="E113" s="113"/>
      <c r="F113" s="113"/>
      <c r="G113" s="113"/>
      <c r="H113" s="113"/>
      <c r="I113" s="113"/>
      <c r="J113" s="113"/>
      <c r="K113" s="113"/>
      <c r="L113" s="113"/>
      <c r="M113" s="113"/>
      <c r="N113" s="113"/>
      <c r="O113" s="113"/>
      <c r="P113" s="113"/>
      <c r="Q113" s="113"/>
      <c r="R113" s="113"/>
      <c r="S113" s="113"/>
      <c r="T113" s="113"/>
      <c r="U113" s="113"/>
      <c r="Z113" s="211"/>
      <c r="AA113" s="211"/>
      <c r="AB113" s="211"/>
      <c r="AC113" s="211"/>
      <c r="AD113" s="211"/>
      <c r="AE113" s="211"/>
      <c r="AF113" s="211"/>
      <c r="AG113" s="211"/>
      <c r="AH113" s="211"/>
      <c r="AI113" s="211"/>
      <c r="AJ113" s="211"/>
      <c r="AK113" s="211"/>
      <c r="AL113" s="211"/>
      <c r="AM113" s="211"/>
      <c r="AN113" s="211"/>
      <c r="AO113" s="211"/>
      <c r="AP113" s="211"/>
      <c r="AQ113" s="211"/>
      <c r="AR113" s="211"/>
      <c r="AS113" s="211"/>
      <c r="AT113" s="211"/>
      <c r="AU113" s="211"/>
      <c r="AV113" s="211"/>
      <c r="AW113" s="211"/>
      <c r="AX113" s="211"/>
      <c r="AY113" s="211"/>
      <c r="AZ113" s="211"/>
      <c r="BB113" s="134"/>
      <c r="BZ113" s="211"/>
      <c r="CA113" s="211"/>
      <c r="CB113" s="211"/>
      <c r="CC113" s="211"/>
      <c r="CD113" s="211"/>
      <c r="CE113" s="211"/>
      <c r="CF113" s="211"/>
      <c r="CG113" s="211"/>
      <c r="CH113" s="211"/>
      <c r="CI113" s="211"/>
      <c r="CJ113" s="211"/>
      <c r="CK113" s="211"/>
      <c r="CL113" s="211"/>
      <c r="CM113" s="211"/>
      <c r="CN113" s="211"/>
      <c r="CO113" s="211"/>
      <c r="CP113" s="211"/>
      <c r="CQ113" s="211"/>
      <c r="CR113" s="211"/>
      <c r="CS113" s="211"/>
      <c r="CT113" s="211"/>
      <c r="CU113" s="211"/>
      <c r="CV113" s="211"/>
      <c r="CW113" s="211"/>
      <c r="CX113" s="211"/>
      <c r="CY113" s="211"/>
      <c r="CZ113" s="211"/>
    </row>
    <row r="114" s="111" customFormat="true" ht="15" customHeight="true" x14ac:dyDescent="0.2">
      <c r="A114" s="144" t="s">
        <v>39</v>
      </c>
      <c r="B114" s="145"/>
      <c r="C114" s="113"/>
      <c r="D114" s="113"/>
      <c r="E114" s="113"/>
      <c r="F114" s="113"/>
      <c r="G114" s="113"/>
      <c r="H114" s="113"/>
      <c r="I114" s="113"/>
      <c r="J114" s="113"/>
      <c r="K114" s="113"/>
      <c r="L114" s="113"/>
      <c r="M114" s="113"/>
      <c r="N114" s="113"/>
      <c r="O114" s="113"/>
      <c r="P114" s="113"/>
      <c r="Q114" s="113"/>
      <c r="R114" s="113"/>
      <c r="S114" s="113"/>
      <c r="T114" s="113"/>
      <c r="U114" s="113"/>
      <c r="Z114" s="211"/>
      <c r="AA114" s="211"/>
      <c r="AB114" s="211"/>
      <c r="AC114" s="211"/>
      <c r="AD114" s="211"/>
      <c r="AE114" s="211"/>
      <c r="AF114" s="211"/>
      <c r="AG114" s="211"/>
      <c r="AH114" s="211"/>
      <c r="AI114" s="211"/>
      <c r="AJ114" s="211"/>
      <c r="AK114" s="211"/>
      <c r="AL114" s="211"/>
      <c r="AM114" s="211"/>
      <c r="AN114" s="211"/>
      <c r="AO114" s="211"/>
      <c r="AP114" s="211"/>
      <c r="AQ114" s="211"/>
      <c r="AR114" s="211"/>
      <c r="AS114" s="211"/>
      <c r="AT114" s="211"/>
      <c r="AU114" s="211"/>
      <c r="AV114" s="211"/>
      <c r="AW114" s="211"/>
      <c r="AX114" s="211"/>
      <c r="AY114" s="211"/>
      <c r="AZ114" s="211"/>
      <c r="BB114" s="134"/>
      <c r="BZ114" s="211"/>
      <c r="CA114" s="211"/>
      <c r="CB114" s="211"/>
      <c r="CC114" s="211"/>
      <c r="CD114" s="211"/>
      <c r="CE114" s="211"/>
      <c r="CF114" s="211"/>
      <c r="CG114" s="211"/>
      <c r="CH114" s="211"/>
      <c r="CI114" s="211"/>
      <c r="CJ114" s="211"/>
      <c r="CK114" s="211"/>
      <c r="CL114" s="211"/>
      <c r="CM114" s="211"/>
      <c r="CN114" s="211"/>
      <c r="CO114" s="211"/>
      <c r="CP114" s="211"/>
      <c r="CQ114" s="211"/>
      <c r="CR114" s="211"/>
      <c r="CS114" s="211"/>
      <c r="CT114" s="211"/>
      <c r="CU114" s="211"/>
      <c r="CV114" s="211"/>
      <c r="CW114" s="211"/>
      <c r="CX114" s="211"/>
      <c r="CY114" s="211"/>
      <c r="CZ114" s="211"/>
    </row>
    <row r="115" s="111" customFormat="true" ht="15" customHeight="true" x14ac:dyDescent="0.2">
      <c r="A115" s="144" t="s">
        <v>133</v>
      </c>
      <c r="B115" s="221" t="str">
        <f>A1025</f>
        <v>DHS12</v>
      </c>
      <c r="C115" s="113"/>
      <c r="D115" s="113"/>
      <c r="E115" s="113"/>
      <c r="F115" s="113"/>
      <c r="G115" s="113"/>
      <c r="H115" s="113"/>
      <c r="I115" s="113"/>
      <c r="J115" s="113"/>
      <c r="K115" s="113"/>
      <c r="L115" s="113"/>
      <c r="M115" s="113"/>
      <c r="N115" s="113"/>
      <c r="O115" s="113"/>
      <c r="P115" s="113"/>
      <c r="Q115" s="113"/>
      <c r="R115" s="113"/>
      <c r="S115" s="113"/>
      <c r="T115" s="113"/>
      <c r="U115" s="113"/>
      <c r="Z115" s="211"/>
      <c r="AA115" s="211"/>
      <c r="AB115" s="211"/>
      <c r="AC115" s="211"/>
      <c r="AD115" s="211"/>
      <c r="AE115" s="211"/>
      <c r="AF115" s="211"/>
      <c r="AG115" s="211"/>
      <c r="AH115" s="211"/>
      <c r="AI115" s="211"/>
      <c r="AJ115" s="211"/>
      <c r="AK115" s="211"/>
      <c r="AL115" s="211"/>
      <c r="AM115" s="211"/>
      <c r="AN115" s="211"/>
      <c r="AO115" s="211"/>
      <c r="AP115" s="211"/>
      <c r="AQ115" s="211"/>
      <c r="AR115" s="211"/>
      <c r="AS115" s="211"/>
      <c r="AT115" s="211"/>
      <c r="AU115" s="211"/>
      <c r="AV115" s="211"/>
      <c r="AW115" s="211"/>
      <c r="AX115" s="211"/>
      <c r="AY115" s="211"/>
      <c r="AZ115" s="211"/>
      <c r="BB115" s="134"/>
      <c r="BZ115" s="211"/>
      <c r="CA115" s="211"/>
      <c r="CB115" s="211"/>
      <c r="CC115" s="211"/>
      <c r="CD115" s="211"/>
      <c r="CE115" s="211"/>
      <c r="CF115" s="211"/>
      <c r="CG115" s="211"/>
      <c r="CH115" s="211"/>
      <c r="CI115" s="211"/>
      <c r="CJ115" s="211"/>
      <c r="CK115" s="211"/>
      <c r="CL115" s="211"/>
      <c r="CM115" s="211"/>
      <c r="CN115" s="211"/>
      <c r="CO115" s="211"/>
      <c r="CP115" s="211"/>
      <c r="CQ115" s="211"/>
      <c r="CR115" s="211"/>
      <c r="CS115" s="211"/>
      <c r="CT115" s="211"/>
      <c r="CU115" s="211"/>
      <c r="CV115" s="211"/>
      <c r="CW115" s="211"/>
      <c r="CX115" s="211"/>
      <c r="CY115" s="211"/>
      <c r="CZ115" s="211"/>
    </row>
    <row r="116" s="111" customFormat="true" ht="15" customHeight="true" x14ac:dyDescent="0.2">
      <c r="A116" s="563" t="str">
        <f>B1030</f>
        <v/>
      </c>
      <c r="B116" s="564"/>
      <c r="C116" s="113"/>
      <c r="D116" s="113"/>
      <c r="E116" s="113"/>
      <c r="F116" s="113"/>
      <c r="G116" s="113"/>
      <c r="H116" s="113"/>
      <c r="I116" s="113"/>
      <c r="J116" s="113"/>
      <c r="K116" s="113"/>
      <c r="L116" s="113"/>
      <c r="M116" s="113"/>
      <c r="N116" s="113"/>
      <c r="O116" s="113"/>
      <c r="P116" s="113"/>
      <c r="Q116" s="113"/>
      <c r="R116" s="113"/>
      <c r="S116" s="113"/>
      <c r="T116" s="113"/>
      <c r="U116" s="113"/>
      <c r="Z116" s="211"/>
      <c r="AA116" s="211"/>
      <c r="AB116" s="211"/>
      <c r="AC116" s="211"/>
      <c r="AD116" s="211"/>
      <c r="AE116" s="211"/>
      <c r="AF116" s="211"/>
      <c r="AG116" s="211"/>
      <c r="AH116" s="211"/>
      <c r="AI116" s="211"/>
      <c r="AJ116" s="211"/>
      <c r="AK116" s="211"/>
      <c r="AL116" s="211"/>
      <c r="AM116" s="211"/>
      <c r="AN116" s="211"/>
      <c r="AO116" s="211"/>
      <c r="AP116" s="211"/>
      <c r="AQ116" s="211"/>
      <c r="AR116" s="211"/>
      <c r="AS116" s="211"/>
      <c r="AT116" s="211"/>
      <c r="AU116" s="211"/>
      <c r="AV116" s="211"/>
      <c r="AW116" s="211"/>
      <c r="AX116" s="211"/>
      <c r="AY116" s="211"/>
      <c r="AZ116" s="211"/>
      <c r="BB116" s="134"/>
      <c r="BZ116" s="211"/>
      <c r="CA116" s="211"/>
      <c r="CB116" s="211"/>
      <c r="CC116" s="211"/>
      <c r="CD116" s="211"/>
      <c r="CE116" s="211"/>
      <c r="CF116" s="211"/>
      <c r="CG116" s="211"/>
      <c r="CH116" s="211"/>
      <c r="CI116" s="211"/>
      <c r="CJ116" s="211"/>
      <c r="CK116" s="211"/>
      <c r="CL116" s="211"/>
      <c r="CM116" s="211"/>
      <c r="CN116" s="211"/>
      <c r="CO116" s="211"/>
      <c r="CP116" s="211"/>
      <c r="CQ116" s="211"/>
      <c r="CR116" s="211"/>
      <c r="CS116" s="211"/>
      <c r="CT116" s="211"/>
      <c r="CU116" s="211"/>
      <c r="CV116" s="211"/>
      <c r="CW116" s="211"/>
      <c r="CX116" s="211"/>
      <c r="CY116" s="211"/>
      <c r="CZ116" s="211"/>
    </row>
    <row r="117" s="111" customFormat="true" ht="15" customHeight="true" x14ac:dyDescent="0.2">
      <c r="A117" s="563" t="str">
        <f>B1029</f>
        <v/>
      </c>
      <c r="B117" s="565"/>
      <c r="C117" s="113"/>
      <c r="D117" s="113"/>
      <c r="E117" s="113"/>
      <c r="F117" s="113"/>
      <c r="G117" s="113"/>
      <c r="H117" s="113"/>
      <c r="I117" s="113"/>
      <c r="J117" s="113"/>
      <c r="K117" s="113"/>
      <c r="L117" s="113"/>
      <c r="M117" s="113"/>
      <c r="N117" s="113"/>
      <c r="O117" s="113"/>
      <c r="P117" s="113"/>
      <c r="Q117" s="113"/>
      <c r="R117" s="113"/>
      <c r="S117" s="113"/>
      <c r="T117" s="113"/>
      <c r="U117" s="113"/>
      <c r="Z117" s="211"/>
      <c r="AA117" s="211"/>
      <c r="AB117" s="211"/>
      <c r="AC117" s="211"/>
      <c r="AD117" s="211"/>
      <c r="AE117" s="211"/>
      <c r="AF117" s="211"/>
      <c r="AG117" s="211"/>
      <c r="AH117" s="211"/>
      <c r="AI117" s="211"/>
      <c r="AJ117" s="211"/>
      <c r="AK117" s="211"/>
      <c r="AL117" s="211"/>
      <c r="AM117" s="211"/>
      <c r="AN117" s="211"/>
      <c r="AO117" s="211"/>
      <c r="AP117" s="211"/>
      <c r="AQ117" s="211"/>
      <c r="AR117" s="211"/>
      <c r="AS117" s="211"/>
      <c r="AT117" s="211"/>
      <c r="AU117" s="211"/>
      <c r="AV117" s="211"/>
      <c r="AW117" s="211"/>
      <c r="AX117" s="211"/>
      <c r="AY117" s="211"/>
      <c r="AZ117" s="211"/>
      <c r="BB117" s="134"/>
      <c r="BZ117" s="211"/>
      <c r="CA117" s="211"/>
      <c r="CB117" s="211"/>
      <c r="CC117" s="211"/>
      <c r="CD117" s="211"/>
      <c r="CE117" s="211"/>
      <c r="CF117" s="211"/>
      <c r="CG117" s="211"/>
      <c r="CH117" s="211"/>
      <c r="CI117" s="211"/>
      <c r="CJ117" s="211"/>
      <c r="CK117" s="211"/>
      <c r="CL117" s="211"/>
      <c r="CM117" s="211"/>
      <c r="CN117" s="211"/>
      <c r="CO117" s="211"/>
      <c r="CP117" s="211"/>
      <c r="CQ117" s="211"/>
      <c r="CR117" s="211"/>
      <c r="CS117" s="211"/>
      <c r="CT117" s="211"/>
      <c r="CU117" s="211"/>
      <c r="CV117" s="211"/>
      <c r="CW117" s="211"/>
      <c r="CX117" s="211"/>
      <c r="CY117" s="211"/>
      <c r="CZ117" s="211"/>
    </row>
    <row r="118" s="111" customFormat="true" ht="21" customHeight="true" x14ac:dyDescent="0.2">
      <c r="A118" s="566"/>
      <c r="B118" s="564"/>
      <c r="C118" s="113"/>
      <c r="D118" s="113"/>
      <c r="E118" s="113"/>
      <c r="F118" s="113"/>
      <c r="G118" s="113"/>
      <c r="H118" s="113"/>
      <c r="I118" s="113"/>
      <c r="J118" s="113"/>
      <c r="K118" s="113"/>
      <c r="L118" s="113"/>
      <c r="M118" s="113"/>
      <c r="N118" s="113"/>
      <c r="O118" s="113"/>
      <c r="P118" s="113"/>
      <c r="Q118" s="113"/>
      <c r="R118" s="113"/>
      <c r="S118" s="113"/>
      <c r="T118" s="113"/>
      <c r="U118" s="113"/>
      <c r="Z118" s="211"/>
      <c r="AA118" s="211"/>
      <c r="AB118" s="211"/>
      <c r="AC118" s="211"/>
      <c r="AD118" s="211"/>
      <c r="AE118" s="211"/>
      <c r="AF118" s="211"/>
      <c r="AG118" s="211"/>
      <c r="AH118" s="211"/>
      <c r="AI118" s="211"/>
      <c r="AJ118" s="211"/>
      <c r="AK118" s="211"/>
      <c r="AL118" s="211"/>
      <c r="AM118" s="211"/>
      <c r="AN118" s="211"/>
      <c r="AO118" s="211"/>
      <c r="AP118" s="211"/>
      <c r="AQ118" s="211"/>
      <c r="AR118" s="211"/>
      <c r="AS118" s="211"/>
      <c r="AT118" s="211"/>
      <c r="AU118" s="211"/>
      <c r="AV118" s="211"/>
      <c r="AW118" s="211"/>
      <c r="AX118" s="211"/>
      <c r="AY118" s="211"/>
      <c r="AZ118" s="211"/>
      <c r="BB118" s="134"/>
      <c r="BZ118" s="211"/>
      <c r="CA118" s="211"/>
      <c r="CB118" s="211"/>
      <c r="CC118" s="211"/>
      <c r="CD118" s="211"/>
      <c r="CE118" s="211"/>
      <c r="CF118" s="211"/>
      <c r="CG118" s="211"/>
      <c r="CH118" s="211"/>
      <c r="CI118" s="211"/>
      <c r="CJ118" s="211"/>
      <c r="CK118" s="211"/>
      <c r="CL118" s="211"/>
      <c r="CM118" s="211"/>
      <c r="CN118" s="211"/>
      <c r="CO118" s="211"/>
      <c r="CP118" s="211"/>
      <c r="CQ118" s="211"/>
      <c r="CR118" s="211"/>
      <c r="CS118" s="211"/>
      <c r="CT118" s="211"/>
      <c r="CU118" s="211"/>
      <c r="CV118" s="211"/>
      <c r="CW118" s="211"/>
      <c r="CX118" s="211"/>
      <c r="CY118" s="211"/>
      <c r="CZ118" s="211"/>
    </row>
    <row r="119" s="111" customFormat="true" ht="15" customHeight="true" x14ac:dyDescent="0.2">
      <c r="A119" s="567"/>
      <c r="B119" s="568"/>
      <c r="C119" s="113"/>
      <c r="D119" s="113"/>
      <c r="E119" s="113"/>
      <c r="F119" s="113"/>
      <c r="G119" s="113"/>
      <c r="H119" s="113"/>
      <c r="I119" s="113"/>
      <c r="J119" s="113"/>
      <c r="K119" s="113"/>
      <c r="L119" s="113"/>
      <c r="M119" s="113"/>
      <c r="N119" s="113"/>
      <c r="O119" s="113"/>
      <c r="P119" s="113"/>
      <c r="Q119" s="113"/>
      <c r="R119" s="113"/>
      <c r="S119" s="113"/>
      <c r="T119" s="113"/>
      <c r="U119" s="113"/>
      <c r="Z119" s="211"/>
      <c r="AA119" s="211"/>
      <c r="AB119" s="211"/>
      <c r="AC119" s="211"/>
      <c r="AD119" s="211"/>
      <c r="AE119" s="211"/>
      <c r="AF119" s="211"/>
      <c r="AG119" s="211"/>
      <c r="AH119" s="211"/>
      <c r="AI119" s="211"/>
      <c r="AJ119" s="211"/>
      <c r="AK119" s="211"/>
      <c r="AL119" s="211"/>
      <c r="AM119" s="211"/>
      <c r="AN119" s="211"/>
      <c r="AO119" s="211"/>
      <c r="AP119" s="211"/>
      <c r="AQ119" s="211"/>
      <c r="AR119" s="211"/>
      <c r="AS119" s="211"/>
      <c r="AT119" s="211"/>
      <c r="AU119" s="211"/>
      <c r="AV119" s="211"/>
      <c r="AW119" s="211"/>
      <c r="AX119" s="211"/>
      <c r="AY119" s="211"/>
      <c r="AZ119" s="211"/>
      <c r="BB119" s="134"/>
      <c r="BZ119" s="211"/>
      <c r="CA119" s="211"/>
      <c r="CB119" s="211"/>
      <c r="CC119" s="211"/>
      <c r="CD119" s="211"/>
      <c r="CE119" s="211"/>
      <c r="CF119" s="211"/>
      <c r="CG119" s="211"/>
      <c r="CH119" s="211"/>
      <c r="CI119" s="211"/>
      <c r="CJ119" s="211"/>
      <c r="CK119" s="211"/>
      <c r="CL119" s="211"/>
      <c r="CM119" s="211"/>
      <c r="CN119" s="211"/>
      <c r="CO119" s="211"/>
      <c r="CP119" s="211"/>
      <c r="CQ119" s="211"/>
      <c r="CR119" s="211"/>
      <c r="CS119" s="211"/>
      <c r="CT119" s="211"/>
      <c r="CU119" s="211"/>
      <c r="CV119" s="211"/>
      <c r="CW119" s="211"/>
      <c r="CX119" s="211"/>
      <c r="CY119" s="211"/>
      <c r="CZ119" s="211"/>
    </row>
    <row r="120" s="398" customFormat="true" ht="15" customHeight="true" x14ac:dyDescent="0.2">
      <c r="A120" s="116" t="s">
        <v>98</v>
      </c>
      <c r="B120" s="207"/>
      <c r="C120" s="1783" t="s">
        <v>114</v>
      </c>
      <c r="D120" s="1784"/>
      <c r="E120" s="1784"/>
      <c r="F120" s="1784"/>
      <c r="G120" s="1785"/>
      <c r="H120" s="1954" t="s">
        <v>38</v>
      </c>
      <c r="I120" s="1955"/>
      <c r="J120" s="1955"/>
      <c r="K120" s="1955"/>
      <c r="L120" s="1956"/>
      <c r="M120" s="1961" t="s">
        <v>37</v>
      </c>
      <c r="N120" s="1962"/>
      <c r="O120" s="1962"/>
      <c r="P120" s="1962"/>
      <c r="Q120" s="1963"/>
      <c r="R120" s="1566" t="s">
        <v>137</v>
      </c>
      <c r="S120" s="1575"/>
      <c r="T120" s="1575"/>
      <c r="U120" s="1575"/>
      <c r="V120" s="1575"/>
      <c r="W120" s="1575"/>
      <c r="X120" s="1575"/>
      <c r="Y120" s="1576"/>
      <c r="Z120" s="549"/>
      <c r="AA120" s="549"/>
      <c r="AB120" s="549"/>
      <c r="AC120" s="549"/>
      <c r="AD120" s="549"/>
      <c r="AE120" s="549"/>
      <c r="AF120" s="549"/>
      <c r="AG120" s="549"/>
      <c r="AH120" s="549"/>
      <c r="AI120" s="549"/>
      <c r="AJ120" s="549"/>
      <c r="AK120" s="549"/>
      <c r="AL120" s="549"/>
      <c r="AM120" s="549"/>
      <c r="AN120" s="549"/>
      <c r="AO120" s="549"/>
      <c r="AP120" s="549"/>
      <c r="AQ120" s="549"/>
      <c r="AR120" s="549"/>
      <c r="AS120" s="549"/>
      <c r="AT120" s="549"/>
      <c r="AU120" s="549"/>
      <c r="AV120" s="549"/>
      <c r="AW120" s="549"/>
      <c r="AX120" s="549"/>
      <c r="AY120" s="549"/>
      <c r="AZ120" s="216"/>
      <c r="BA120" s="217" t="s">
        <v>128</v>
      </c>
      <c r="BB120" s="116" t="s">
        <v>98</v>
      </c>
      <c r="BC120" s="1826" t="s">
        <v>114</v>
      </c>
      <c r="BD120" s="1827"/>
      <c r="BE120" s="1827"/>
      <c r="BF120" s="1827"/>
      <c r="BG120" s="1828"/>
      <c r="BH120" s="1829" t="s">
        <v>38</v>
      </c>
      <c r="BI120" s="1827"/>
      <c r="BJ120" s="1827"/>
      <c r="BK120" s="1827"/>
      <c r="BL120" s="1828"/>
      <c r="BM120" s="1829" t="s">
        <v>37</v>
      </c>
      <c r="BN120" s="1827"/>
      <c r="BO120" s="1827"/>
      <c r="BP120" s="1827"/>
      <c r="BQ120" s="1849"/>
      <c r="BR120" s="1457" t="s">
        <v>137</v>
      </c>
      <c r="BS120" s="1458"/>
      <c r="BT120" s="1458"/>
      <c r="BU120" s="1458"/>
      <c r="BV120" s="1458"/>
      <c r="BW120" s="1458"/>
      <c r="BX120" s="1458"/>
      <c r="BY120" s="1459"/>
      <c r="BZ120" s="215"/>
      <c r="CA120" s="215"/>
      <c r="CB120" s="215"/>
      <c r="CC120" s="215"/>
      <c r="CD120" s="215"/>
      <c r="CE120" s="215"/>
      <c r="CF120" s="215"/>
      <c r="CG120" s="215"/>
      <c r="CH120" s="215"/>
      <c r="CI120" s="215"/>
      <c r="CJ120" s="215"/>
      <c r="CK120" s="215"/>
      <c r="CL120" s="215"/>
      <c r="CM120" s="215"/>
      <c r="CN120" s="215"/>
      <c r="CO120" s="215"/>
      <c r="CP120" s="215"/>
      <c r="CQ120" s="215"/>
      <c r="CR120" s="215"/>
      <c r="CS120" s="215"/>
      <c r="CT120" s="215"/>
      <c r="CU120" s="215"/>
      <c r="CV120" s="215"/>
      <c r="CW120" s="215"/>
      <c r="CX120" s="215"/>
      <c r="CY120" s="215"/>
      <c r="CZ120" s="215"/>
    </row>
    <row r="121" s="398" customFormat="true" ht="12.75" x14ac:dyDescent="0.2">
      <c r="A121" s="187" t="s">
        <v>87</v>
      </c>
      <c r="B121" s="245"/>
      <c r="C121" s="279" t="s">
        <v>0</v>
      </c>
      <c r="D121" s="280" t="s">
        <v>1</v>
      </c>
      <c r="E121" s="280" t="s">
        <v>2</v>
      </c>
      <c r="F121" s="280" t="s">
        <v>3</v>
      </c>
      <c r="G121" s="281" t="s">
        <v>4</v>
      </c>
      <c r="H121" s="1193" t="s">
        <v>0</v>
      </c>
      <c r="I121" s="1151" t="s">
        <v>1</v>
      </c>
      <c r="J121" s="1151" t="s">
        <v>2</v>
      </c>
      <c r="K121" s="1151" t="s">
        <v>3</v>
      </c>
      <c r="L121" s="1152" t="s">
        <v>4</v>
      </c>
      <c r="M121" s="1181" t="s">
        <v>0</v>
      </c>
      <c r="N121" s="1151" t="s">
        <v>1</v>
      </c>
      <c r="O121" s="1151" t="s">
        <v>2</v>
      </c>
      <c r="P121" s="1151" t="s">
        <v>3</v>
      </c>
      <c r="Q121" s="1207" t="s">
        <v>4</v>
      </c>
      <c r="R121" s="1193" t="s">
        <v>149</v>
      </c>
      <c r="S121" s="1151" t="s">
        <v>150</v>
      </c>
      <c r="T121" s="1151" t="s">
        <v>151</v>
      </c>
      <c r="U121" s="1151" t="s">
        <v>152</v>
      </c>
      <c r="V121" s="1151" t="s">
        <v>153</v>
      </c>
      <c r="W121" s="1151" t="s">
        <v>154</v>
      </c>
      <c r="X121" s="1151" t="s">
        <v>225</v>
      </c>
      <c r="Y121" s="1153" t="s">
        <v>156</v>
      </c>
      <c r="Z121" s="549"/>
      <c r="AA121" s="549"/>
      <c r="AB121" s="549"/>
      <c r="AC121" s="549"/>
      <c r="AD121" s="549"/>
      <c r="AE121" s="549"/>
      <c r="AF121" s="549"/>
      <c r="AG121" s="549"/>
      <c r="AH121" s="549"/>
      <c r="AI121" s="549"/>
      <c r="AJ121" s="549"/>
      <c r="AK121" s="549"/>
      <c r="AL121" s="549"/>
      <c r="AM121" s="549"/>
      <c r="AN121" s="549"/>
      <c r="AO121" s="549"/>
      <c r="AP121" s="549"/>
      <c r="AQ121" s="549"/>
      <c r="AR121" s="549"/>
      <c r="AS121" s="549"/>
      <c r="AT121" s="549"/>
      <c r="AU121" s="549"/>
      <c r="AV121" s="549"/>
      <c r="AW121" s="549"/>
      <c r="AX121" s="549"/>
      <c r="AY121" s="549"/>
      <c r="AZ121" s="216"/>
      <c r="BA121" s="198" t="s">
        <v>116</v>
      </c>
      <c r="BB121" s="197"/>
      <c r="BC121" s="333" t="s">
        <v>0</v>
      </c>
      <c r="BD121" s="172" t="s">
        <v>1</v>
      </c>
      <c r="BE121" s="172" t="s">
        <v>2</v>
      </c>
      <c r="BF121" s="172" t="s">
        <v>3</v>
      </c>
      <c r="BG121" s="334" t="s">
        <v>4</v>
      </c>
      <c r="BH121" s="335" t="s">
        <v>0</v>
      </c>
      <c r="BI121" s="172" t="s">
        <v>1</v>
      </c>
      <c r="BJ121" s="172" t="s">
        <v>2</v>
      </c>
      <c r="BK121" s="172" t="s">
        <v>3</v>
      </c>
      <c r="BL121" s="334" t="s">
        <v>4</v>
      </c>
      <c r="BM121" s="335" t="s">
        <v>0</v>
      </c>
      <c r="BN121" s="172" t="s">
        <v>1</v>
      </c>
      <c r="BO121" s="172" t="s">
        <v>2</v>
      </c>
      <c r="BP121" s="172" t="s">
        <v>3</v>
      </c>
      <c r="BQ121" s="334" t="s">
        <v>4</v>
      </c>
      <c r="BR121" s="335" t="s">
        <v>149</v>
      </c>
      <c r="BS121" s="172" t="s">
        <v>150</v>
      </c>
      <c r="BT121" s="172" t="s">
        <v>151</v>
      </c>
      <c r="BU121" s="172" t="s">
        <v>152</v>
      </c>
      <c r="BV121" s="172" t="s">
        <v>153</v>
      </c>
      <c r="BW121" s="172" t="s">
        <v>154</v>
      </c>
      <c r="BX121" s="172" t="s">
        <v>225</v>
      </c>
      <c r="BY121" s="173" t="s">
        <v>156</v>
      </c>
      <c r="BZ121" s="1539"/>
      <c r="CA121" s="1539"/>
      <c r="CB121" s="1539"/>
      <c r="CC121" s="1539"/>
      <c r="CD121" s="1539"/>
      <c r="CE121" s="1539"/>
      <c r="CF121" s="1539"/>
      <c r="CG121" s="1539"/>
      <c r="CH121" s="1539"/>
      <c r="CI121" s="1539"/>
      <c r="CJ121" s="1539"/>
      <c r="CK121" s="1539"/>
      <c r="CL121" s="1539"/>
      <c r="CM121" s="1539"/>
      <c r="CN121" s="1539"/>
      <c r="CO121" s="1539"/>
      <c r="CP121" s="1539"/>
      <c r="CQ121" s="1539"/>
      <c r="CR121" s="1539"/>
      <c r="CS121" s="1539"/>
      <c r="CT121" s="1539"/>
      <c r="CU121" s="1539"/>
      <c r="CV121" s="1539"/>
      <c r="CW121" s="1539"/>
      <c r="CX121" s="1539"/>
      <c r="CY121" s="1539"/>
      <c r="CZ121" s="1539"/>
    </row>
    <row r="122" s="398" customFormat="true" ht="15" customHeight="true" x14ac:dyDescent="0.2">
      <c r="A122" s="1964" t="s">
        <v>18</v>
      </c>
      <c r="B122" s="1397" t="s">
        <v>14</v>
      </c>
      <c r="C122" s="1302">
        <v>5.1100329086745795</v>
      </c>
      <c r="D122" s="1303">
        <v>5.8410836915223889</v>
      </c>
      <c r="E122" s="1303">
        <v>9.3748925947607731</v>
      </c>
      <c r="F122" s="1303">
        <v>14.649384511564362</v>
      </c>
      <c r="G122" s="1304">
        <v>64.727042176745826</v>
      </c>
      <c r="H122" s="1305">
        <v>43.857519170857387</v>
      </c>
      <c r="I122" s="1303">
        <v>72.279624232921634</v>
      </c>
      <c r="J122" s="1303">
        <v>83.807108211933269</v>
      </c>
      <c r="K122" s="1303">
        <v>92.88268297270082</v>
      </c>
      <c r="L122" s="1306">
        <v>96.809766999447319</v>
      </c>
      <c r="M122" s="1307">
        <v>3.9410049306096351</v>
      </c>
      <c r="N122" s="1303">
        <v>4.6334052689534042</v>
      </c>
      <c r="O122" s="1303">
        <v>6.1249999640442692</v>
      </c>
      <c r="P122" s="1303">
        <v>9.6487225862035118</v>
      </c>
      <c r="Q122" s="1304">
        <v>18.521092661190398</v>
      </c>
      <c r="R122" s="1305">
        <v>48.578490133765236</v>
      </c>
      <c r="S122" s="1303">
        <v>22.843605260743271</v>
      </c>
      <c r="T122" s="1303">
        <v>12.623162611195331</v>
      </c>
      <c r="U122" s="1303">
        <v>19.819523006161219</v>
      </c>
      <c r="V122" s="1303">
        <v>84.425268170483136</v>
      </c>
      <c r="W122" s="1303">
        <v>12.199454055114838</v>
      </c>
      <c r="X122" s="1303">
        <v>7.4918388887509462</v>
      </c>
      <c r="Y122" s="1590">
        <v>15.606661340926134</v>
      </c>
      <c r="Z122" s="549"/>
      <c r="AA122" s="549"/>
      <c r="AB122" s="549"/>
      <c r="AC122" s="549"/>
      <c r="AD122" s="549"/>
      <c r="AE122" s="549"/>
      <c r="AF122" s="549"/>
      <c r="AG122" s="549"/>
      <c r="AH122" s="549"/>
      <c r="AI122" s="549"/>
      <c r="AJ122" s="549"/>
      <c r="AK122" s="549"/>
      <c r="AL122" s="549"/>
      <c r="AM122" s="549"/>
      <c r="AN122" s="549"/>
      <c r="AO122" s="549"/>
      <c r="AP122" s="549"/>
      <c r="AQ122" s="549"/>
      <c r="AR122" s="549"/>
      <c r="AS122" s="549"/>
      <c r="AT122" s="549"/>
      <c r="AU122" s="549"/>
      <c r="AV122" s="549"/>
      <c r="AW122" s="549"/>
      <c r="AX122" s="549"/>
      <c r="AY122" s="549"/>
      <c r="AZ122" s="216"/>
      <c r="BA122" s="1850" t="s">
        <v>18</v>
      </c>
      <c r="BB122" s="155" t="s">
        <v>14</v>
      </c>
      <c r="BC122" s="367">
        <v>652.11453499999993</v>
      </c>
      <c r="BD122" s="371">
        <v>745.13469100000009</v>
      </c>
      <c r="BE122" s="371">
        <v>1196.8170890000008</v>
      </c>
      <c r="BF122" s="371">
        <v>1868.5929729999993</v>
      </c>
      <c r="BG122" s="375">
        <v>8258.6101089999993</v>
      </c>
      <c r="BH122" s="379">
        <v>917.21359299999972</v>
      </c>
      <c r="BI122" s="371">
        <v>1510.2893069999998</v>
      </c>
      <c r="BJ122" s="371">
        <v>1751.3858680000008</v>
      </c>
      <c r="BK122" s="371">
        <v>1944.1692020000005</v>
      </c>
      <c r="BL122" s="375">
        <v>2024.2610010000037</v>
      </c>
      <c r="BM122" s="379">
        <v>420.34816700000005</v>
      </c>
      <c r="BN122" s="371">
        <v>494.32280899999989</v>
      </c>
      <c r="BO122" s="371">
        <v>653.71188900000016</v>
      </c>
      <c r="BP122" s="371">
        <v>1029.0236429999998</v>
      </c>
      <c r="BQ122" s="375">
        <v>1976.5439180000003</v>
      </c>
      <c r="BR122" s="379">
        <v>599.48436100000038</v>
      </c>
      <c r="BS122" s="371">
        <v>431.28347299999984</v>
      </c>
      <c r="BT122" s="371">
        <v>976.52412099999901</v>
      </c>
      <c r="BU122" s="371">
        <v>2828.7667069999998</v>
      </c>
      <c r="BV122" s="371">
        <v>3591.4556780000098</v>
      </c>
      <c r="BW122" s="371">
        <v>1694.5608690000006</v>
      </c>
      <c r="BX122" s="371">
        <v>557.539851</v>
      </c>
      <c r="BY122" s="383">
        <v>2041.6543369999997</v>
      </c>
      <c r="BZ122" s="1607"/>
      <c r="CA122" s="1607"/>
      <c r="CB122" s="1607"/>
      <c r="CC122" s="1607"/>
      <c r="CD122" s="1607"/>
      <c r="CE122" s="1607"/>
      <c r="CF122" s="1607"/>
      <c r="CG122" s="1607"/>
      <c r="CH122" s="1607"/>
      <c r="CI122" s="1607"/>
      <c r="CJ122" s="1607"/>
      <c r="CK122" s="1607"/>
      <c r="CL122" s="1607"/>
      <c r="CM122" s="1607"/>
      <c r="CN122" s="1607"/>
      <c r="CO122" s="1607"/>
      <c r="CP122" s="1607"/>
      <c r="CQ122" s="1607"/>
      <c r="CR122" s="1607"/>
      <c r="CS122" s="1607"/>
      <c r="CT122" s="1607"/>
      <c r="CU122" s="1607"/>
      <c r="CV122" s="1607"/>
      <c r="CW122" s="1607"/>
      <c r="CX122" s="1607"/>
      <c r="CY122" s="1607"/>
      <c r="CZ122" s="1540"/>
    </row>
    <row r="123" s="398" customFormat="true" ht="15" customHeight="true" x14ac:dyDescent="0.2">
      <c r="A123" s="1965"/>
      <c r="B123" s="1398" t="s">
        <v>51</v>
      </c>
      <c r="C123" s="1308">
        <v>94.889967091325403</v>
      </c>
      <c r="D123" s="1309">
        <v>94.158916308477615</v>
      </c>
      <c r="E123" s="1309">
        <v>90.625107405239177</v>
      </c>
      <c r="F123" s="1309">
        <v>85.350615488435494</v>
      </c>
      <c r="G123" s="1310">
        <v>35.272957823254401</v>
      </c>
      <c r="H123" s="1311">
        <v>56.142480829142535</v>
      </c>
      <c r="I123" s="1309">
        <v>27.720375767078391</v>
      </c>
      <c r="J123" s="1309">
        <v>16.192891788066774</v>
      </c>
      <c r="K123" s="1309">
        <v>7.1173170272991557</v>
      </c>
      <c r="L123" s="1312">
        <v>3.1902330005526793</v>
      </c>
      <c r="M123" s="1313">
        <v>96.058995069390392</v>
      </c>
      <c r="N123" s="1309">
        <v>95.36659473104659</v>
      </c>
      <c r="O123" s="1309">
        <v>93.875000035955779</v>
      </c>
      <c r="P123" s="1309">
        <v>90.351277413796495</v>
      </c>
      <c r="Q123" s="1310">
        <v>81.478907338809719</v>
      </c>
      <c r="R123" s="1311">
        <v>51.421509866234558</v>
      </c>
      <c r="S123" s="1309">
        <v>77.156394739256697</v>
      </c>
      <c r="T123" s="1309">
        <v>87.376837388804645</v>
      </c>
      <c r="U123" s="1309">
        <v>80.180476993838695</v>
      </c>
      <c r="V123" s="1309">
        <v>15.574731829516939</v>
      </c>
      <c r="W123" s="1309">
        <v>87.800545944885116</v>
      </c>
      <c r="X123" s="1309">
        <v>92.508161111249038</v>
      </c>
      <c r="Y123" s="1591">
        <v>84.393338659073777</v>
      </c>
      <c r="Z123" s="549"/>
      <c r="AA123" s="549"/>
      <c r="AB123" s="549"/>
      <c r="AC123" s="549"/>
      <c r="AD123" s="549"/>
      <c r="AE123" s="549"/>
      <c r="AF123" s="549"/>
      <c r="AG123" s="549"/>
      <c r="AH123" s="549"/>
      <c r="AI123" s="549"/>
      <c r="AJ123" s="549"/>
      <c r="AK123" s="549"/>
      <c r="AL123" s="549"/>
      <c r="AM123" s="549"/>
      <c r="AN123" s="549"/>
      <c r="AO123" s="549"/>
      <c r="AP123" s="549"/>
      <c r="AQ123" s="549"/>
      <c r="AR123" s="549"/>
      <c r="AS123" s="549"/>
      <c r="AT123" s="549"/>
      <c r="AU123" s="549"/>
      <c r="AV123" s="549"/>
      <c r="AW123" s="549"/>
      <c r="AX123" s="549"/>
      <c r="AY123" s="549"/>
      <c r="AZ123" s="216"/>
      <c r="BA123" s="1851"/>
      <c r="BB123" s="156" t="s">
        <v>51</v>
      </c>
      <c r="BC123" s="368">
        <v>12109.340168999992</v>
      </c>
      <c r="BD123" s="372">
        <v>12011.653780999999</v>
      </c>
      <c r="BE123" s="372">
        <v>11569.378117000015</v>
      </c>
      <c r="BF123" s="372">
        <v>10886.843758999981</v>
      </c>
      <c r="BG123" s="376">
        <v>4500.5239890000012</v>
      </c>
      <c r="BH123" s="380">
        <v>1174.1349610000009</v>
      </c>
      <c r="BI123" s="372">
        <v>579.21976699999993</v>
      </c>
      <c r="BJ123" s="372">
        <v>338.39613900000001</v>
      </c>
      <c r="BK123" s="372">
        <v>148.975763</v>
      </c>
      <c r="BL123" s="376">
        <v>66.706742999999989</v>
      </c>
      <c r="BM123" s="380">
        <v>10245.666577999986</v>
      </c>
      <c r="BN123" s="372">
        <v>10174.349157000024</v>
      </c>
      <c r="BO123" s="372">
        <v>10019.135341000012</v>
      </c>
      <c r="BP123" s="372">
        <v>9635.8455539999977</v>
      </c>
      <c r="BQ123" s="376">
        <v>8695.3098119999941</v>
      </c>
      <c r="BR123" s="380">
        <v>634.56873399999881</v>
      </c>
      <c r="BS123" s="372">
        <v>1456.6999170000026</v>
      </c>
      <c r="BT123" s="372">
        <v>6759.4462619999886</v>
      </c>
      <c r="BU123" s="372">
        <v>11443.860873999954</v>
      </c>
      <c r="BV123" s="372">
        <v>662.54997199999991</v>
      </c>
      <c r="BW123" s="372">
        <v>12195.903911999972</v>
      </c>
      <c r="BX123" s="372">
        <v>6884.4227870000032</v>
      </c>
      <c r="BY123" s="384">
        <v>11040.287357000016</v>
      </c>
      <c r="BZ123" s="1608"/>
      <c r="CA123" s="1608"/>
      <c r="CB123" s="1608"/>
      <c r="CC123" s="1608"/>
      <c r="CD123" s="1608"/>
      <c r="CE123" s="1608"/>
      <c r="CF123" s="1608"/>
      <c r="CG123" s="1608"/>
      <c r="CH123" s="1608"/>
      <c r="CI123" s="1608"/>
      <c r="CJ123" s="1608"/>
      <c r="CK123" s="1608"/>
      <c r="CL123" s="1608"/>
      <c r="CM123" s="1608"/>
      <c r="CN123" s="1608"/>
      <c r="CO123" s="1608"/>
      <c r="CP123" s="1608"/>
      <c r="CQ123" s="1608"/>
      <c r="CR123" s="1608"/>
      <c r="CS123" s="1608"/>
      <c r="CT123" s="1608"/>
      <c r="CU123" s="1608"/>
      <c r="CV123" s="1608"/>
      <c r="CW123" s="1608"/>
      <c r="CX123" s="1608"/>
      <c r="CY123" s="1608"/>
      <c r="CZ123" s="1541"/>
    </row>
    <row r="124" s="398" customFormat="true" ht="15" customHeight="true" x14ac:dyDescent="0.2">
      <c r="A124" s="1965" t="s">
        <v>50</v>
      </c>
      <c r="B124" s="1398" t="s">
        <v>15</v>
      </c>
      <c r="C124" s="1314">
        <f>C122*C129/100</f>
        <v>2.6799855641904471</v>
      </c>
      <c r="D124" s="1315">
        <f>D122*D129/100</f>
        <v>2.9087120932861708</v>
      </c>
      <c r="E124" s="1315">
        <f t="shared" ref="E124:Y124" si="6">E122*E129/100</f>
        <v>4.2492377235959067</v>
      </c>
      <c r="F124" s="1315">
        <f t="shared" si="6"/>
        <v>8.8327758342333134</v>
      </c>
      <c r="G124" s="1316">
        <f t="shared" si="6"/>
        <v>36.03161336399917</v>
      </c>
      <c r="H124" s="1317">
        <f t="shared" si="6"/>
        <v>18.827291770432922</v>
      </c>
      <c r="I124" s="1315">
        <f t="shared" si="6"/>
        <v>33.766129411888862</v>
      </c>
      <c r="J124" s="1315">
        <f t="shared" si="6"/>
        <v>37.066059457760105</v>
      </c>
      <c r="K124" s="1315">
        <f t="shared" si="6"/>
        <v>44.970060860255984</v>
      </c>
      <c r="L124" s="1318">
        <f t="shared" si="6"/>
        <v>67.297715406973978</v>
      </c>
      <c r="M124" s="1314">
        <f t="shared" si="6"/>
        <v>2.0968956792364786</v>
      </c>
      <c r="N124" s="1315">
        <f t="shared" si="6"/>
        <v>2.406152835311568</v>
      </c>
      <c r="O124" s="1315">
        <f t="shared" si="6"/>
        <v>2.769242430349026</v>
      </c>
      <c r="P124" s="1315">
        <f t="shared" si="6"/>
        <v>5.8685590834630865</v>
      </c>
      <c r="Q124" s="1316">
        <f t="shared" si="6"/>
        <v>12.68580968913848</v>
      </c>
      <c r="R124" s="1317">
        <f t="shared" si="6"/>
        <v>30.972409852683928</v>
      </c>
      <c r="S124" s="1315">
        <f t="shared" si="6"/>
        <v>21.81910673483199</v>
      </c>
      <c r="T124" s="1315">
        <f t="shared" si="6"/>
        <v>6.2442228824028492</v>
      </c>
      <c r="U124" s="1315">
        <f t="shared" si="6"/>
        <v>10.033887538911696</v>
      </c>
      <c r="V124" s="1315">
        <f t="shared" si="6"/>
        <v>34.063382433769554</v>
      </c>
      <c r="W124" s="1315">
        <f t="shared" si="6"/>
        <v>7.7694916540291823</v>
      </c>
      <c r="X124" s="1315">
        <f t="shared" si="6"/>
        <v>3.4339935233628065</v>
      </c>
      <c r="Y124" s="1318">
        <f t="shared" si="6"/>
        <v>11.402660516905941</v>
      </c>
      <c r="Z124" s="549"/>
      <c r="AA124" s="549"/>
      <c r="AB124" s="549"/>
      <c r="AC124" s="549"/>
      <c r="AD124" s="549"/>
      <c r="AE124" s="549"/>
      <c r="AF124" s="549"/>
      <c r="AG124" s="549"/>
      <c r="AH124" s="549"/>
      <c r="AI124" s="549"/>
      <c r="AJ124" s="549"/>
      <c r="AK124" s="549"/>
      <c r="AL124" s="549"/>
      <c r="AM124" s="549"/>
      <c r="AN124" s="549"/>
      <c r="AO124" s="549"/>
      <c r="AP124" s="549"/>
      <c r="AQ124" s="549"/>
      <c r="AR124" s="549"/>
      <c r="AS124" s="549"/>
      <c r="AT124" s="549"/>
      <c r="AU124" s="549"/>
      <c r="AV124" s="549"/>
      <c r="AW124" s="549"/>
      <c r="AX124" s="549"/>
      <c r="AY124" s="549"/>
      <c r="AZ124" s="216"/>
      <c r="BA124" s="1851" t="s">
        <v>50</v>
      </c>
      <c r="BB124" s="156" t="s">
        <v>15</v>
      </c>
      <c r="BC124" s="368">
        <v>336.95852700000006</v>
      </c>
      <c r="BD124" s="372">
        <v>371.05824900000005</v>
      </c>
      <c r="BE124" s="372">
        <v>525.7511209999999</v>
      </c>
      <c r="BF124" s="372">
        <v>1111.2326390000003</v>
      </c>
      <c r="BG124" s="376">
        <v>4585.2071920000017</v>
      </c>
      <c r="BH124" s="380">
        <v>389.47529699999996</v>
      </c>
      <c r="BI124" s="372">
        <v>705.54633800000022</v>
      </c>
      <c r="BJ124" s="372">
        <v>767.9644940000004</v>
      </c>
      <c r="BK124" s="372">
        <v>940.45635400000003</v>
      </c>
      <c r="BL124" s="376">
        <v>1403.6690950000009</v>
      </c>
      <c r="BM124" s="380">
        <v>218.53530300000003</v>
      </c>
      <c r="BN124" s="372">
        <v>256.70455300000003</v>
      </c>
      <c r="BO124" s="372">
        <v>278.88404500000013</v>
      </c>
      <c r="BP124" s="372">
        <v>625.87414999999999</v>
      </c>
      <c r="BQ124" s="376">
        <v>1343.0980990000007</v>
      </c>
      <c r="BR124" s="380">
        <v>380.0633839999997</v>
      </c>
      <c r="BS124" s="372">
        <v>411.94111099999998</v>
      </c>
      <c r="BT124" s="372">
        <v>474.77515699999987</v>
      </c>
      <c r="BU124" s="372">
        <v>1423.3010719999986</v>
      </c>
      <c r="BV124" s="372">
        <v>1443.8279769999999</v>
      </c>
      <c r="BW124" s="372">
        <v>1068.7369440000002</v>
      </c>
      <c r="BX124" s="372">
        <v>255.55651499999991</v>
      </c>
      <c r="BY124" s="384">
        <v>1472.0055680000005</v>
      </c>
      <c r="BZ124" s="1608"/>
      <c r="CA124" s="1608"/>
      <c r="CB124" s="1608"/>
      <c r="CC124" s="1608"/>
      <c r="CD124" s="1608"/>
      <c r="CE124" s="1608"/>
      <c r="CF124" s="1608"/>
      <c r="CG124" s="1608"/>
      <c r="CH124" s="1608"/>
      <c r="CI124" s="1608"/>
      <c r="CJ124" s="1608"/>
      <c r="CK124" s="1608"/>
      <c r="CL124" s="1608"/>
      <c r="CM124" s="1608"/>
      <c r="CN124" s="1608"/>
      <c r="CO124" s="1608"/>
      <c r="CP124" s="1608"/>
      <c r="CQ124" s="1608"/>
      <c r="CR124" s="1608"/>
      <c r="CS124" s="1608"/>
      <c r="CT124" s="1608"/>
      <c r="CU124" s="1608"/>
      <c r="CV124" s="1608"/>
      <c r="CW124" s="1608"/>
      <c r="CX124" s="1608"/>
      <c r="CY124" s="1608"/>
      <c r="CZ124" s="1541"/>
    </row>
    <row r="125" s="398" customFormat="true" ht="15" customHeight="true" x14ac:dyDescent="0.2">
      <c r="A125" s="1965"/>
      <c r="B125" s="1398" t="s">
        <v>16</v>
      </c>
      <c r="C125" s="1314">
        <f>C122*C128/100</f>
        <v>2.4300473444841351</v>
      </c>
      <c r="D125" s="1315">
        <f>D122*D128/100</f>
        <v>2.9323715982362182</v>
      </c>
      <c r="E125" s="1315">
        <f t="shared" ref="E125:Y125" si="7">E122*E128/100</f>
        <v>5.1256548711648611</v>
      </c>
      <c r="F125" s="1315">
        <f t="shared" si="7"/>
        <v>5.8166086773310566</v>
      </c>
      <c r="G125" s="1316">
        <f t="shared" si="7"/>
        <v>28.695428812746695</v>
      </c>
      <c r="H125" s="1317">
        <f t="shared" si="7"/>
        <v>25.030227400424479</v>
      </c>
      <c r="I125" s="1315">
        <f t="shared" si="7"/>
        <v>38.513494821032793</v>
      </c>
      <c r="J125" s="1315">
        <f t="shared" si="7"/>
        <v>46.741048754173192</v>
      </c>
      <c r="K125" s="1315">
        <f t="shared" si="7"/>
        <v>47.912622112444787</v>
      </c>
      <c r="L125" s="1318">
        <f t="shared" si="7"/>
        <v>29.512051592473188</v>
      </c>
      <c r="M125" s="1314">
        <f t="shared" si="7"/>
        <v>1.8441092513731567</v>
      </c>
      <c r="N125" s="1315">
        <f t="shared" si="7"/>
        <v>2.2272524336418371</v>
      </c>
      <c r="O125" s="1315">
        <f t="shared" si="7"/>
        <v>3.3557575336952441</v>
      </c>
      <c r="P125" s="1315">
        <f t="shared" si="7"/>
        <v>3.7801635027404275</v>
      </c>
      <c r="Q125" s="1316">
        <f t="shared" si="7"/>
        <v>5.8352829720519264</v>
      </c>
      <c r="R125" s="1317">
        <f t="shared" si="7"/>
        <v>17.606080281081237</v>
      </c>
      <c r="S125" s="1315">
        <f t="shared" si="7"/>
        <v>1.0244985259112884</v>
      </c>
      <c r="T125" s="1315">
        <f t="shared" si="7"/>
        <v>6.3789397287924894</v>
      </c>
      <c r="U125" s="1315">
        <f t="shared" si="7"/>
        <v>9.7856354672495183</v>
      </c>
      <c r="V125" s="1315">
        <f t="shared" si="7"/>
        <v>50.361885736713411</v>
      </c>
      <c r="W125" s="1315">
        <f t="shared" si="7"/>
        <v>4.4299624010856551</v>
      </c>
      <c r="X125" s="1315">
        <f t="shared" si="7"/>
        <v>4.0578453653881397</v>
      </c>
      <c r="Y125" s="1318">
        <f t="shared" si="7"/>
        <v>4.2040008240201958</v>
      </c>
      <c r="Z125" s="549"/>
      <c r="AA125" s="549"/>
      <c r="AB125" s="549"/>
      <c r="AC125" s="549"/>
      <c r="AD125" s="549"/>
      <c r="AE125" s="549"/>
      <c r="AF125" s="549"/>
      <c r="AG125" s="549"/>
      <c r="AH125" s="549"/>
      <c r="AI125" s="549"/>
      <c r="AJ125" s="549"/>
      <c r="AK125" s="549"/>
      <c r="AL125" s="549"/>
      <c r="AM125" s="549"/>
      <c r="AN125" s="549"/>
      <c r="AO125" s="549"/>
      <c r="AP125" s="549"/>
      <c r="AQ125" s="549"/>
      <c r="AR125" s="549"/>
      <c r="AS125" s="549"/>
      <c r="AT125" s="549"/>
      <c r="AU125" s="549"/>
      <c r="AV125" s="549"/>
      <c r="AW125" s="549"/>
      <c r="AX125" s="549"/>
      <c r="AY125" s="549"/>
      <c r="AZ125" s="216"/>
      <c r="BA125" s="1851"/>
      <c r="BB125" s="156" t="s">
        <v>16</v>
      </c>
      <c r="BC125" s="368">
        <v>305.53342700000007</v>
      </c>
      <c r="BD125" s="372">
        <v>374.07644199999999</v>
      </c>
      <c r="BE125" s="372">
        <v>634.18875800000012</v>
      </c>
      <c r="BF125" s="372">
        <v>731.77509900000018</v>
      </c>
      <c r="BG125" s="376">
        <v>3651.6401650000021</v>
      </c>
      <c r="BH125" s="380">
        <v>517.79381600000011</v>
      </c>
      <c r="BI125" s="372">
        <v>804.74296900000002</v>
      </c>
      <c r="BJ125" s="372">
        <v>968.41872000000069</v>
      </c>
      <c r="BK125" s="372">
        <v>1001.9939719999995</v>
      </c>
      <c r="BL125" s="376">
        <v>615.55068399999993</v>
      </c>
      <c r="BM125" s="380">
        <v>192.19028299999999</v>
      </c>
      <c r="BN125" s="372">
        <v>237.61825599999997</v>
      </c>
      <c r="BO125" s="372">
        <v>337.95063399999998</v>
      </c>
      <c r="BP125" s="372">
        <v>403.14949299999995</v>
      </c>
      <c r="BQ125" s="376">
        <v>617.8050639999999</v>
      </c>
      <c r="BR125" s="380">
        <v>216.04474699999983</v>
      </c>
      <c r="BS125" s="372">
        <v>19.342362000000001</v>
      </c>
      <c r="BT125" s="372">
        <v>485.01825899999989</v>
      </c>
      <c r="BU125" s="372">
        <v>1388.0866610000003</v>
      </c>
      <c r="BV125" s="372">
        <v>2134.6646870000027</v>
      </c>
      <c r="BW125" s="372">
        <v>609.36605499999985</v>
      </c>
      <c r="BX125" s="372">
        <v>301.98333600000001</v>
      </c>
      <c r="BY125" s="384">
        <v>542.70778400000006</v>
      </c>
      <c r="BZ125" s="1608"/>
      <c r="CA125" s="1608"/>
      <c r="CB125" s="1608"/>
      <c r="CC125" s="1608"/>
      <c r="CD125" s="1608"/>
      <c r="CE125" s="1608"/>
      <c r="CF125" s="1608"/>
      <c r="CG125" s="1608"/>
      <c r="CH125" s="1608"/>
      <c r="CI125" s="1608"/>
      <c r="CJ125" s="1608"/>
      <c r="CK125" s="1608"/>
      <c r="CL125" s="1608"/>
      <c r="CM125" s="1608"/>
      <c r="CN125" s="1608"/>
      <c r="CO125" s="1608"/>
      <c r="CP125" s="1608"/>
      <c r="CQ125" s="1608"/>
      <c r="CR125" s="1608"/>
      <c r="CS125" s="1608"/>
      <c r="CT125" s="1608"/>
      <c r="CU125" s="1608"/>
      <c r="CV125" s="1608"/>
      <c r="CW125" s="1608"/>
      <c r="CX125" s="1608"/>
      <c r="CY125" s="1608"/>
      <c r="CZ125" s="1541"/>
    </row>
    <row r="126" s="398" customFormat="true" ht="15" customHeight="true" x14ac:dyDescent="0.2">
      <c r="A126" s="1965"/>
      <c r="B126" s="1398" t="s">
        <v>22</v>
      </c>
      <c r="C126" s="1314">
        <f>100-C124-C125-C127</f>
        <v>6.8458484132739983</v>
      </c>
      <c r="D126" s="1315">
        <f>100-D124-D125-D127</f>
        <v>9.9232367282603349</v>
      </c>
      <c r="E126" s="1315">
        <f t="shared" ref="E126:Y126" si="8">100-E124-E125-E127</f>
        <v>7.9123724079006905</v>
      </c>
      <c r="F126" s="1315">
        <f t="shared" si="8"/>
        <v>8.3306406496829482</v>
      </c>
      <c r="G126" s="1316">
        <f t="shared" si="8"/>
        <v>7.3310330389249714</v>
      </c>
      <c r="H126" s="1317">
        <f t="shared" si="8"/>
        <v>14.244217157347748</v>
      </c>
      <c r="I126" s="1315">
        <f t="shared" si="8"/>
        <v>9.7969637723620941</v>
      </c>
      <c r="J126" s="1315">
        <f t="shared" si="8"/>
        <v>11.73771799494288</v>
      </c>
      <c r="K126" s="1315">
        <f t="shared" si="8"/>
        <v>6.4060560327922422</v>
      </c>
      <c r="L126" s="1318">
        <f t="shared" si="8"/>
        <v>3.1244229643160923</v>
      </c>
      <c r="M126" s="1314">
        <f t="shared" si="8"/>
        <v>6.3209691237452716</v>
      </c>
      <c r="N126" s="1315">
        <f t="shared" si="8"/>
        <v>9.2600201800975128</v>
      </c>
      <c r="O126" s="1315">
        <f t="shared" si="8"/>
        <v>7.2771513143023725</v>
      </c>
      <c r="P126" s="1315">
        <f t="shared" si="8"/>
        <v>9.4509735692166146</v>
      </c>
      <c r="Q126" s="1316">
        <f t="shared" si="8"/>
        <v>7.1335055287448057</v>
      </c>
      <c r="R126" s="1317">
        <f t="shared" si="8"/>
        <v>3.6126486019095125</v>
      </c>
      <c r="S126" s="1315">
        <f t="shared" si="8"/>
        <v>10.59951348406733</v>
      </c>
      <c r="T126" s="1315">
        <f t="shared" si="8"/>
        <v>6.4518204755002841</v>
      </c>
      <c r="U126" s="1315">
        <f t="shared" si="8"/>
        <v>6.6064500080883874</v>
      </c>
      <c r="V126" s="1315">
        <f t="shared" si="8"/>
        <v>9.5078511569219781</v>
      </c>
      <c r="W126" s="1315">
        <f t="shared" si="8"/>
        <v>8.7890506406069306</v>
      </c>
      <c r="X126" s="1315">
        <f t="shared" si="8"/>
        <v>10.68664292856127</v>
      </c>
      <c r="Y126" s="1318">
        <f t="shared" si="8"/>
        <v>7.9707475279836615</v>
      </c>
      <c r="Z126" s="549"/>
      <c r="AA126" s="549"/>
      <c r="AB126" s="549"/>
      <c r="AC126" s="549"/>
      <c r="AD126" s="549"/>
      <c r="AE126" s="549"/>
      <c r="AF126" s="549"/>
      <c r="AG126" s="549"/>
      <c r="AH126" s="549"/>
      <c r="AI126" s="549"/>
      <c r="AJ126" s="549"/>
      <c r="AK126" s="549"/>
      <c r="AL126" s="549"/>
      <c r="AM126" s="549"/>
      <c r="AN126" s="549"/>
      <c r="AO126" s="549"/>
      <c r="AP126" s="549"/>
      <c r="AQ126" s="549"/>
      <c r="AR126" s="549"/>
      <c r="AS126" s="549"/>
      <c r="AT126" s="549"/>
      <c r="AU126" s="549"/>
      <c r="AV126" s="549"/>
      <c r="AW126" s="549"/>
      <c r="AX126" s="549"/>
      <c r="AY126" s="549"/>
      <c r="AZ126" s="216"/>
      <c r="BA126" s="1851"/>
      <c r="BB126" s="156" t="s">
        <v>22</v>
      </c>
      <c r="BC126" s="368">
        <v>882.10196100000041</v>
      </c>
      <c r="BD126" s="372">
        <v>1265.886318999999</v>
      </c>
      <c r="BE126" s="372">
        <v>1040.6110560000002</v>
      </c>
      <c r="BF126" s="372">
        <v>1082.3153390000011</v>
      </c>
      <c r="BG126" s="376">
        <v>941.45726800000034</v>
      </c>
      <c r="BH126" s="380">
        <v>302.062794</v>
      </c>
      <c r="BI126" s="372">
        <v>204.70844700000004</v>
      </c>
      <c r="BJ126" s="372">
        <v>245.96111299999998</v>
      </c>
      <c r="BK126" s="372">
        <v>134.10026500000001</v>
      </c>
      <c r="BL126" s="376">
        <v>65.33399399999999</v>
      </c>
      <c r="BM126" s="380">
        <v>682.83061300000008</v>
      </c>
      <c r="BN126" s="372">
        <v>987.92117700000028</v>
      </c>
      <c r="BO126" s="372">
        <v>808.61411299999997</v>
      </c>
      <c r="BP126" s="372">
        <v>1007.933969000001</v>
      </c>
      <c r="BQ126" s="376">
        <v>772.90545800000029</v>
      </c>
      <c r="BR126" s="380">
        <v>46.196139000000002</v>
      </c>
      <c r="BS126" s="372">
        <v>200.117054</v>
      </c>
      <c r="BT126" s="372">
        <v>512.65024699999992</v>
      </c>
      <c r="BU126" s="372">
        <v>955.70041700000036</v>
      </c>
      <c r="BV126" s="372">
        <v>405.25097599999998</v>
      </c>
      <c r="BW126" s="372">
        <v>1233.8435930000001</v>
      </c>
      <c r="BX126" s="372">
        <v>795.295974</v>
      </c>
      <c r="BY126" s="384">
        <v>1063.3175430000006</v>
      </c>
      <c r="BZ126" s="1608"/>
      <c r="CA126" s="1608"/>
      <c r="CB126" s="1608"/>
      <c r="CC126" s="1608"/>
      <c r="CD126" s="1608"/>
      <c r="CE126" s="1608"/>
      <c r="CF126" s="1608"/>
      <c r="CG126" s="1608"/>
      <c r="CH126" s="1608"/>
      <c r="CI126" s="1608"/>
      <c r="CJ126" s="1608"/>
      <c r="CK126" s="1608"/>
      <c r="CL126" s="1608"/>
      <c r="CM126" s="1608"/>
      <c r="CN126" s="1608"/>
      <c r="CO126" s="1608"/>
      <c r="CP126" s="1608"/>
      <c r="CQ126" s="1608"/>
      <c r="CR126" s="1608"/>
      <c r="CS126" s="1608"/>
      <c r="CT126" s="1608"/>
      <c r="CU126" s="1608"/>
      <c r="CV126" s="1608"/>
      <c r="CW126" s="1608"/>
      <c r="CX126" s="1608"/>
      <c r="CY126" s="1608"/>
      <c r="CZ126" s="1541"/>
    </row>
    <row r="127" s="398" customFormat="true" ht="15" customHeight="true" x14ac:dyDescent="0.2">
      <c r="A127" s="1965"/>
      <c r="B127" s="1398" t="s">
        <v>19</v>
      </c>
      <c r="C127" s="1308">
        <v>88.044118678051419</v>
      </c>
      <c r="D127" s="1309">
        <v>84.23567958021728</v>
      </c>
      <c r="E127" s="1309">
        <v>82.712734997338544</v>
      </c>
      <c r="F127" s="1309">
        <v>77.019974838752674</v>
      </c>
      <c r="G127" s="1310">
        <v>27.94192478432916</v>
      </c>
      <c r="H127" s="1311">
        <v>41.898263671794851</v>
      </c>
      <c r="I127" s="1309">
        <v>17.923411994716243</v>
      </c>
      <c r="J127" s="1309">
        <v>4.455173793123822</v>
      </c>
      <c r="K127" s="1309">
        <v>0.71126099450698754</v>
      </c>
      <c r="L127" s="1312">
        <v>6.5810036236741296E-2</v>
      </c>
      <c r="M127" s="1313">
        <v>89.738025945645091</v>
      </c>
      <c r="N127" s="1309">
        <v>86.106574550949077</v>
      </c>
      <c r="O127" s="1309">
        <v>86.597848721653364</v>
      </c>
      <c r="P127" s="1309">
        <v>80.900303844579881</v>
      </c>
      <c r="Q127" s="1310">
        <v>74.345401810064786</v>
      </c>
      <c r="R127" s="1311">
        <v>47.80886126432533</v>
      </c>
      <c r="S127" s="1309">
        <v>66.556881255189396</v>
      </c>
      <c r="T127" s="1309">
        <v>80.925016913304376</v>
      </c>
      <c r="U127" s="1309">
        <v>73.574026985750393</v>
      </c>
      <c r="V127" s="1309">
        <v>6.0668806725950493</v>
      </c>
      <c r="W127" s="1309">
        <v>79.011495304278228</v>
      </c>
      <c r="X127" s="1309">
        <v>81.821518182687782</v>
      </c>
      <c r="Y127" s="1591">
        <v>76.422591131090201</v>
      </c>
      <c r="Z127" s="549"/>
      <c r="AA127" s="549"/>
      <c r="AB127" s="549"/>
      <c r="AC127" s="549"/>
      <c r="AD127" s="549"/>
      <c r="AE127" s="549"/>
      <c r="AF127" s="549"/>
      <c r="AG127" s="549"/>
      <c r="AH127" s="549"/>
      <c r="AI127" s="549"/>
      <c r="AJ127" s="549"/>
      <c r="AK127" s="549"/>
      <c r="AL127" s="549"/>
      <c r="AM127" s="549"/>
      <c r="AN127" s="549"/>
      <c r="AO127" s="549"/>
      <c r="AP127" s="549"/>
      <c r="AQ127" s="549"/>
      <c r="AR127" s="549"/>
      <c r="AS127" s="549"/>
      <c r="AT127" s="549"/>
      <c r="AU127" s="549"/>
      <c r="AV127" s="549"/>
      <c r="AW127" s="549"/>
      <c r="AX127" s="549"/>
      <c r="AY127" s="549"/>
      <c r="AZ127" s="216"/>
      <c r="BA127" s="1851"/>
      <c r="BB127" s="156" t="s">
        <v>19</v>
      </c>
      <c r="BC127" s="368">
        <v>11227.238207999997</v>
      </c>
      <c r="BD127" s="372">
        <v>10745.767462000014</v>
      </c>
      <c r="BE127" s="372">
        <v>10528.767061000019</v>
      </c>
      <c r="BF127" s="372">
        <v>9804.5284199999824</v>
      </c>
      <c r="BG127" s="376">
        <v>3559.0667210000061</v>
      </c>
      <c r="BH127" s="380">
        <v>872.0721670000006</v>
      </c>
      <c r="BI127" s="372">
        <v>374.51132000000013</v>
      </c>
      <c r="BJ127" s="372">
        <v>92.435026000000008</v>
      </c>
      <c r="BK127" s="372">
        <v>14.875498</v>
      </c>
      <c r="BL127" s="376">
        <v>1.372749</v>
      </c>
      <c r="BM127" s="380">
        <v>9562.8359649999948</v>
      </c>
      <c r="BN127" s="372">
        <v>9186.4279800000168</v>
      </c>
      <c r="BO127" s="372">
        <v>9210.5212280000105</v>
      </c>
      <c r="BP127" s="372">
        <v>8627.9115850000035</v>
      </c>
      <c r="BQ127" s="376">
        <v>7922.4043539999948</v>
      </c>
      <c r="BR127" s="380">
        <v>588.37259499999925</v>
      </c>
      <c r="BS127" s="372">
        <v>1256.5828630000012</v>
      </c>
      <c r="BT127" s="372">
        <v>6246.7960149999935</v>
      </c>
      <c r="BU127" s="372">
        <v>10488.160456999964</v>
      </c>
      <c r="BV127" s="372">
        <v>257.29899599999999</v>
      </c>
      <c r="BW127" s="372">
        <v>10962.060318999986</v>
      </c>
      <c r="BX127" s="372">
        <v>6089.1268130000044</v>
      </c>
      <c r="BY127" s="384">
        <v>9976.9698140000164</v>
      </c>
      <c r="BZ127" s="1608"/>
      <c r="CA127" s="1608"/>
      <c r="CB127" s="1608"/>
      <c r="CC127" s="1608"/>
      <c r="CD127" s="1608"/>
      <c r="CE127" s="1608"/>
      <c r="CF127" s="1608"/>
      <c r="CG127" s="1608"/>
      <c r="CH127" s="1608"/>
      <c r="CI127" s="1608"/>
      <c r="CJ127" s="1608"/>
      <c r="CK127" s="1608"/>
      <c r="CL127" s="1608"/>
      <c r="CM127" s="1608"/>
      <c r="CN127" s="1608"/>
      <c r="CO127" s="1608"/>
      <c r="CP127" s="1608"/>
      <c r="CQ127" s="1608"/>
      <c r="CR127" s="1608"/>
      <c r="CS127" s="1608"/>
      <c r="CT127" s="1608"/>
      <c r="CU127" s="1608"/>
      <c r="CV127" s="1608"/>
      <c r="CW127" s="1608"/>
      <c r="CX127" s="1608"/>
      <c r="CY127" s="1608"/>
      <c r="CZ127" s="1541"/>
    </row>
    <row r="128" s="398" customFormat="true" ht="15" customHeight="true" x14ac:dyDescent="0.2">
      <c r="A128" s="1965" t="s">
        <v>167</v>
      </c>
      <c r="B128" s="1398" t="s">
        <v>49</v>
      </c>
      <c r="C128" s="1308">
        <v>47.554436300380523</v>
      </c>
      <c r="D128" s="1309">
        <v>50.202526673127338</v>
      </c>
      <c r="E128" s="1309">
        <v>54.674278338179263</v>
      </c>
      <c r="F128" s="1309">
        <v>39.705481638080911</v>
      </c>
      <c r="G128" s="1310">
        <v>44.332983321545882</v>
      </c>
      <c r="H128" s="1311">
        <v>57.07169003999811</v>
      </c>
      <c r="I128" s="1309">
        <v>53.284027455542336</v>
      </c>
      <c r="J128" s="1309">
        <v>55.772177028198364</v>
      </c>
      <c r="K128" s="1309">
        <v>51.58402037818697</v>
      </c>
      <c r="L128" s="1312">
        <v>30.484580747562042</v>
      </c>
      <c r="M128" s="1313">
        <v>46.792868414094855</v>
      </c>
      <c r="N128" s="1309">
        <v>48.06945009895346</v>
      </c>
      <c r="O128" s="1309">
        <v>54.78787842276941</v>
      </c>
      <c r="P128" s="1309">
        <v>39.17786493463494</v>
      </c>
      <c r="Q128" s="1310">
        <v>31.50614857772046</v>
      </c>
      <c r="R128" s="1311">
        <v>36.242543217381424</v>
      </c>
      <c r="S128" s="1309">
        <v>4.4848372847340734</v>
      </c>
      <c r="T128" s="1309">
        <v>50.533609724199266</v>
      </c>
      <c r="U128" s="1309">
        <v>49.373718349364388</v>
      </c>
      <c r="V128" s="1309">
        <v>59.652621576535303</v>
      </c>
      <c r="W128" s="1309">
        <v>36.312792204240601</v>
      </c>
      <c r="X128" s="1309">
        <v>54.163542831667478</v>
      </c>
      <c r="Y128" s="1591">
        <v>26.937220794276051</v>
      </c>
      <c r="Z128" s="549"/>
      <c r="AA128" s="549"/>
      <c r="AB128" s="549"/>
      <c r="AC128" s="549"/>
      <c r="AD128" s="549"/>
      <c r="AE128" s="549"/>
      <c r="AF128" s="549"/>
      <c r="AG128" s="549"/>
      <c r="AH128" s="549"/>
      <c r="AI128" s="549"/>
      <c r="AJ128" s="549"/>
      <c r="AK128" s="549"/>
      <c r="AL128" s="549"/>
      <c r="AM128" s="549"/>
      <c r="AN128" s="549"/>
      <c r="AO128" s="549"/>
      <c r="AP128" s="549"/>
      <c r="AQ128" s="549"/>
      <c r="AR128" s="549"/>
      <c r="AS128" s="549"/>
      <c r="AT128" s="549"/>
      <c r="AU128" s="549"/>
      <c r="AV128" s="549"/>
      <c r="AW128" s="549"/>
      <c r="AX128" s="549"/>
      <c r="AY128" s="549"/>
      <c r="AZ128" s="216"/>
      <c r="BA128" s="1851" t="s">
        <v>108</v>
      </c>
      <c r="BB128" s="156" t="s">
        <v>49</v>
      </c>
      <c r="BC128" s="1052" t="s">
        <v>35</v>
      </c>
      <c r="BD128" s="1071" t="s">
        <v>35</v>
      </c>
      <c r="BE128" s="1071" t="s">
        <v>35</v>
      </c>
      <c r="BF128" s="1071" t="s">
        <v>35</v>
      </c>
      <c r="BG128" s="1091" t="s">
        <v>35</v>
      </c>
      <c r="BH128" s="1111" t="s">
        <v>35</v>
      </c>
      <c r="BI128" s="1071" t="s">
        <v>35</v>
      </c>
      <c r="BJ128" s="1071" t="s">
        <v>35</v>
      </c>
      <c r="BK128" s="1071" t="s">
        <v>35</v>
      </c>
      <c r="BL128" s="1091" t="s">
        <v>35</v>
      </c>
      <c r="BM128" s="1111" t="s">
        <v>35</v>
      </c>
      <c r="BN128" s="1071" t="s">
        <v>35</v>
      </c>
      <c r="BO128" s="1071" t="s">
        <v>35</v>
      </c>
      <c r="BP128" s="1071" t="s">
        <v>35</v>
      </c>
      <c r="BQ128" s="1091" t="s">
        <v>35</v>
      </c>
      <c r="BR128" s="1111" t="s">
        <v>35</v>
      </c>
      <c r="BS128" s="1071" t="s">
        <v>35</v>
      </c>
      <c r="BT128" s="1071" t="s">
        <v>35</v>
      </c>
      <c r="BU128" s="1071" t="s">
        <v>35</v>
      </c>
      <c r="BV128" s="1071" t="s">
        <v>35</v>
      </c>
      <c r="BW128" s="1071" t="s">
        <v>35</v>
      </c>
      <c r="BX128" s="1071" t="s">
        <v>35</v>
      </c>
      <c r="BY128" s="1129" t="s">
        <v>35</v>
      </c>
      <c r="BZ128" s="1541"/>
      <c r="CA128" s="1541"/>
      <c r="CB128" s="1541"/>
      <c r="CC128" s="1541"/>
      <c r="CD128" s="1541"/>
      <c r="CE128" s="1541"/>
      <c r="CF128" s="1541"/>
      <c r="CG128" s="1541"/>
      <c r="CH128" s="1541"/>
      <c r="CI128" s="1541"/>
      <c r="CJ128" s="1541"/>
      <c r="CK128" s="1541"/>
      <c r="CL128" s="1541"/>
      <c r="CM128" s="1541"/>
      <c r="CN128" s="1541"/>
      <c r="CO128" s="1541"/>
      <c r="CP128" s="1541"/>
      <c r="CQ128" s="1541"/>
      <c r="CR128" s="1541"/>
      <c r="CS128" s="1541"/>
      <c r="CT128" s="1541"/>
      <c r="CU128" s="1541"/>
      <c r="CV128" s="1541"/>
      <c r="CW128" s="1541"/>
      <c r="CX128" s="1541"/>
      <c r="CY128" s="1541"/>
      <c r="CZ128" s="1541"/>
    </row>
    <row r="129" s="398" customFormat="true" ht="15" customHeight="true" x14ac:dyDescent="0.2">
      <c r="A129" s="1966"/>
      <c r="B129" s="1399" t="s">
        <v>48</v>
      </c>
      <c r="C129" s="1319">
        <v>52.445563699619527</v>
      </c>
      <c r="D129" s="1320">
        <v>49.797473326872662</v>
      </c>
      <c r="E129" s="1320">
        <v>45.32572166182068</v>
      </c>
      <c r="F129" s="1320">
        <v>60.294518361919145</v>
      </c>
      <c r="G129" s="1321">
        <v>55.667016678454182</v>
      </c>
      <c r="H129" s="1322">
        <v>42.928309960001918</v>
      </c>
      <c r="I129" s="1320">
        <v>46.715972544457692</v>
      </c>
      <c r="J129" s="1320">
        <v>44.227822971801672</v>
      </c>
      <c r="K129" s="1320">
        <v>48.41597962181298</v>
      </c>
      <c r="L129" s="1323">
        <v>69.515419252437809</v>
      </c>
      <c r="M129" s="1324">
        <v>53.207131585905152</v>
      </c>
      <c r="N129" s="1320">
        <v>51.930549901046561</v>
      </c>
      <c r="O129" s="1320">
        <v>45.212121577230604</v>
      </c>
      <c r="P129" s="1320">
        <v>60.822135065365082</v>
      </c>
      <c r="Q129" s="1321">
        <v>68.49385142227959</v>
      </c>
      <c r="R129" s="1322">
        <v>63.757456782618426</v>
      </c>
      <c r="S129" s="1320">
        <v>95.515162715265959</v>
      </c>
      <c r="T129" s="1320">
        <v>49.466390275800798</v>
      </c>
      <c r="U129" s="1320">
        <v>50.626281650635583</v>
      </c>
      <c r="V129" s="1320">
        <v>40.347378423464498</v>
      </c>
      <c r="W129" s="1320">
        <v>63.687207795759385</v>
      </c>
      <c r="X129" s="1320">
        <v>45.836457168332515</v>
      </c>
      <c r="Y129" s="1592">
        <v>73.06277920572397</v>
      </c>
      <c r="Z129" s="549"/>
      <c r="AA129" s="549"/>
      <c r="AB129" s="549"/>
      <c r="AC129" s="549"/>
      <c r="AD129" s="549"/>
      <c r="AE129" s="549"/>
      <c r="AF129" s="549"/>
      <c r="AG129" s="549"/>
      <c r="AH129" s="549"/>
      <c r="AI129" s="549"/>
      <c r="AJ129" s="549"/>
      <c r="AK129" s="549"/>
      <c r="AL129" s="549"/>
      <c r="AM129" s="549"/>
      <c r="AN129" s="549"/>
      <c r="AO129" s="549"/>
      <c r="AP129" s="549"/>
      <c r="AQ129" s="549"/>
      <c r="AR129" s="549"/>
      <c r="AS129" s="549"/>
      <c r="AT129" s="549"/>
      <c r="AU129" s="549"/>
      <c r="AV129" s="549"/>
      <c r="AW129" s="549"/>
      <c r="AX129" s="549"/>
      <c r="AY129" s="549"/>
      <c r="AZ129" s="216"/>
      <c r="BA129" s="1852"/>
      <c r="BB129" s="157" t="s">
        <v>48</v>
      </c>
      <c r="BC129" s="1053" t="s">
        <v>35</v>
      </c>
      <c r="BD129" s="1072" t="s">
        <v>35</v>
      </c>
      <c r="BE129" s="1072" t="s">
        <v>35</v>
      </c>
      <c r="BF129" s="1072" t="s">
        <v>35</v>
      </c>
      <c r="BG129" s="1092" t="s">
        <v>35</v>
      </c>
      <c r="BH129" s="1112" t="s">
        <v>35</v>
      </c>
      <c r="BI129" s="1072" t="s">
        <v>35</v>
      </c>
      <c r="BJ129" s="1072" t="s">
        <v>35</v>
      </c>
      <c r="BK129" s="1072" t="s">
        <v>35</v>
      </c>
      <c r="BL129" s="1092" t="s">
        <v>35</v>
      </c>
      <c r="BM129" s="1112" t="s">
        <v>35</v>
      </c>
      <c r="BN129" s="1072" t="s">
        <v>35</v>
      </c>
      <c r="BO129" s="1072" t="s">
        <v>35</v>
      </c>
      <c r="BP129" s="1072" t="s">
        <v>35</v>
      </c>
      <c r="BQ129" s="1092" t="s">
        <v>35</v>
      </c>
      <c r="BR129" s="1112" t="s">
        <v>35</v>
      </c>
      <c r="BS129" s="1072" t="s">
        <v>35</v>
      </c>
      <c r="BT129" s="1072" t="s">
        <v>35</v>
      </c>
      <c r="BU129" s="1072" t="s">
        <v>35</v>
      </c>
      <c r="BV129" s="1072" t="s">
        <v>35</v>
      </c>
      <c r="BW129" s="1072" t="s">
        <v>35</v>
      </c>
      <c r="BX129" s="1072" t="s">
        <v>35</v>
      </c>
      <c r="BY129" s="1130" t="s">
        <v>35</v>
      </c>
      <c r="BZ129" s="1542"/>
      <c r="CA129" s="1542"/>
      <c r="CB129" s="1542"/>
      <c r="CC129" s="1542"/>
      <c r="CD129" s="1542"/>
      <c r="CE129" s="1542"/>
      <c r="CF129" s="1542"/>
      <c r="CG129" s="1542"/>
      <c r="CH129" s="1542"/>
      <c r="CI129" s="1542"/>
      <c r="CJ129" s="1542"/>
      <c r="CK129" s="1542"/>
      <c r="CL129" s="1542"/>
      <c r="CM129" s="1542"/>
      <c r="CN129" s="1542"/>
      <c r="CO129" s="1542"/>
      <c r="CP129" s="1542"/>
      <c r="CQ129" s="1542"/>
      <c r="CR129" s="1542"/>
      <c r="CS129" s="1542"/>
      <c r="CT129" s="1542"/>
      <c r="CU129" s="1542"/>
      <c r="CV129" s="1542"/>
      <c r="CW129" s="1542"/>
      <c r="CX129" s="1542"/>
      <c r="CY129" s="1542"/>
      <c r="CZ129" s="1542"/>
    </row>
    <row r="130" s="131" customFormat="true" ht="15" customHeight="true" x14ac:dyDescent="0.2">
      <c r="A130" s="1777" t="s">
        <v>47</v>
      </c>
      <c r="B130" s="248" t="s">
        <v>42</v>
      </c>
      <c r="C130" s="254">
        <f>(C155+C156)/(C155+C156+C157)*100</f>
        <v>41.480997476598695</v>
      </c>
      <c r="D130" s="255">
        <f t="shared" ref="D130:Y130" si="9">(D155+D156)/(D155+D156+D157)*100</f>
        <v>36.433149500853162</v>
      </c>
      <c r="E130" s="255">
        <f t="shared" si="9"/>
        <v>53.705716634987255</v>
      </c>
      <c r="F130" s="255">
        <f t="shared" si="9"/>
        <v>64.03862286642331</v>
      </c>
      <c r="G130" s="256">
        <f t="shared" si="9"/>
        <v>88.640196034974153</v>
      </c>
      <c r="H130" s="257">
        <f t="shared" si="9"/>
        <v>75.521787847135798</v>
      </c>
      <c r="I130" s="255">
        <f t="shared" si="9"/>
        <v>88.192665796580584</v>
      </c>
      <c r="J130" s="255">
        <f t="shared" si="9"/>
        <v>87.022887641872956</v>
      </c>
      <c r="K130" s="255">
        <f t="shared" si="9"/>
        <v>92.593479037213925</v>
      </c>
      <c r="L130" s="258">
        <f t="shared" si="9"/>
        <v>95.452652073808181</v>
      </c>
      <c r="M130" s="254">
        <f t="shared" si="9"/>
        <v>37.945149670819525</v>
      </c>
      <c r="N130" s="255">
        <f t="shared" si="9"/>
        <v>33.729908917075399</v>
      </c>
      <c r="O130" s="255">
        <f t="shared" si="9"/>
        <v>44.835671951593945</v>
      </c>
      <c r="P130" s="255">
        <f t="shared" si="9"/>
        <v>50.684995468477133</v>
      </c>
      <c r="Q130" s="256">
        <f t="shared" si="9"/>
        <v>72.302473166817705</v>
      </c>
      <c r="R130" s="257">
        <f t="shared" si="9"/>
        <v>90.94510937486298</v>
      </c>
      <c r="S130" s="255">
        <f t="shared" si="9"/>
        <v>56.748313883991507</v>
      </c>
      <c r="T130" s="255">
        <f t="shared" si="9"/>
        <v>80.15048111377196</v>
      </c>
      <c r="U130" s="255">
        <f t="shared" si="9"/>
        <v>73.74938065112481</v>
      </c>
      <c r="V130" s="255">
        <f t="shared" si="9"/>
        <v>88.362477084824278</v>
      </c>
      <c r="W130" s="255">
        <f t="shared" si="9"/>
        <v>52.072834161155626</v>
      </c>
      <c r="X130" s="255">
        <f t="shared" si="9"/>
        <v>38.484838930298061</v>
      </c>
      <c r="Y130" s="258">
        <f t="shared" si="9"/>
        <v>65.327393544418882</v>
      </c>
      <c r="Z130" s="549"/>
      <c r="AA130" s="549"/>
      <c r="AB130" s="549"/>
      <c r="AC130" s="549"/>
      <c r="AD130" s="549"/>
      <c r="AE130" s="549"/>
      <c r="AF130" s="549"/>
      <c r="AG130" s="549"/>
      <c r="AH130" s="549"/>
      <c r="AI130" s="549"/>
      <c r="AJ130" s="549"/>
      <c r="AK130" s="549"/>
      <c r="AL130" s="549"/>
      <c r="AM130" s="549"/>
      <c r="AN130" s="549"/>
      <c r="AO130" s="549"/>
      <c r="AP130" s="549"/>
      <c r="AQ130" s="549"/>
      <c r="AR130" s="549"/>
      <c r="AS130" s="549"/>
      <c r="AT130" s="549"/>
      <c r="AU130" s="549"/>
      <c r="AV130" s="549"/>
      <c r="AW130" s="549"/>
      <c r="AX130" s="549"/>
      <c r="AY130" s="549"/>
      <c r="AZ130" s="216"/>
      <c r="BB130" s="133"/>
      <c r="BZ130" s="216"/>
      <c r="CA130" s="216"/>
      <c r="CB130" s="216"/>
      <c r="CC130" s="216"/>
      <c r="CD130" s="216"/>
      <c r="CE130" s="216"/>
      <c r="CF130" s="216"/>
      <c r="CG130" s="216"/>
      <c r="CH130" s="216"/>
      <c r="CI130" s="216"/>
      <c r="CJ130" s="216"/>
      <c r="CK130" s="216"/>
      <c r="CL130" s="216"/>
      <c r="CM130" s="216"/>
      <c r="CN130" s="216"/>
      <c r="CO130" s="216"/>
      <c r="CP130" s="216"/>
      <c r="CQ130" s="216"/>
      <c r="CR130" s="216"/>
      <c r="CS130" s="216"/>
      <c r="CT130" s="216"/>
      <c r="CU130" s="216"/>
      <c r="CV130" s="216"/>
      <c r="CW130" s="216"/>
      <c r="CX130" s="216"/>
      <c r="CY130" s="216"/>
      <c r="CZ130" s="216"/>
    </row>
    <row r="131" s="131" customFormat="true" ht="15" customHeight="true" x14ac:dyDescent="0.2">
      <c r="A131" s="1778"/>
      <c r="B131" s="240" t="s">
        <v>46</v>
      </c>
      <c r="C131" s="259"/>
      <c r="D131" s="260"/>
      <c r="E131" s="260"/>
      <c r="F131" s="260"/>
      <c r="G131" s="261"/>
      <c r="H131" s="262"/>
      <c r="I131" s="260"/>
      <c r="J131" s="260"/>
      <c r="K131" s="260"/>
      <c r="L131" s="263"/>
      <c r="M131" s="259"/>
      <c r="N131" s="260"/>
      <c r="O131" s="260"/>
      <c r="P131" s="260"/>
      <c r="Q131" s="261"/>
      <c r="R131" s="262"/>
      <c r="S131" s="260"/>
      <c r="T131" s="260"/>
      <c r="U131" s="260"/>
      <c r="V131" s="260"/>
      <c r="W131" s="260"/>
      <c r="X131" s="260"/>
      <c r="Y131" s="263"/>
      <c r="Z131" s="549"/>
      <c r="AA131" s="549"/>
      <c r="AB131" s="549"/>
      <c r="AC131" s="549"/>
      <c r="AD131" s="549"/>
      <c r="AE131" s="549"/>
      <c r="AF131" s="549"/>
      <c r="AG131" s="549"/>
      <c r="AH131" s="549"/>
      <c r="AI131" s="549"/>
      <c r="AJ131" s="549"/>
      <c r="AK131" s="549"/>
      <c r="AL131" s="549"/>
      <c r="AM131" s="549"/>
      <c r="AN131" s="549"/>
      <c r="AO131" s="549"/>
      <c r="AP131" s="549"/>
      <c r="AQ131" s="549"/>
      <c r="AR131" s="549"/>
      <c r="AS131" s="549"/>
      <c r="AT131" s="549"/>
      <c r="AU131" s="549"/>
      <c r="AV131" s="549"/>
      <c r="AW131" s="549"/>
      <c r="AX131" s="549"/>
      <c r="AY131" s="549"/>
      <c r="AZ131" s="216"/>
      <c r="BB131" s="133"/>
      <c r="BZ131" s="216"/>
      <c r="CA131" s="216"/>
      <c r="CB131" s="216"/>
      <c r="CC131" s="216"/>
      <c r="CD131" s="216"/>
      <c r="CE131" s="216"/>
      <c r="CF131" s="216"/>
      <c r="CG131" s="216"/>
      <c r="CH131" s="216"/>
      <c r="CI131" s="216"/>
      <c r="CJ131" s="216"/>
      <c r="CK131" s="216"/>
      <c r="CL131" s="216"/>
      <c r="CM131" s="216"/>
      <c r="CN131" s="216"/>
      <c r="CO131" s="216"/>
      <c r="CP131" s="216"/>
      <c r="CQ131" s="216"/>
      <c r="CR131" s="216"/>
      <c r="CS131" s="216"/>
      <c r="CT131" s="216"/>
      <c r="CU131" s="216"/>
      <c r="CV131" s="216"/>
      <c r="CW131" s="216"/>
      <c r="CX131" s="216"/>
      <c r="CY131" s="216"/>
      <c r="CZ131" s="216"/>
    </row>
    <row r="132" s="131" customFormat="true" ht="15" customHeight="true" x14ac:dyDescent="0.2">
      <c r="A132" s="1779"/>
      <c r="B132" s="241" t="s">
        <v>46</v>
      </c>
      <c r="C132" s="264"/>
      <c r="D132" s="265"/>
      <c r="E132" s="265"/>
      <c r="F132" s="265"/>
      <c r="G132" s="266"/>
      <c r="H132" s="267"/>
      <c r="I132" s="265"/>
      <c r="J132" s="265"/>
      <c r="K132" s="265"/>
      <c r="L132" s="268"/>
      <c r="M132" s="264"/>
      <c r="N132" s="265"/>
      <c r="O132" s="265"/>
      <c r="P132" s="265"/>
      <c r="Q132" s="266"/>
      <c r="R132" s="1445"/>
      <c r="S132" s="1446"/>
      <c r="T132" s="1446"/>
      <c r="U132" s="1446"/>
      <c r="V132" s="1446"/>
      <c r="W132" s="1446"/>
      <c r="X132" s="1446"/>
      <c r="Y132" s="1484"/>
      <c r="Z132" s="549"/>
      <c r="AA132" s="549"/>
      <c r="AB132" s="549"/>
      <c r="AC132" s="549"/>
      <c r="AD132" s="549"/>
      <c r="AE132" s="549"/>
      <c r="AF132" s="549"/>
      <c r="AG132" s="549"/>
      <c r="AH132" s="549"/>
      <c r="AI132" s="549"/>
      <c r="AJ132" s="549"/>
      <c r="AK132" s="549"/>
      <c r="AL132" s="549"/>
      <c r="AM132" s="549"/>
      <c r="AN132" s="549"/>
      <c r="AO132" s="549"/>
      <c r="AP132" s="549"/>
      <c r="AQ132" s="549"/>
      <c r="AR132" s="549"/>
      <c r="AS132" s="549"/>
      <c r="AT132" s="549"/>
      <c r="AU132" s="549"/>
      <c r="AV132" s="549"/>
      <c r="AW132" s="549"/>
      <c r="AX132" s="549"/>
      <c r="AY132" s="549"/>
      <c r="AZ132" s="216"/>
      <c r="BB132" s="133"/>
      <c r="BZ132" s="216"/>
      <c r="CA132" s="216"/>
      <c r="CB132" s="216"/>
      <c r="CC132" s="216"/>
      <c r="CD132" s="216"/>
      <c r="CE132" s="216"/>
      <c r="CF132" s="216"/>
      <c r="CG132" s="216"/>
      <c r="CH132" s="216"/>
      <c r="CI132" s="216"/>
      <c r="CJ132" s="216"/>
      <c r="CK132" s="216"/>
      <c r="CL132" s="216"/>
      <c r="CM132" s="216"/>
      <c r="CN132" s="216"/>
      <c r="CO132" s="216"/>
      <c r="CP132" s="216"/>
      <c r="CQ132" s="216"/>
      <c r="CR132" s="216"/>
      <c r="CS132" s="216"/>
      <c r="CT132" s="216"/>
      <c r="CU132" s="216"/>
      <c r="CV132" s="216"/>
      <c r="CW132" s="216"/>
      <c r="CX132" s="216"/>
      <c r="CY132" s="216"/>
      <c r="CZ132" s="216"/>
    </row>
    <row r="133" s="398" customFormat="true" ht="15" customHeight="true" x14ac:dyDescent="0.2">
      <c r="A133" s="130"/>
      <c r="B133" s="188"/>
      <c r="C133" s="1780" t="s">
        <v>114</v>
      </c>
      <c r="D133" s="1781"/>
      <c r="E133" s="1781"/>
      <c r="F133" s="1781"/>
      <c r="G133" s="1782"/>
      <c r="H133" s="1920" t="s">
        <v>38</v>
      </c>
      <c r="I133" s="1921"/>
      <c r="J133" s="1921"/>
      <c r="K133" s="1921"/>
      <c r="L133" s="1922"/>
      <c r="M133" s="1959" t="s">
        <v>37</v>
      </c>
      <c r="N133" s="1921"/>
      <c r="O133" s="1921"/>
      <c r="P133" s="1921"/>
      <c r="Q133" s="1922"/>
      <c r="R133" s="1567" t="s">
        <v>137</v>
      </c>
      <c r="S133" s="1577"/>
      <c r="T133" s="1577"/>
      <c r="U133" s="1577"/>
      <c r="V133" s="1577"/>
      <c r="W133" s="1577"/>
      <c r="X133" s="1577"/>
      <c r="Y133" s="1578"/>
      <c r="Z133" s="549"/>
      <c r="AA133" s="549"/>
      <c r="AB133" s="549"/>
      <c r="AC133" s="549"/>
      <c r="AD133" s="549"/>
      <c r="AE133" s="549"/>
      <c r="AF133" s="549"/>
      <c r="AG133" s="549"/>
      <c r="AH133" s="549"/>
      <c r="AI133" s="549"/>
      <c r="AJ133" s="549"/>
      <c r="AK133" s="549"/>
      <c r="AL133" s="549"/>
      <c r="AM133" s="549"/>
      <c r="AN133" s="549"/>
      <c r="AO133" s="549"/>
      <c r="AP133" s="549"/>
      <c r="AQ133" s="549"/>
      <c r="AR133" s="549"/>
      <c r="AS133" s="549"/>
      <c r="AT133" s="549"/>
      <c r="AU133" s="549"/>
      <c r="AV133" s="549"/>
      <c r="AW133" s="549"/>
      <c r="AX133" s="549"/>
      <c r="AY133" s="549"/>
      <c r="AZ133" s="216"/>
      <c r="BA133" s="217" t="s">
        <v>128</v>
      </c>
      <c r="BB133" s="116" t="s">
        <v>98</v>
      </c>
      <c r="BC133" s="1853" t="s">
        <v>114</v>
      </c>
      <c r="BD133" s="1854"/>
      <c r="BE133" s="1854"/>
      <c r="BF133" s="1854"/>
      <c r="BG133" s="1855"/>
      <c r="BH133" s="1856" t="s">
        <v>38</v>
      </c>
      <c r="BI133" s="1854"/>
      <c r="BJ133" s="1854"/>
      <c r="BK133" s="1854"/>
      <c r="BL133" s="1855"/>
      <c r="BM133" s="1856" t="s">
        <v>37</v>
      </c>
      <c r="BN133" s="1854"/>
      <c r="BO133" s="1854"/>
      <c r="BP133" s="1854"/>
      <c r="BQ133" s="1857"/>
      <c r="BR133" s="1460" t="s">
        <v>137</v>
      </c>
      <c r="BS133" s="1461"/>
      <c r="BT133" s="1461"/>
      <c r="BU133" s="1461"/>
      <c r="BV133" s="1461"/>
      <c r="BW133" s="1461"/>
      <c r="BX133" s="1461"/>
      <c r="BY133" s="1462"/>
      <c r="BZ133" s="215"/>
      <c r="CA133" s="215"/>
      <c r="CB133" s="215"/>
      <c r="CC133" s="215"/>
      <c r="CD133" s="215"/>
      <c r="CE133" s="215"/>
      <c r="CF133" s="215"/>
      <c r="CG133" s="215"/>
      <c r="CH133" s="215"/>
      <c r="CI133" s="215"/>
      <c r="CJ133" s="215"/>
      <c r="CK133" s="215"/>
      <c r="CL133" s="215"/>
      <c r="CM133" s="215"/>
      <c r="CN133" s="215"/>
      <c r="CO133" s="215"/>
      <c r="CP133" s="215"/>
      <c r="CQ133" s="215"/>
      <c r="CR133" s="215"/>
      <c r="CS133" s="215"/>
      <c r="CT133" s="215"/>
      <c r="CU133" s="215"/>
      <c r="CV133" s="215"/>
      <c r="CW133" s="215"/>
      <c r="CX133" s="215"/>
      <c r="CY133" s="215"/>
      <c r="CZ133" s="215"/>
    </row>
    <row r="134" s="398" customFormat="true" ht="12.75" x14ac:dyDescent="0.2">
      <c r="A134" s="189" t="s">
        <v>69</v>
      </c>
      <c r="B134" s="246"/>
      <c r="C134" s="282" t="s">
        <v>0</v>
      </c>
      <c r="D134" s="283" t="s">
        <v>1</v>
      </c>
      <c r="E134" s="283" t="s">
        <v>2</v>
      </c>
      <c r="F134" s="283" t="s">
        <v>3</v>
      </c>
      <c r="G134" s="284" t="s">
        <v>4</v>
      </c>
      <c r="H134" s="1194" t="s">
        <v>0</v>
      </c>
      <c r="I134" s="1154" t="s">
        <v>1</v>
      </c>
      <c r="J134" s="1154" t="s">
        <v>2</v>
      </c>
      <c r="K134" s="1154" t="s">
        <v>3</v>
      </c>
      <c r="L134" s="1155" t="s">
        <v>4</v>
      </c>
      <c r="M134" s="1182" t="s">
        <v>0</v>
      </c>
      <c r="N134" s="1154" t="s">
        <v>1</v>
      </c>
      <c r="O134" s="1154" t="s">
        <v>2</v>
      </c>
      <c r="P134" s="1154" t="s">
        <v>3</v>
      </c>
      <c r="Q134" s="1208" t="s">
        <v>4</v>
      </c>
      <c r="R134" s="1194" t="s">
        <v>149</v>
      </c>
      <c r="S134" s="1154" t="s">
        <v>150</v>
      </c>
      <c r="T134" s="1154" t="s">
        <v>151</v>
      </c>
      <c r="U134" s="1154" t="s">
        <v>152</v>
      </c>
      <c r="V134" s="1154" t="s">
        <v>153</v>
      </c>
      <c r="W134" s="1154" t="s">
        <v>154</v>
      </c>
      <c r="X134" s="1154" t="s">
        <v>225</v>
      </c>
      <c r="Y134" s="1156" t="s">
        <v>156</v>
      </c>
      <c r="Z134" s="549"/>
      <c r="AA134" s="549"/>
      <c r="AB134" s="549"/>
      <c r="AC134" s="549"/>
      <c r="AD134" s="549"/>
      <c r="AE134" s="549"/>
      <c r="AF134" s="549"/>
      <c r="AG134" s="549"/>
      <c r="AH134" s="549"/>
      <c r="AI134" s="549"/>
      <c r="AJ134" s="549"/>
      <c r="AK134" s="549"/>
      <c r="AL134" s="549"/>
      <c r="AM134" s="549"/>
      <c r="AN134" s="549"/>
      <c r="AO134" s="549"/>
      <c r="AP134" s="549"/>
      <c r="AQ134" s="549"/>
      <c r="AR134" s="549"/>
      <c r="AS134" s="549"/>
      <c r="AT134" s="549"/>
      <c r="AU134" s="549"/>
      <c r="AV134" s="549"/>
      <c r="AW134" s="549"/>
      <c r="AX134" s="549"/>
      <c r="AY134" s="549"/>
      <c r="AZ134" s="216"/>
      <c r="BA134" s="200" t="s">
        <v>116</v>
      </c>
      <c r="BB134" s="199"/>
      <c r="BC134" s="336" t="s">
        <v>0</v>
      </c>
      <c r="BD134" s="174" t="s">
        <v>1</v>
      </c>
      <c r="BE134" s="174" t="s">
        <v>2</v>
      </c>
      <c r="BF134" s="174" t="s">
        <v>3</v>
      </c>
      <c r="BG134" s="337" t="s">
        <v>4</v>
      </c>
      <c r="BH134" s="349" t="s">
        <v>0</v>
      </c>
      <c r="BI134" s="174" t="s">
        <v>1</v>
      </c>
      <c r="BJ134" s="174" t="s">
        <v>2</v>
      </c>
      <c r="BK134" s="174" t="s">
        <v>3</v>
      </c>
      <c r="BL134" s="337" t="s">
        <v>4</v>
      </c>
      <c r="BM134" s="349" t="s">
        <v>0</v>
      </c>
      <c r="BN134" s="174" t="s">
        <v>1</v>
      </c>
      <c r="BO134" s="174" t="s">
        <v>2</v>
      </c>
      <c r="BP134" s="174" t="s">
        <v>3</v>
      </c>
      <c r="BQ134" s="337" t="s">
        <v>4</v>
      </c>
      <c r="BR134" s="349" t="s">
        <v>149</v>
      </c>
      <c r="BS134" s="174" t="s">
        <v>150</v>
      </c>
      <c r="BT134" s="174" t="s">
        <v>151</v>
      </c>
      <c r="BU134" s="174" t="s">
        <v>152</v>
      </c>
      <c r="BV134" s="174" t="s">
        <v>153</v>
      </c>
      <c r="BW134" s="174" t="s">
        <v>154</v>
      </c>
      <c r="BX134" s="174" t="s">
        <v>225</v>
      </c>
      <c r="BY134" s="175" t="s">
        <v>156</v>
      </c>
      <c r="BZ134" s="1543"/>
      <c r="CA134" s="1543"/>
      <c r="CB134" s="1543"/>
      <c r="CC134" s="1543"/>
      <c r="CD134" s="1543"/>
      <c r="CE134" s="1543"/>
      <c r="CF134" s="1543"/>
      <c r="CG134" s="1543"/>
      <c r="CH134" s="1543"/>
      <c r="CI134" s="1543"/>
      <c r="CJ134" s="1543"/>
      <c r="CK134" s="1543"/>
      <c r="CL134" s="1543"/>
      <c r="CM134" s="1543"/>
      <c r="CN134" s="1543"/>
      <c r="CO134" s="1543"/>
      <c r="CP134" s="1543"/>
      <c r="CQ134" s="1543"/>
      <c r="CR134" s="1543"/>
      <c r="CS134" s="1543"/>
      <c r="CT134" s="1543"/>
      <c r="CU134" s="1543"/>
      <c r="CV134" s="1543"/>
      <c r="CW134" s="1543"/>
      <c r="CX134" s="1543"/>
      <c r="CY134" s="1543"/>
      <c r="CZ134" s="1543"/>
    </row>
    <row r="135" s="398" customFormat="true" ht="15" customHeight="true" x14ac:dyDescent="0.2">
      <c r="A135" s="1960" t="s">
        <v>45</v>
      </c>
      <c r="B135" s="1400" t="s">
        <v>44</v>
      </c>
      <c r="C135" s="1325">
        <v>2.9682282215151463E-2</v>
      </c>
      <c r="D135" s="1326">
        <v>0</v>
      </c>
      <c r="E135" s="1326">
        <v>0.13486845314654017</v>
      </c>
      <c r="F135" s="1326">
        <v>0.12222156973182344</v>
      </c>
      <c r="G135" s="1327">
        <v>2.3420905188765295</v>
      </c>
      <c r="H135" s="1328">
        <v>0.435403987660681</v>
      </c>
      <c r="I135" s="1326">
        <v>0.32141123882001393</v>
      </c>
      <c r="J135" s="1326">
        <v>0.97201253202291549</v>
      </c>
      <c r="K135" s="1326">
        <v>1.1970070118865366</v>
      </c>
      <c r="L135" s="1329">
        <v>10.915727210758904</v>
      </c>
      <c r="M135" s="1330">
        <v>3.5513648635969577E-2</v>
      </c>
      <c r="N135" s="1326">
        <v>0</v>
      </c>
      <c r="O135" s="1326">
        <v>3.5250574836533079E-2</v>
      </c>
      <c r="P135" s="1326">
        <v>0.18696347448507769</v>
      </c>
      <c r="Q135" s="1327">
        <v>0.17337365623732204</v>
      </c>
      <c r="R135" s="1328">
        <v>0.73786533471641169</v>
      </c>
      <c r="S135" s="1326">
        <v>0.32649159058544414</v>
      </c>
      <c r="T135" s="1326">
        <v>4.2254401686739294E-2</v>
      </c>
      <c r="U135" s="1326">
        <v>0.17335232674982004</v>
      </c>
      <c r="V135" s="1326">
        <v>5.8521371968558533</v>
      </c>
      <c r="W135" s="1326">
        <v>1.8282037642639509E-2</v>
      </c>
      <c r="X135" s="1326">
        <v>0.12646643711892278</v>
      </c>
      <c r="Y135" s="1593">
        <v>0.23883348306260951</v>
      </c>
      <c r="Z135" s="549"/>
      <c r="AA135" s="549"/>
      <c r="AB135" s="549"/>
      <c r="AC135" s="549"/>
      <c r="AD135" s="549"/>
      <c r="AE135" s="549"/>
      <c r="AF135" s="549"/>
      <c r="AG135" s="549"/>
      <c r="AH135" s="549"/>
      <c r="AI135" s="549"/>
      <c r="AJ135" s="549"/>
      <c r="AK135" s="549"/>
      <c r="AL135" s="549"/>
      <c r="AM135" s="549"/>
      <c r="AN135" s="549"/>
      <c r="AO135" s="549"/>
      <c r="AP135" s="549"/>
      <c r="AQ135" s="549"/>
      <c r="AR135" s="549"/>
      <c r="AS135" s="549"/>
      <c r="AT135" s="549"/>
      <c r="AU135" s="549"/>
      <c r="AV135" s="549"/>
      <c r="AW135" s="549"/>
      <c r="AX135" s="549"/>
      <c r="AY135" s="549"/>
      <c r="AZ135" s="216"/>
      <c r="BA135" s="1858" t="s">
        <v>45</v>
      </c>
      <c r="BB135" s="158" t="s">
        <v>44</v>
      </c>
      <c r="BC135" s="1054" t="s">
        <v>35</v>
      </c>
      <c r="BD135" s="1073" t="s">
        <v>35</v>
      </c>
      <c r="BE135" s="1073" t="s">
        <v>35</v>
      </c>
      <c r="BF135" s="1073" t="s">
        <v>35</v>
      </c>
      <c r="BG135" s="1093" t="s">
        <v>35</v>
      </c>
      <c r="BH135" s="1113" t="s">
        <v>35</v>
      </c>
      <c r="BI135" s="1073" t="s">
        <v>35</v>
      </c>
      <c r="BJ135" s="1073" t="s">
        <v>35</v>
      </c>
      <c r="BK135" s="1073" t="s">
        <v>35</v>
      </c>
      <c r="BL135" s="1093" t="s">
        <v>35</v>
      </c>
      <c r="BM135" s="1113" t="s">
        <v>35</v>
      </c>
      <c r="BN135" s="1073" t="s">
        <v>35</v>
      </c>
      <c r="BO135" s="1073" t="s">
        <v>35</v>
      </c>
      <c r="BP135" s="1073" t="s">
        <v>35</v>
      </c>
      <c r="BQ135" s="1093" t="s">
        <v>35</v>
      </c>
      <c r="BR135" s="1113" t="s">
        <v>35</v>
      </c>
      <c r="BS135" s="1073" t="s">
        <v>35</v>
      </c>
      <c r="BT135" s="1073" t="s">
        <v>35</v>
      </c>
      <c r="BU135" s="1073" t="s">
        <v>35</v>
      </c>
      <c r="BV135" s="1073" t="s">
        <v>35</v>
      </c>
      <c r="BW135" s="1073" t="s">
        <v>35</v>
      </c>
      <c r="BX135" s="1073" t="s">
        <v>35</v>
      </c>
      <c r="BY135" s="1131" t="s">
        <v>35</v>
      </c>
      <c r="BZ135" s="1544"/>
      <c r="CA135" s="1544"/>
      <c r="CB135" s="1544"/>
      <c r="CC135" s="1544"/>
      <c r="CD135" s="1544"/>
      <c r="CE135" s="1544"/>
      <c r="CF135" s="1544"/>
      <c r="CG135" s="1544"/>
      <c r="CH135" s="1544"/>
      <c r="CI135" s="1544"/>
      <c r="CJ135" s="1544"/>
      <c r="CK135" s="1544"/>
      <c r="CL135" s="1544"/>
      <c r="CM135" s="1544"/>
      <c r="CN135" s="1544"/>
      <c r="CO135" s="1544"/>
      <c r="CP135" s="1544"/>
      <c r="CQ135" s="1544"/>
      <c r="CR135" s="1544"/>
      <c r="CS135" s="1544"/>
      <c r="CT135" s="1544"/>
      <c r="CU135" s="1544"/>
      <c r="CV135" s="1544"/>
      <c r="CW135" s="1544"/>
      <c r="CX135" s="1544"/>
      <c r="CY135" s="1544"/>
      <c r="CZ135" s="1544"/>
    </row>
    <row r="136" s="398" customFormat="true" ht="15" customHeight="true" x14ac:dyDescent="0.2">
      <c r="A136" s="1918"/>
      <c r="B136" s="1401" t="s">
        <v>43</v>
      </c>
      <c r="C136" s="1331">
        <v>0.40958999747588676</v>
      </c>
      <c r="D136" s="1332">
        <v>0.40346837382285639</v>
      </c>
      <c r="E136" s="1332">
        <v>0.54925750287011454</v>
      </c>
      <c r="F136" s="1332">
        <v>0.89935317316267926</v>
      </c>
      <c r="G136" s="1333">
        <v>9.1111487666096878</v>
      </c>
      <c r="H136" s="1334">
        <v>4.7539381615676817</v>
      </c>
      <c r="I136" s="1332">
        <v>8.2268088776914325</v>
      </c>
      <c r="J136" s="1332">
        <v>9.3848815495136968</v>
      </c>
      <c r="K136" s="1332">
        <v>13.755349381642084</v>
      </c>
      <c r="L136" s="1335">
        <v>20.306447204572422</v>
      </c>
      <c r="M136" s="1336">
        <v>0.1204741068450494</v>
      </c>
      <c r="N136" s="1332">
        <v>9.8736459735291993E-2</v>
      </c>
      <c r="O136" s="1332">
        <v>0.37093584445506933</v>
      </c>
      <c r="P136" s="1332">
        <v>0.38431491510021959</v>
      </c>
      <c r="Q136" s="1333">
        <v>1.5663007873703327</v>
      </c>
      <c r="R136" s="1334">
        <v>14.011457910569053</v>
      </c>
      <c r="S136" s="1332">
        <v>8.610036924106609</v>
      </c>
      <c r="T136" s="1332">
        <v>0.6029442292398195</v>
      </c>
      <c r="U136" s="1332">
        <v>1.0738697911801165</v>
      </c>
      <c r="V136" s="1332">
        <v>11.174517175359167</v>
      </c>
      <c r="W136" s="1332">
        <v>2.6177550048388158</v>
      </c>
      <c r="X136" s="1332">
        <v>0.78779935954846392</v>
      </c>
      <c r="Y136" s="1594">
        <v>0.13828272150377285</v>
      </c>
      <c r="Z136" s="549"/>
      <c r="AA136" s="549"/>
      <c r="AB136" s="549"/>
      <c r="AC136" s="549"/>
      <c r="AD136" s="549"/>
      <c r="AE136" s="549"/>
      <c r="AF136" s="549"/>
      <c r="AG136" s="549"/>
      <c r="AH136" s="549"/>
      <c r="AI136" s="549"/>
      <c r="AJ136" s="549"/>
      <c r="AK136" s="549"/>
      <c r="AL136" s="549"/>
      <c r="AM136" s="549"/>
      <c r="AN136" s="549"/>
      <c r="AO136" s="549"/>
      <c r="AP136" s="549"/>
      <c r="AQ136" s="549"/>
      <c r="AR136" s="549"/>
      <c r="AS136" s="549"/>
      <c r="AT136" s="549"/>
      <c r="AU136" s="549"/>
      <c r="AV136" s="549"/>
      <c r="AW136" s="549"/>
      <c r="AX136" s="549"/>
      <c r="AY136" s="549"/>
      <c r="AZ136" s="216"/>
      <c r="BA136" s="1819"/>
      <c r="BB136" s="159" t="s">
        <v>43</v>
      </c>
      <c r="BC136" s="1055" t="s">
        <v>35</v>
      </c>
      <c r="BD136" s="1074" t="s">
        <v>35</v>
      </c>
      <c r="BE136" s="1074" t="s">
        <v>35</v>
      </c>
      <c r="BF136" s="1074" t="s">
        <v>35</v>
      </c>
      <c r="BG136" s="1094" t="s">
        <v>35</v>
      </c>
      <c r="BH136" s="1114" t="s">
        <v>35</v>
      </c>
      <c r="BI136" s="1074" t="s">
        <v>35</v>
      </c>
      <c r="BJ136" s="1074" t="s">
        <v>35</v>
      </c>
      <c r="BK136" s="1074" t="s">
        <v>35</v>
      </c>
      <c r="BL136" s="1094" t="s">
        <v>35</v>
      </c>
      <c r="BM136" s="1114" t="s">
        <v>35</v>
      </c>
      <c r="BN136" s="1074" t="s">
        <v>35</v>
      </c>
      <c r="BO136" s="1074" t="s">
        <v>35</v>
      </c>
      <c r="BP136" s="1074" t="s">
        <v>35</v>
      </c>
      <c r="BQ136" s="1094" t="s">
        <v>35</v>
      </c>
      <c r="BR136" s="1114" t="s">
        <v>35</v>
      </c>
      <c r="BS136" s="1074" t="s">
        <v>35</v>
      </c>
      <c r="BT136" s="1074" t="s">
        <v>35</v>
      </c>
      <c r="BU136" s="1074" t="s">
        <v>35</v>
      </c>
      <c r="BV136" s="1074" t="s">
        <v>35</v>
      </c>
      <c r="BW136" s="1074" t="s">
        <v>35</v>
      </c>
      <c r="BX136" s="1074" t="s">
        <v>35</v>
      </c>
      <c r="BY136" s="1132" t="s">
        <v>35</v>
      </c>
      <c r="BZ136" s="1545"/>
      <c r="CA136" s="1545"/>
      <c r="CB136" s="1545"/>
      <c r="CC136" s="1545"/>
      <c r="CD136" s="1545"/>
      <c r="CE136" s="1545"/>
      <c r="CF136" s="1545"/>
      <c r="CG136" s="1545"/>
      <c r="CH136" s="1545"/>
      <c r="CI136" s="1545"/>
      <c r="CJ136" s="1545"/>
      <c r="CK136" s="1545"/>
      <c r="CL136" s="1545"/>
      <c r="CM136" s="1545"/>
      <c r="CN136" s="1545"/>
      <c r="CO136" s="1545"/>
      <c r="CP136" s="1545"/>
      <c r="CQ136" s="1545"/>
      <c r="CR136" s="1545"/>
      <c r="CS136" s="1545"/>
      <c r="CT136" s="1545"/>
      <c r="CU136" s="1545"/>
      <c r="CV136" s="1545"/>
      <c r="CW136" s="1545"/>
      <c r="CX136" s="1545"/>
      <c r="CY136" s="1545"/>
      <c r="CZ136" s="1545"/>
    </row>
    <row r="137" s="398" customFormat="true" ht="15" customHeight="true" x14ac:dyDescent="0.2">
      <c r="A137" s="1918"/>
      <c r="B137" s="1401" t="s">
        <v>42</v>
      </c>
      <c r="C137" s="1331">
        <v>4.6707606289835422</v>
      </c>
      <c r="D137" s="1332">
        <v>5.4376153176995334</v>
      </c>
      <c r="E137" s="1332">
        <v>8.6907666387441154</v>
      </c>
      <c r="F137" s="1332">
        <v>13.627809768669859</v>
      </c>
      <c r="G137" s="1333">
        <v>53.273802891259677</v>
      </c>
      <c r="H137" s="1334">
        <v>38.66817702162902</v>
      </c>
      <c r="I137" s="1332">
        <v>63.731404116410154</v>
      </c>
      <c r="J137" s="1332">
        <v>73.450214130396603</v>
      </c>
      <c r="K137" s="1332">
        <v>77.930326579172132</v>
      </c>
      <c r="L137" s="1335">
        <v>65.587592584115825</v>
      </c>
      <c r="M137" s="1336">
        <v>3.7850171751286159</v>
      </c>
      <c r="N137" s="1332">
        <v>4.534668809218112</v>
      </c>
      <c r="O137" s="1332">
        <v>5.718813544752666</v>
      </c>
      <c r="P137" s="1332">
        <v>9.0774441966182131</v>
      </c>
      <c r="Q137" s="1333">
        <v>16.78141821758274</v>
      </c>
      <c r="R137" s="1334">
        <v>33.829166888479783</v>
      </c>
      <c r="S137" s="1332">
        <v>13.907076746051219</v>
      </c>
      <c r="T137" s="1332">
        <v>11.977963980268774</v>
      </c>
      <c r="U137" s="1332">
        <v>18.572300888231279</v>
      </c>
      <c r="V137" s="1332">
        <v>67.39861379826803</v>
      </c>
      <c r="W137" s="1332">
        <v>9.5634170126333782</v>
      </c>
      <c r="X137" s="1332">
        <v>6.5775730920835578</v>
      </c>
      <c r="Y137" s="1594">
        <v>15.229545136359754</v>
      </c>
      <c r="Z137" s="549"/>
      <c r="AA137" s="549"/>
      <c r="AB137" s="549"/>
      <c r="AC137" s="549"/>
      <c r="AD137" s="549"/>
      <c r="AE137" s="549"/>
      <c r="AF137" s="549"/>
      <c r="AG137" s="549"/>
      <c r="AH137" s="549"/>
      <c r="AI137" s="549"/>
      <c r="AJ137" s="549"/>
      <c r="AK137" s="549"/>
      <c r="AL137" s="549"/>
      <c r="AM137" s="549"/>
      <c r="AN137" s="549"/>
      <c r="AO137" s="549"/>
      <c r="AP137" s="549"/>
      <c r="AQ137" s="549"/>
      <c r="AR137" s="549"/>
      <c r="AS137" s="549"/>
      <c r="AT137" s="549"/>
      <c r="AU137" s="549"/>
      <c r="AV137" s="549"/>
      <c r="AW137" s="549"/>
      <c r="AX137" s="549"/>
      <c r="AY137" s="549"/>
      <c r="AZ137" s="216"/>
      <c r="BA137" s="1819"/>
      <c r="BB137" s="159" t="s">
        <v>42</v>
      </c>
      <c r="BC137" s="1055" t="s">
        <v>35</v>
      </c>
      <c r="BD137" s="1074" t="s">
        <v>35</v>
      </c>
      <c r="BE137" s="1074" t="s">
        <v>35</v>
      </c>
      <c r="BF137" s="1074" t="s">
        <v>35</v>
      </c>
      <c r="BG137" s="1094" t="s">
        <v>35</v>
      </c>
      <c r="BH137" s="1114" t="s">
        <v>35</v>
      </c>
      <c r="BI137" s="1074" t="s">
        <v>35</v>
      </c>
      <c r="BJ137" s="1074" t="s">
        <v>35</v>
      </c>
      <c r="BK137" s="1074" t="s">
        <v>35</v>
      </c>
      <c r="BL137" s="1094" t="s">
        <v>35</v>
      </c>
      <c r="BM137" s="1114" t="s">
        <v>35</v>
      </c>
      <c r="BN137" s="1074" t="s">
        <v>35</v>
      </c>
      <c r="BO137" s="1074" t="s">
        <v>35</v>
      </c>
      <c r="BP137" s="1074" t="s">
        <v>35</v>
      </c>
      <c r="BQ137" s="1094" t="s">
        <v>35</v>
      </c>
      <c r="BR137" s="1114" t="s">
        <v>35</v>
      </c>
      <c r="BS137" s="1074" t="s">
        <v>35</v>
      </c>
      <c r="BT137" s="1074" t="s">
        <v>35</v>
      </c>
      <c r="BU137" s="1074" t="s">
        <v>35</v>
      </c>
      <c r="BV137" s="1074" t="s">
        <v>35</v>
      </c>
      <c r="BW137" s="1074" t="s">
        <v>35</v>
      </c>
      <c r="BX137" s="1074" t="s">
        <v>35</v>
      </c>
      <c r="BY137" s="1132" t="s">
        <v>35</v>
      </c>
      <c r="BZ137" s="1545"/>
      <c r="CA137" s="1545"/>
      <c r="CB137" s="1545"/>
      <c r="CC137" s="1545"/>
      <c r="CD137" s="1545"/>
      <c r="CE137" s="1545"/>
      <c r="CF137" s="1545"/>
      <c r="CG137" s="1545"/>
      <c r="CH137" s="1545"/>
      <c r="CI137" s="1545"/>
      <c r="CJ137" s="1545"/>
      <c r="CK137" s="1545"/>
      <c r="CL137" s="1545"/>
      <c r="CM137" s="1545"/>
      <c r="CN137" s="1545"/>
      <c r="CO137" s="1545"/>
      <c r="CP137" s="1545"/>
      <c r="CQ137" s="1545"/>
      <c r="CR137" s="1545"/>
      <c r="CS137" s="1545"/>
      <c r="CT137" s="1545"/>
      <c r="CU137" s="1545"/>
      <c r="CV137" s="1545"/>
      <c r="CW137" s="1545"/>
      <c r="CX137" s="1545"/>
      <c r="CY137" s="1545"/>
      <c r="CZ137" s="1545"/>
    </row>
    <row r="138" s="398" customFormat="true" ht="15" customHeight="true" x14ac:dyDescent="0.2">
      <c r="A138" s="1918"/>
      <c r="B138" s="1401" t="s">
        <v>41</v>
      </c>
      <c r="C138" s="1331">
        <v>6.9122367430690428</v>
      </c>
      <c r="D138" s="1332">
        <v>9.9232367282604503</v>
      </c>
      <c r="E138" s="1332">
        <v>8.1513014583305168</v>
      </c>
      <c r="F138" s="1332">
        <v>8.4851296097511089</v>
      </c>
      <c r="G138" s="1333">
        <v>7.3786924784149441</v>
      </c>
      <c r="H138" s="1334">
        <v>14.443445757631451</v>
      </c>
      <c r="I138" s="1332">
        <v>9.7969637723621634</v>
      </c>
      <c r="J138" s="1332">
        <v>11.76970191991896</v>
      </c>
      <c r="K138" s="1332">
        <v>6.4066401153443255</v>
      </c>
      <c r="L138" s="1335">
        <v>3.1245816291272197</v>
      </c>
      <c r="M138" s="1336">
        <v>6.4019282677262161</v>
      </c>
      <c r="N138" s="1332">
        <v>9.2600201800974364</v>
      </c>
      <c r="O138" s="1332">
        <v>7.576367351413869</v>
      </c>
      <c r="P138" s="1332">
        <v>9.4509735692166803</v>
      </c>
      <c r="Q138" s="1333">
        <v>7.2424667499636124</v>
      </c>
      <c r="R138" s="1334">
        <v>3.743448250903656</v>
      </c>
      <c r="S138" s="1332">
        <v>10.599513484067234</v>
      </c>
      <c r="T138" s="1332">
        <v>6.6268382842644176</v>
      </c>
      <c r="U138" s="1332">
        <v>6.6960369530852866</v>
      </c>
      <c r="V138" s="1332">
        <v>9.5263384523243264</v>
      </c>
      <c r="W138" s="1332">
        <v>8.8826660047236743</v>
      </c>
      <c r="X138" s="1332">
        <v>10.686642928561282</v>
      </c>
      <c r="Y138" s="1594">
        <v>8.1281324123901744</v>
      </c>
      <c r="Z138" s="549"/>
      <c r="AA138" s="549"/>
      <c r="AB138" s="549"/>
      <c r="AC138" s="549"/>
      <c r="AD138" s="549"/>
      <c r="AE138" s="549"/>
      <c r="AF138" s="549"/>
      <c r="AG138" s="549"/>
      <c r="AH138" s="549"/>
      <c r="AI138" s="549"/>
      <c r="AJ138" s="549"/>
      <c r="AK138" s="549"/>
      <c r="AL138" s="549"/>
      <c r="AM138" s="549"/>
      <c r="AN138" s="549"/>
      <c r="AO138" s="549"/>
      <c r="AP138" s="549"/>
      <c r="AQ138" s="549"/>
      <c r="AR138" s="549"/>
      <c r="AS138" s="549"/>
      <c r="AT138" s="549"/>
      <c r="AU138" s="549"/>
      <c r="AV138" s="549"/>
      <c r="AW138" s="549"/>
      <c r="AX138" s="549"/>
      <c r="AY138" s="549"/>
      <c r="AZ138" s="216"/>
      <c r="BA138" s="1819"/>
      <c r="BB138" s="159" t="s">
        <v>41</v>
      </c>
      <c r="BC138" s="1055" t="s">
        <v>35</v>
      </c>
      <c r="BD138" s="1074" t="s">
        <v>35</v>
      </c>
      <c r="BE138" s="1074" t="s">
        <v>35</v>
      </c>
      <c r="BF138" s="1074" t="s">
        <v>35</v>
      </c>
      <c r="BG138" s="1094" t="s">
        <v>35</v>
      </c>
      <c r="BH138" s="1114" t="s">
        <v>35</v>
      </c>
      <c r="BI138" s="1074" t="s">
        <v>35</v>
      </c>
      <c r="BJ138" s="1074" t="s">
        <v>35</v>
      </c>
      <c r="BK138" s="1074" t="s">
        <v>35</v>
      </c>
      <c r="BL138" s="1094" t="s">
        <v>35</v>
      </c>
      <c r="BM138" s="1114" t="s">
        <v>35</v>
      </c>
      <c r="BN138" s="1074" t="s">
        <v>35</v>
      </c>
      <c r="BO138" s="1074" t="s">
        <v>35</v>
      </c>
      <c r="BP138" s="1074" t="s">
        <v>35</v>
      </c>
      <c r="BQ138" s="1094" t="s">
        <v>35</v>
      </c>
      <c r="BR138" s="1114" t="s">
        <v>35</v>
      </c>
      <c r="BS138" s="1074" t="s">
        <v>35</v>
      </c>
      <c r="BT138" s="1074" t="s">
        <v>35</v>
      </c>
      <c r="BU138" s="1074" t="s">
        <v>35</v>
      </c>
      <c r="BV138" s="1074" t="s">
        <v>35</v>
      </c>
      <c r="BW138" s="1074" t="s">
        <v>35</v>
      </c>
      <c r="BX138" s="1074" t="s">
        <v>35</v>
      </c>
      <c r="BY138" s="1132" t="s">
        <v>35</v>
      </c>
      <c r="BZ138" s="1545"/>
      <c r="CA138" s="1545"/>
      <c r="CB138" s="1545"/>
      <c r="CC138" s="1545"/>
      <c r="CD138" s="1545"/>
      <c r="CE138" s="1545"/>
      <c r="CF138" s="1545"/>
      <c r="CG138" s="1545"/>
      <c r="CH138" s="1545"/>
      <c r="CI138" s="1545"/>
      <c r="CJ138" s="1545"/>
      <c r="CK138" s="1545"/>
      <c r="CL138" s="1545"/>
      <c r="CM138" s="1545"/>
      <c r="CN138" s="1545"/>
      <c r="CO138" s="1545"/>
      <c r="CP138" s="1545"/>
      <c r="CQ138" s="1545"/>
      <c r="CR138" s="1545"/>
      <c r="CS138" s="1545"/>
      <c r="CT138" s="1545"/>
      <c r="CU138" s="1545"/>
      <c r="CV138" s="1545"/>
      <c r="CW138" s="1545"/>
      <c r="CX138" s="1545"/>
      <c r="CY138" s="1545"/>
      <c r="CZ138" s="1545"/>
    </row>
    <row r="139" s="398" customFormat="true" ht="15" customHeight="true" x14ac:dyDescent="0.2">
      <c r="A139" s="1918"/>
      <c r="B139" s="1401" t="s">
        <v>19</v>
      </c>
      <c r="C139" s="1331">
        <v>87.977730348256401</v>
      </c>
      <c r="D139" s="1332">
        <v>84.23567958021728</v>
      </c>
      <c r="E139" s="1332">
        <v>82.473805946908698</v>
      </c>
      <c r="F139" s="1332">
        <v>76.865485878684396</v>
      </c>
      <c r="G139" s="1333">
        <v>27.894265344839503</v>
      </c>
      <c r="H139" s="1334">
        <v>41.699035071511076</v>
      </c>
      <c r="I139" s="1332">
        <v>17.923411994716243</v>
      </c>
      <c r="J139" s="1332">
        <v>4.423189868147813</v>
      </c>
      <c r="K139" s="1332">
        <v>0.7106769119548294</v>
      </c>
      <c r="L139" s="1335">
        <v>6.5651371425459806E-2</v>
      </c>
      <c r="M139" s="1336">
        <v>89.657066801664271</v>
      </c>
      <c r="N139" s="1332">
        <v>86.106574550949077</v>
      </c>
      <c r="O139" s="1332">
        <v>86.2986326845419</v>
      </c>
      <c r="P139" s="1332">
        <v>80.900303844579881</v>
      </c>
      <c r="Q139" s="1333">
        <v>74.236440588846108</v>
      </c>
      <c r="R139" s="1334">
        <v>47.678061615330932</v>
      </c>
      <c r="S139" s="1332">
        <v>66.556881255189396</v>
      </c>
      <c r="T139" s="1332">
        <v>80.749999104540294</v>
      </c>
      <c r="U139" s="1332">
        <v>73.484440040753469</v>
      </c>
      <c r="V139" s="1332">
        <v>6.0483933771926139</v>
      </c>
      <c r="W139" s="1332">
        <v>78.917879940161527</v>
      </c>
      <c r="X139" s="1332">
        <v>81.821518182687782</v>
      </c>
      <c r="Y139" s="1594">
        <v>76.265206246683618</v>
      </c>
      <c r="Z139" s="549"/>
      <c r="AA139" s="549"/>
      <c r="AB139" s="549"/>
      <c r="AC139" s="549"/>
      <c r="AD139" s="549"/>
      <c r="AE139" s="549"/>
      <c r="AF139" s="549"/>
      <c r="AG139" s="549"/>
      <c r="AH139" s="549"/>
      <c r="AI139" s="549"/>
      <c r="AJ139" s="549"/>
      <c r="AK139" s="549"/>
      <c r="AL139" s="549"/>
      <c r="AM139" s="549"/>
      <c r="AN139" s="549"/>
      <c r="AO139" s="549"/>
      <c r="AP139" s="549"/>
      <c r="AQ139" s="549"/>
      <c r="AR139" s="549"/>
      <c r="AS139" s="549"/>
      <c r="AT139" s="549"/>
      <c r="AU139" s="549"/>
      <c r="AV139" s="549"/>
      <c r="AW139" s="549"/>
      <c r="AX139" s="549"/>
      <c r="AY139" s="549"/>
      <c r="AZ139" s="216"/>
      <c r="BA139" s="1819"/>
      <c r="BB139" s="159" t="s">
        <v>19</v>
      </c>
      <c r="BC139" s="1055" t="s">
        <v>35</v>
      </c>
      <c r="BD139" s="1074" t="s">
        <v>35</v>
      </c>
      <c r="BE139" s="1074" t="s">
        <v>35</v>
      </c>
      <c r="BF139" s="1074" t="s">
        <v>35</v>
      </c>
      <c r="BG139" s="1094" t="s">
        <v>35</v>
      </c>
      <c r="BH139" s="1114" t="s">
        <v>35</v>
      </c>
      <c r="BI139" s="1074" t="s">
        <v>35</v>
      </c>
      <c r="BJ139" s="1074" t="s">
        <v>35</v>
      </c>
      <c r="BK139" s="1074" t="s">
        <v>35</v>
      </c>
      <c r="BL139" s="1094" t="s">
        <v>35</v>
      </c>
      <c r="BM139" s="1114" t="s">
        <v>35</v>
      </c>
      <c r="BN139" s="1074" t="s">
        <v>35</v>
      </c>
      <c r="BO139" s="1074" t="s">
        <v>35</v>
      </c>
      <c r="BP139" s="1074" t="s">
        <v>35</v>
      </c>
      <c r="BQ139" s="1094" t="s">
        <v>35</v>
      </c>
      <c r="BR139" s="1114" t="s">
        <v>35</v>
      </c>
      <c r="BS139" s="1074" t="s">
        <v>35</v>
      </c>
      <c r="BT139" s="1074" t="s">
        <v>35</v>
      </c>
      <c r="BU139" s="1074" t="s">
        <v>35</v>
      </c>
      <c r="BV139" s="1074" t="s">
        <v>35</v>
      </c>
      <c r="BW139" s="1074" t="s">
        <v>35</v>
      </c>
      <c r="BX139" s="1074" t="s">
        <v>35</v>
      </c>
      <c r="BY139" s="1132" t="s">
        <v>35</v>
      </c>
      <c r="BZ139" s="1545"/>
      <c r="CA139" s="1545"/>
      <c r="CB139" s="1545"/>
      <c r="CC139" s="1545"/>
      <c r="CD139" s="1545"/>
      <c r="CE139" s="1545"/>
      <c r="CF139" s="1545"/>
      <c r="CG139" s="1545"/>
      <c r="CH139" s="1545"/>
      <c r="CI139" s="1545"/>
      <c r="CJ139" s="1545"/>
      <c r="CK139" s="1545"/>
      <c r="CL139" s="1545"/>
      <c r="CM139" s="1545"/>
      <c r="CN139" s="1545"/>
      <c r="CO139" s="1545"/>
      <c r="CP139" s="1545"/>
      <c r="CQ139" s="1545"/>
      <c r="CR139" s="1545"/>
      <c r="CS139" s="1545"/>
      <c r="CT139" s="1545"/>
      <c r="CU139" s="1545"/>
      <c r="CV139" s="1545"/>
      <c r="CW139" s="1545"/>
      <c r="CX139" s="1545"/>
      <c r="CY139" s="1545"/>
      <c r="CZ139" s="1545"/>
    </row>
    <row r="140" s="130" customFormat="true" ht="15" customHeight="true" x14ac:dyDescent="0.2">
      <c r="A140" s="1765" t="s">
        <v>106</v>
      </c>
      <c r="B140" s="252" t="s">
        <v>64</v>
      </c>
      <c r="C140" s="994" t="s">
        <v>35</v>
      </c>
      <c r="D140" s="1005" t="s">
        <v>35</v>
      </c>
      <c r="E140" s="1005" t="s">
        <v>35</v>
      </c>
      <c r="F140" s="1005" t="s">
        <v>35</v>
      </c>
      <c r="G140" s="1016" t="s">
        <v>35</v>
      </c>
      <c r="H140" s="1027" t="s">
        <v>35</v>
      </c>
      <c r="I140" s="1005" t="s">
        <v>35</v>
      </c>
      <c r="J140" s="1005" t="s">
        <v>35</v>
      </c>
      <c r="K140" s="1005" t="s">
        <v>35</v>
      </c>
      <c r="L140" s="1038" t="s">
        <v>35</v>
      </c>
      <c r="M140" s="1044" t="s">
        <v>35</v>
      </c>
      <c r="N140" s="1005" t="s">
        <v>35</v>
      </c>
      <c r="O140" s="1005" t="s">
        <v>35</v>
      </c>
      <c r="P140" s="1005" t="s">
        <v>35</v>
      </c>
      <c r="Q140" s="1016" t="s">
        <v>35</v>
      </c>
      <c r="R140" s="1027" t="s">
        <v>35</v>
      </c>
      <c r="S140" s="1005" t="s">
        <v>35</v>
      </c>
      <c r="T140" s="1005" t="s">
        <v>35</v>
      </c>
      <c r="U140" s="1005" t="s">
        <v>35</v>
      </c>
      <c r="V140" s="1005" t="s">
        <v>35</v>
      </c>
      <c r="W140" s="1005" t="s">
        <v>35</v>
      </c>
      <c r="X140" s="1005" t="s">
        <v>35</v>
      </c>
      <c r="Y140" s="1499" t="s">
        <v>35</v>
      </c>
      <c r="Z140" s="1524"/>
      <c r="AA140" s="1524"/>
      <c r="AB140" s="1524"/>
      <c r="AC140" s="1524"/>
      <c r="AD140" s="1524"/>
      <c r="AE140" s="1524"/>
      <c r="AF140" s="1524"/>
      <c r="AG140" s="1524"/>
      <c r="AH140" s="1524"/>
      <c r="AI140" s="1524"/>
      <c r="AJ140" s="1524"/>
      <c r="AK140" s="1524"/>
      <c r="AL140" s="1524"/>
      <c r="AM140" s="1524"/>
      <c r="AN140" s="1524"/>
      <c r="AO140" s="1524"/>
      <c r="AP140" s="1524"/>
      <c r="AQ140" s="1524"/>
      <c r="AR140" s="1524"/>
      <c r="AS140" s="1524"/>
      <c r="AT140" s="1524"/>
      <c r="AU140" s="1524"/>
      <c r="AV140" s="1524"/>
      <c r="AW140" s="1524"/>
      <c r="AX140" s="1524"/>
      <c r="AY140" s="1524"/>
      <c r="AZ140" s="215"/>
      <c r="BA140" s="1819" t="s">
        <v>106</v>
      </c>
      <c r="BB140" s="159" t="s">
        <v>64</v>
      </c>
      <c r="BC140" s="1055" t="s">
        <v>35</v>
      </c>
      <c r="BD140" s="1074" t="s">
        <v>35</v>
      </c>
      <c r="BE140" s="1074" t="s">
        <v>35</v>
      </c>
      <c r="BF140" s="1074" t="s">
        <v>35</v>
      </c>
      <c r="BG140" s="1094" t="s">
        <v>35</v>
      </c>
      <c r="BH140" s="1114" t="s">
        <v>35</v>
      </c>
      <c r="BI140" s="1074" t="s">
        <v>35</v>
      </c>
      <c r="BJ140" s="1074" t="s">
        <v>35</v>
      </c>
      <c r="BK140" s="1074" t="s">
        <v>35</v>
      </c>
      <c r="BL140" s="1094" t="s">
        <v>35</v>
      </c>
      <c r="BM140" s="1114" t="s">
        <v>35</v>
      </c>
      <c r="BN140" s="1074" t="s">
        <v>35</v>
      </c>
      <c r="BO140" s="1074" t="s">
        <v>35</v>
      </c>
      <c r="BP140" s="1074" t="s">
        <v>35</v>
      </c>
      <c r="BQ140" s="1094" t="s">
        <v>35</v>
      </c>
      <c r="BR140" s="1114" t="s">
        <v>35</v>
      </c>
      <c r="BS140" s="1074" t="s">
        <v>35</v>
      </c>
      <c r="BT140" s="1074" t="s">
        <v>35</v>
      </c>
      <c r="BU140" s="1074" t="s">
        <v>35</v>
      </c>
      <c r="BV140" s="1074" t="s">
        <v>35</v>
      </c>
      <c r="BW140" s="1074" t="s">
        <v>35</v>
      </c>
      <c r="BX140" s="1074" t="s">
        <v>35</v>
      </c>
      <c r="BY140" s="1132" t="s">
        <v>35</v>
      </c>
      <c r="BZ140" s="1545"/>
      <c r="CA140" s="1545"/>
      <c r="CB140" s="1545"/>
      <c r="CC140" s="1545"/>
      <c r="CD140" s="1545"/>
      <c r="CE140" s="1545"/>
      <c r="CF140" s="1545"/>
      <c r="CG140" s="1545"/>
      <c r="CH140" s="1545"/>
      <c r="CI140" s="1545"/>
      <c r="CJ140" s="1545"/>
      <c r="CK140" s="1545"/>
      <c r="CL140" s="1545"/>
      <c r="CM140" s="1545"/>
      <c r="CN140" s="1545"/>
      <c r="CO140" s="1545"/>
      <c r="CP140" s="1545"/>
      <c r="CQ140" s="1545"/>
      <c r="CR140" s="1545"/>
      <c r="CS140" s="1545"/>
      <c r="CT140" s="1545"/>
      <c r="CU140" s="1545"/>
      <c r="CV140" s="1545"/>
      <c r="CW140" s="1545"/>
      <c r="CX140" s="1545"/>
      <c r="CY140" s="1545"/>
      <c r="CZ140" s="1545"/>
    </row>
    <row r="141" s="130" customFormat="true" ht="15" customHeight="true" x14ac:dyDescent="0.2">
      <c r="A141" s="1765"/>
      <c r="B141" s="252" t="s">
        <v>65</v>
      </c>
      <c r="C141" s="994" t="s">
        <v>35</v>
      </c>
      <c r="D141" s="1005" t="s">
        <v>35</v>
      </c>
      <c r="E141" s="1005" t="s">
        <v>35</v>
      </c>
      <c r="F141" s="1005" t="s">
        <v>35</v>
      </c>
      <c r="G141" s="1016" t="s">
        <v>35</v>
      </c>
      <c r="H141" s="1027" t="s">
        <v>35</v>
      </c>
      <c r="I141" s="1005" t="s">
        <v>35</v>
      </c>
      <c r="J141" s="1005" t="s">
        <v>35</v>
      </c>
      <c r="K141" s="1005" t="s">
        <v>35</v>
      </c>
      <c r="L141" s="1038" t="s">
        <v>35</v>
      </c>
      <c r="M141" s="1044" t="s">
        <v>35</v>
      </c>
      <c r="N141" s="1005" t="s">
        <v>35</v>
      </c>
      <c r="O141" s="1005" t="s">
        <v>35</v>
      </c>
      <c r="P141" s="1005" t="s">
        <v>35</v>
      </c>
      <c r="Q141" s="1016" t="s">
        <v>35</v>
      </c>
      <c r="R141" s="1027" t="s">
        <v>35</v>
      </c>
      <c r="S141" s="1005" t="s">
        <v>35</v>
      </c>
      <c r="T141" s="1005" t="s">
        <v>35</v>
      </c>
      <c r="U141" s="1005" t="s">
        <v>35</v>
      </c>
      <c r="V141" s="1005" t="s">
        <v>35</v>
      </c>
      <c r="W141" s="1005" t="s">
        <v>35</v>
      </c>
      <c r="X141" s="1005" t="s">
        <v>35</v>
      </c>
      <c r="Y141" s="1499" t="s">
        <v>35</v>
      </c>
      <c r="Z141" s="1524"/>
      <c r="AA141" s="1524"/>
      <c r="AB141" s="1524"/>
      <c r="AC141" s="1524"/>
      <c r="AD141" s="1524"/>
      <c r="AE141" s="1524"/>
      <c r="AF141" s="1524"/>
      <c r="AG141" s="1524"/>
      <c r="AH141" s="1524"/>
      <c r="AI141" s="1524"/>
      <c r="AJ141" s="1524"/>
      <c r="AK141" s="1524"/>
      <c r="AL141" s="1524"/>
      <c r="AM141" s="1524"/>
      <c r="AN141" s="1524"/>
      <c r="AO141" s="1524"/>
      <c r="AP141" s="1524"/>
      <c r="AQ141" s="1524"/>
      <c r="AR141" s="1524"/>
      <c r="AS141" s="1524"/>
      <c r="AT141" s="1524"/>
      <c r="AU141" s="1524"/>
      <c r="AV141" s="1524"/>
      <c r="AW141" s="1524"/>
      <c r="AX141" s="1524"/>
      <c r="AY141" s="1524"/>
      <c r="AZ141" s="215"/>
      <c r="BA141" s="1819"/>
      <c r="BB141" s="159" t="s">
        <v>65</v>
      </c>
      <c r="BC141" s="1055" t="s">
        <v>35</v>
      </c>
      <c r="BD141" s="1074" t="s">
        <v>35</v>
      </c>
      <c r="BE141" s="1074" t="s">
        <v>35</v>
      </c>
      <c r="BF141" s="1074" t="s">
        <v>35</v>
      </c>
      <c r="BG141" s="1094" t="s">
        <v>35</v>
      </c>
      <c r="BH141" s="1114" t="s">
        <v>35</v>
      </c>
      <c r="BI141" s="1074" t="s">
        <v>35</v>
      </c>
      <c r="BJ141" s="1074" t="s">
        <v>35</v>
      </c>
      <c r="BK141" s="1074" t="s">
        <v>35</v>
      </c>
      <c r="BL141" s="1094" t="s">
        <v>35</v>
      </c>
      <c r="BM141" s="1114" t="s">
        <v>35</v>
      </c>
      <c r="BN141" s="1074" t="s">
        <v>35</v>
      </c>
      <c r="BO141" s="1074" t="s">
        <v>35</v>
      </c>
      <c r="BP141" s="1074" t="s">
        <v>35</v>
      </c>
      <c r="BQ141" s="1094" t="s">
        <v>35</v>
      </c>
      <c r="BR141" s="1114" t="s">
        <v>35</v>
      </c>
      <c r="BS141" s="1074" t="s">
        <v>35</v>
      </c>
      <c r="BT141" s="1074" t="s">
        <v>35</v>
      </c>
      <c r="BU141" s="1074" t="s">
        <v>35</v>
      </c>
      <c r="BV141" s="1074" t="s">
        <v>35</v>
      </c>
      <c r="BW141" s="1074" t="s">
        <v>35</v>
      </c>
      <c r="BX141" s="1074" t="s">
        <v>35</v>
      </c>
      <c r="BY141" s="1132" t="s">
        <v>35</v>
      </c>
      <c r="BZ141" s="1545"/>
      <c r="CA141" s="1545"/>
      <c r="CB141" s="1545"/>
      <c r="CC141" s="1545"/>
      <c r="CD141" s="1545"/>
      <c r="CE141" s="1545"/>
      <c r="CF141" s="1545"/>
      <c r="CG141" s="1545"/>
      <c r="CH141" s="1545"/>
      <c r="CI141" s="1545"/>
      <c r="CJ141" s="1545"/>
      <c r="CK141" s="1545"/>
      <c r="CL141" s="1545"/>
      <c r="CM141" s="1545"/>
      <c r="CN141" s="1545"/>
      <c r="CO141" s="1545"/>
      <c r="CP141" s="1545"/>
      <c r="CQ141" s="1545"/>
      <c r="CR141" s="1545"/>
      <c r="CS141" s="1545"/>
      <c r="CT141" s="1545"/>
      <c r="CU141" s="1545"/>
      <c r="CV141" s="1545"/>
      <c r="CW141" s="1545"/>
      <c r="CX141" s="1545"/>
      <c r="CY141" s="1545"/>
      <c r="CZ141" s="1545"/>
    </row>
    <row r="142" s="130" customFormat="true" ht="15" customHeight="true" x14ac:dyDescent="0.2">
      <c r="A142" s="1765"/>
      <c r="B142" s="252" t="s">
        <v>66</v>
      </c>
      <c r="C142" s="994" t="s">
        <v>35</v>
      </c>
      <c r="D142" s="1005" t="s">
        <v>35</v>
      </c>
      <c r="E142" s="1005" t="s">
        <v>35</v>
      </c>
      <c r="F142" s="1005" t="s">
        <v>35</v>
      </c>
      <c r="G142" s="1016" t="s">
        <v>35</v>
      </c>
      <c r="H142" s="1027" t="s">
        <v>35</v>
      </c>
      <c r="I142" s="1005" t="s">
        <v>35</v>
      </c>
      <c r="J142" s="1005" t="s">
        <v>35</v>
      </c>
      <c r="K142" s="1005" t="s">
        <v>35</v>
      </c>
      <c r="L142" s="1038" t="s">
        <v>35</v>
      </c>
      <c r="M142" s="1044" t="s">
        <v>35</v>
      </c>
      <c r="N142" s="1005" t="s">
        <v>35</v>
      </c>
      <c r="O142" s="1005" t="s">
        <v>35</v>
      </c>
      <c r="P142" s="1005" t="s">
        <v>35</v>
      </c>
      <c r="Q142" s="1016" t="s">
        <v>35</v>
      </c>
      <c r="R142" s="1027" t="s">
        <v>35</v>
      </c>
      <c r="S142" s="1005" t="s">
        <v>35</v>
      </c>
      <c r="T142" s="1005" t="s">
        <v>35</v>
      </c>
      <c r="U142" s="1005" t="s">
        <v>35</v>
      </c>
      <c r="V142" s="1005" t="s">
        <v>35</v>
      </c>
      <c r="W142" s="1005" t="s">
        <v>35</v>
      </c>
      <c r="X142" s="1005" t="s">
        <v>35</v>
      </c>
      <c r="Y142" s="1499" t="s">
        <v>35</v>
      </c>
      <c r="Z142" s="1524"/>
      <c r="AA142" s="1524"/>
      <c r="AB142" s="1524"/>
      <c r="AC142" s="1524"/>
      <c r="AD142" s="1524"/>
      <c r="AE142" s="1524"/>
      <c r="AF142" s="1524"/>
      <c r="AG142" s="1524"/>
      <c r="AH142" s="1524"/>
      <c r="AI142" s="1524"/>
      <c r="AJ142" s="1524"/>
      <c r="AK142" s="1524"/>
      <c r="AL142" s="1524"/>
      <c r="AM142" s="1524"/>
      <c r="AN142" s="1524"/>
      <c r="AO142" s="1524"/>
      <c r="AP142" s="1524"/>
      <c r="AQ142" s="1524"/>
      <c r="AR142" s="1524"/>
      <c r="AS142" s="1524"/>
      <c r="AT142" s="1524"/>
      <c r="AU142" s="1524"/>
      <c r="AV142" s="1524"/>
      <c r="AW142" s="1524"/>
      <c r="AX142" s="1524"/>
      <c r="AY142" s="1524"/>
      <c r="AZ142" s="215"/>
      <c r="BA142" s="1819"/>
      <c r="BB142" s="159" t="s">
        <v>66</v>
      </c>
      <c r="BC142" s="1055" t="s">
        <v>35</v>
      </c>
      <c r="BD142" s="1074" t="s">
        <v>35</v>
      </c>
      <c r="BE142" s="1074" t="s">
        <v>35</v>
      </c>
      <c r="BF142" s="1074" t="s">
        <v>35</v>
      </c>
      <c r="BG142" s="1094" t="s">
        <v>35</v>
      </c>
      <c r="BH142" s="1114" t="s">
        <v>35</v>
      </c>
      <c r="BI142" s="1074" t="s">
        <v>35</v>
      </c>
      <c r="BJ142" s="1074" t="s">
        <v>35</v>
      </c>
      <c r="BK142" s="1074" t="s">
        <v>35</v>
      </c>
      <c r="BL142" s="1094" t="s">
        <v>35</v>
      </c>
      <c r="BM142" s="1114" t="s">
        <v>35</v>
      </c>
      <c r="BN142" s="1074" t="s">
        <v>35</v>
      </c>
      <c r="BO142" s="1074" t="s">
        <v>35</v>
      </c>
      <c r="BP142" s="1074" t="s">
        <v>35</v>
      </c>
      <c r="BQ142" s="1094" t="s">
        <v>35</v>
      </c>
      <c r="BR142" s="1114" t="s">
        <v>35</v>
      </c>
      <c r="BS142" s="1074" t="s">
        <v>35</v>
      </c>
      <c r="BT142" s="1074" t="s">
        <v>35</v>
      </c>
      <c r="BU142" s="1074" t="s">
        <v>35</v>
      </c>
      <c r="BV142" s="1074" t="s">
        <v>35</v>
      </c>
      <c r="BW142" s="1074" t="s">
        <v>35</v>
      </c>
      <c r="BX142" s="1074" t="s">
        <v>35</v>
      </c>
      <c r="BY142" s="1132" t="s">
        <v>35</v>
      </c>
      <c r="BZ142" s="1545"/>
      <c r="CA142" s="1545"/>
      <c r="CB142" s="1545"/>
      <c r="CC142" s="1545"/>
      <c r="CD142" s="1545"/>
      <c r="CE142" s="1545"/>
      <c r="CF142" s="1545"/>
      <c r="CG142" s="1545"/>
      <c r="CH142" s="1545"/>
      <c r="CI142" s="1545"/>
      <c r="CJ142" s="1545"/>
      <c r="CK142" s="1545"/>
      <c r="CL142" s="1545"/>
      <c r="CM142" s="1545"/>
      <c r="CN142" s="1545"/>
      <c r="CO142" s="1545"/>
      <c r="CP142" s="1545"/>
      <c r="CQ142" s="1545"/>
      <c r="CR142" s="1545"/>
      <c r="CS142" s="1545"/>
      <c r="CT142" s="1545"/>
      <c r="CU142" s="1545"/>
      <c r="CV142" s="1545"/>
      <c r="CW142" s="1545"/>
      <c r="CX142" s="1545"/>
      <c r="CY142" s="1545"/>
      <c r="CZ142" s="1545"/>
    </row>
    <row r="143" s="130" customFormat="true" ht="15" customHeight="true" x14ac:dyDescent="0.2">
      <c r="A143" s="1765"/>
      <c r="B143" s="252" t="s">
        <v>67</v>
      </c>
      <c r="C143" s="994" t="s">
        <v>35</v>
      </c>
      <c r="D143" s="1005" t="s">
        <v>35</v>
      </c>
      <c r="E143" s="1005" t="s">
        <v>35</v>
      </c>
      <c r="F143" s="1005" t="s">
        <v>35</v>
      </c>
      <c r="G143" s="1016" t="s">
        <v>35</v>
      </c>
      <c r="H143" s="1027" t="s">
        <v>35</v>
      </c>
      <c r="I143" s="1005" t="s">
        <v>35</v>
      </c>
      <c r="J143" s="1005" t="s">
        <v>35</v>
      </c>
      <c r="K143" s="1005" t="s">
        <v>35</v>
      </c>
      <c r="L143" s="1038" t="s">
        <v>35</v>
      </c>
      <c r="M143" s="1044" t="s">
        <v>35</v>
      </c>
      <c r="N143" s="1005" t="s">
        <v>35</v>
      </c>
      <c r="O143" s="1005" t="s">
        <v>35</v>
      </c>
      <c r="P143" s="1005" t="s">
        <v>35</v>
      </c>
      <c r="Q143" s="1016" t="s">
        <v>35</v>
      </c>
      <c r="R143" s="1027" t="s">
        <v>35</v>
      </c>
      <c r="S143" s="1005" t="s">
        <v>35</v>
      </c>
      <c r="T143" s="1005" t="s">
        <v>35</v>
      </c>
      <c r="U143" s="1005" t="s">
        <v>35</v>
      </c>
      <c r="V143" s="1005" t="s">
        <v>35</v>
      </c>
      <c r="W143" s="1005" t="s">
        <v>35</v>
      </c>
      <c r="X143" s="1005" t="s">
        <v>35</v>
      </c>
      <c r="Y143" s="1499" t="s">
        <v>35</v>
      </c>
      <c r="Z143" s="1524"/>
      <c r="AA143" s="1524"/>
      <c r="AB143" s="1524"/>
      <c r="AC143" s="1524"/>
      <c r="AD143" s="1524"/>
      <c r="AE143" s="1524"/>
      <c r="AF143" s="1524"/>
      <c r="AG143" s="1524"/>
      <c r="AH143" s="1524"/>
      <c r="AI143" s="1524"/>
      <c r="AJ143" s="1524"/>
      <c r="AK143" s="1524"/>
      <c r="AL143" s="1524"/>
      <c r="AM143" s="1524"/>
      <c r="AN143" s="1524"/>
      <c r="AO143" s="1524"/>
      <c r="AP143" s="1524"/>
      <c r="AQ143" s="1524"/>
      <c r="AR143" s="1524"/>
      <c r="AS143" s="1524"/>
      <c r="AT143" s="1524"/>
      <c r="AU143" s="1524"/>
      <c r="AV143" s="1524"/>
      <c r="AW143" s="1524"/>
      <c r="AX143" s="1524"/>
      <c r="AY143" s="1524"/>
      <c r="AZ143" s="215"/>
      <c r="BA143" s="1819"/>
      <c r="BB143" s="159" t="s">
        <v>67</v>
      </c>
      <c r="BC143" s="1055" t="s">
        <v>35</v>
      </c>
      <c r="BD143" s="1074" t="s">
        <v>35</v>
      </c>
      <c r="BE143" s="1074" t="s">
        <v>35</v>
      </c>
      <c r="BF143" s="1074" t="s">
        <v>35</v>
      </c>
      <c r="BG143" s="1094" t="s">
        <v>35</v>
      </c>
      <c r="BH143" s="1114" t="s">
        <v>35</v>
      </c>
      <c r="BI143" s="1074" t="s">
        <v>35</v>
      </c>
      <c r="BJ143" s="1074" t="s">
        <v>35</v>
      </c>
      <c r="BK143" s="1074" t="s">
        <v>35</v>
      </c>
      <c r="BL143" s="1094" t="s">
        <v>35</v>
      </c>
      <c r="BM143" s="1114" t="s">
        <v>35</v>
      </c>
      <c r="BN143" s="1074" t="s">
        <v>35</v>
      </c>
      <c r="BO143" s="1074" t="s">
        <v>35</v>
      </c>
      <c r="BP143" s="1074" t="s">
        <v>35</v>
      </c>
      <c r="BQ143" s="1094" t="s">
        <v>35</v>
      </c>
      <c r="BR143" s="1114" t="s">
        <v>35</v>
      </c>
      <c r="BS143" s="1074" t="s">
        <v>35</v>
      </c>
      <c r="BT143" s="1074" t="s">
        <v>35</v>
      </c>
      <c r="BU143" s="1074" t="s">
        <v>35</v>
      </c>
      <c r="BV143" s="1074" t="s">
        <v>35</v>
      </c>
      <c r="BW143" s="1074" t="s">
        <v>35</v>
      </c>
      <c r="BX143" s="1074" t="s">
        <v>35</v>
      </c>
      <c r="BY143" s="1132" t="s">
        <v>35</v>
      </c>
      <c r="BZ143" s="1545"/>
      <c r="CA143" s="1545"/>
      <c r="CB143" s="1545"/>
      <c r="CC143" s="1545"/>
      <c r="CD143" s="1545"/>
      <c r="CE143" s="1545"/>
      <c r="CF143" s="1545"/>
      <c r="CG143" s="1545"/>
      <c r="CH143" s="1545"/>
      <c r="CI143" s="1545"/>
      <c r="CJ143" s="1545"/>
      <c r="CK143" s="1545"/>
      <c r="CL143" s="1545"/>
      <c r="CM143" s="1545"/>
      <c r="CN143" s="1545"/>
      <c r="CO143" s="1545"/>
      <c r="CP143" s="1545"/>
      <c r="CQ143" s="1545"/>
      <c r="CR143" s="1545"/>
      <c r="CS143" s="1545"/>
      <c r="CT143" s="1545"/>
      <c r="CU143" s="1545"/>
      <c r="CV143" s="1545"/>
      <c r="CW143" s="1545"/>
      <c r="CX143" s="1545"/>
      <c r="CY143" s="1545"/>
      <c r="CZ143" s="1545"/>
    </row>
    <row r="144" s="130" customFormat="true" ht="15" customHeight="true" x14ac:dyDescent="0.2">
      <c r="A144" s="1765" t="s">
        <v>107</v>
      </c>
      <c r="B144" s="252" t="s">
        <v>64</v>
      </c>
      <c r="C144" s="994" t="s">
        <v>35</v>
      </c>
      <c r="D144" s="1005" t="s">
        <v>35</v>
      </c>
      <c r="E144" s="1005" t="s">
        <v>35</v>
      </c>
      <c r="F144" s="1005" t="s">
        <v>35</v>
      </c>
      <c r="G144" s="1016" t="s">
        <v>35</v>
      </c>
      <c r="H144" s="1027" t="s">
        <v>35</v>
      </c>
      <c r="I144" s="1005" t="s">
        <v>35</v>
      </c>
      <c r="J144" s="1005" t="s">
        <v>35</v>
      </c>
      <c r="K144" s="1005" t="s">
        <v>35</v>
      </c>
      <c r="L144" s="1038" t="s">
        <v>35</v>
      </c>
      <c r="M144" s="1044" t="s">
        <v>35</v>
      </c>
      <c r="N144" s="1005" t="s">
        <v>35</v>
      </c>
      <c r="O144" s="1005" t="s">
        <v>35</v>
      </c>
      <c r="P144" s="1005" t="s">
        <v>35</v>
      </c>
      <c r="Q144" s="1016" t="s">
        <v>35</v>
      </c>
      <c r="R144" s="1027" t="s">
        <v>35</v>
      </c>
      <c r="S144" s="1005" t="s">
        <v>35</v>
      </c>
      <c r="T144" s="1005" t="s">
        <v>35</v>
      </c>
      <c r="U144" s="1005" t="s">
        <v>35</v>
      </c>
      <c r="V144" s="1005" t="s">
        <v>35</v>
      </c>
      <c r="W144" s="1005" t="s">
        <v>35</v>
      </c>
      <c r="X144" s="1005" t="s">
        <v>35</v>
      </c>
      <c r="Y144" s="1499" t="s">
        <v>35</v>
      </c>
      <c r="Z144" s="1524"/>
      <c r="AA144" s="1524"/>
      <c r="AB144" s="1524"/>
      <c r="AC144" s="1524"/>
      <c r="AD144" s="1524"/>
      <c r="AE144" s="1524"/>
      <c r="AF144" s="1524"/>
      <c r="AG144" s="1524"/>
      <c r="AH144" s="1524"/>
      <c r="AI144" s="1524"/>
      <c r="AJ144" s="1524"/>
      <c r="AK144" s="1524"/>
      <c r="AL144" s="1524"/>
      <c r="AM144" s="1524"/>
      <c r="AN144" s="1524"/>
      <c r="AO144" s="1524"/>
      <c r="AP144" s="1524"/>
      <c r="AQ144" s="1524"/>
      <c r="AR144" s="1524"/>
      <c r="AS144" s="1524"/>
      <c r="AT144" s="1524"/>
      <c r="AU144" s="1524"/>
      <c r="AV144" s="1524"/>
      <c r="AW144" s="1524"/>
      <c r="AX144" s="1524"/>
      <c r="AY144" s="1524"/>
      <c r="AZ144" s="215"/>
      <c r="BA144" s="1819" t="s">
        <v>107</v>
      </c>
      <c r="BB144" s="159" t="s">
        <v>64</v>
      </c>
      <c r="BC144" s="1055" t="s">
        <v>35</v>
      </c>
      <c r="BD144" s="1074" t="s">
        <v>35</v>
      </c>
      <c r="BE144" s="1074" t="s">
        <v>35</v>
      </c>
      <c r="BF144" s="1074" t="s">
        <v>35</v>
      </c>
      <c r="BG144" s="1094" t="s">
        <v>35</v>
      </c>
      <c r="BH144" s="1114" t="s">
        <v>35</v>
      </c>
      <c r="BI144" s="1074" t="s">
        <v>35</v>
      </c>
      <c r="BJ144" s="1074" t="s">
        <v>35</v>
      </c>
      <c r="BK144" s="1074" t="s">
        <v>35</v>
      </c>
      <c r="BL144" s="1094" t="s">
        <v>35</v>
      </c>
      <c r="BM144" s="1114" t="s">
        <v>35</v>
      </c>
      <c r="BN144" s="1074" t="s">
        <v>35</v>
      </c>
      <c r="BO144" s="1074" t="s">
        <v>35</v>
      </c>
      <c r="BP144" s="1074" t="s">
        <v>35</v>
      </c>
      <c r="BQ144" s="1094" t="s">
        <v>35</v>
      </c>
      <c r="BR144" s="1114" t="s">
        <v>35</v>
      </c>
      <c r="BS144" s="1074" t="s">
        <v>35</v>
      </c>
      <c r="BT144" s="1074" t="s">
        <v>35</v>
      </c>
      <c r="BU144" s="1074" t="s">
        <v>35</v>
      </c>
      <c r="BV144" s="1074" t="s">
        <v>35</v>
      </c>
      <c r="BW144" s="1074" t="s">
        <v>35</v>
      </c>
      <c r="BX144" s="1074" t="s">
        <v>35</v>
      </c>
      <c r="BY144" s="1132" t="s">
        <v>35</v>
      </c>
      <c r="BZ144" s="1545"/>
      <c r="CA144" s="1545"/>
      <c r="CB144" s="1545"/>
      <c r="CC144" s="1545"/>
      <c r="CD144" s="1545"/>
      <c r="CE144" s="1545"/>
      <c r="CF144" s="1545"/>
      <c r="CG144" s="1545"/>
      <c r="CH144" s="1545"/>
      <c r="CI144" s="1545"/>
      <c r="CJ144" s="1545"/>
      <c r="CK144" s="1545"/>
      <c r="CL144" s="1545"/>
      <c r="CM144" s="1545"/>
      <c r="CN144" s="1545"/>
      <c r="CO144" s="1545"/>
      <c r="CP144" s="1545"/>
      <c r="CQ144" s="1545"/>
      <c r="CR144" s="1545"/>
      <c r="CS144" s="1545"/>
      <c r="CT144" s="1545"/>
      <c r="CU144" s="1545"/>
      <c r="CV144" s="1545"/>
      <c r="CW144" s="1545"/>
      <c r="CX144" s="1545"/>
      <c r="CY144" s="1545"/>
      <c r="CZ144" s="1545"/>
    </row>
    <row r="145" s="130" customFormat="true" ht="15" customHeight="true" x14ac:dyDescent="0.2">
      <c r="A145" s="1765"/>
      <c r="B145" s="252" t="s">
        <v>65</v>
      </c>
      <c r="C145" s="994" t="s">
        <v>35</v>
      </c>
      <c r="D145" s="1005" t="s">
        <v>35</v>
      </c>
      <c r="E145" s="1005" t="s">
        <v>35</v>
      </c>
      <c r="F145" s="1005" t="s">
        <v>35</v>
      </c>
      <c r="G145" s="1016" t="s">
        <v>35</v>
      </c>
      <c r="H145" s="1027" t="s">
        <v>35</v>
      </c>
      <c r="I145" s="1005" t="s">
        <v>35</v>
      </c>
      <c r="J145" s="1005" t="s">
        <v>35</v>
      </c>
      <c r="K145" s="1005" t="s">
        <v>35</v>
      </c>
      <c r="L145" s="1038" t="s">
        <v>35</v>
      </c>
      <c r="M145" s="1044" t="s">
        <v>35</v>
      </c>
      <c r="N145" s="1005" t="s">
        <v>35</v>
      </c>
      <c r="O145" s="1005" t="s">
        <v>35</v>
      </c>
      <c r="P145" s="1005" t="s">
        <v>35</v>
      </c>
      <c r="Q145" s="1016" t="s">
        <v>35</v>
      </c>
      <c r="R145" s="1027" t="s">
        <v>35</v>
      </c>
      <c r="S145" s="1005" t="s">
        <v>35</v>
      </c>
      <c r="T145" s="1005" t="s">
        <v>35</v>
      </c>
      <c r="U145" s="1005" t="s">
        <v>35</v>
      </c>
      <c r="V145" s="1005" t="s">
        <v>35</v>
      </c>
      <c r="W145" s="1005" t="s">
        <v>35</v>
      </c>
      <c r="X145" s="1005" t="s">
        <v>35</v>
      </c>
      <c r="Y145" s="1499" t="s">
        <v>35</v>
      </c>
      <c r="Z145" s="1524"/>
      <c r="AA145" s="1524"/>
      <c r="AB145" s="1524"/>
      <c r="AC145" s="1524"/>
      <c r="AD145" s="1524"/>
      <c r="AE145" s="1524"/>
      <c r="AF145" s="1524"/>
      <c r="AG145" s="1524"/>
      <c r="AH145" s="1524"/>
      <c r="AI145" s="1524"/>
      <c r="AJ145" s="1524"/>
      <c r="AK145" s="1524"/>
      <c r="AL145" s="1524"/>
      <c r="AM145" s="1524"/>
      <c r="AN145" s="1524"/>
      <c r="AO145" s="1524"/>
      <c r="AP145" s="1524"/>
      <c r="AQ145" s="1524"/>
      <c r="AR145" s="1524"/>
      <c r="AS145" s="1524"/>
      <c r="AT145" s="1524"/>
      <c r="AU145" s="1524"/>
      <c r="AV145" s="1524"/>
      <c r="AW145" s="1524"/>
      <c r="AX145" s="1524"/>
      <c r="AY145" s="1524"/>
      <c r="AZ145" s="215"/>
      <c r="BA145" s="1819"/>
      <c r="BB145" s="159" t="s">
        <v>65</v>
      </c>
      <c r="BC145" s="1055" t="s">
        <v>35</v>
      </c>
      <c r="BD145" s="1074" t="s">
        <v>35</v>
      </c>
      <c r="BE145" s="1074" t="s">
        <v>35</v>
      </c>
      <c r="BF145" s="1074" t="s">
        <v>35</v>
      </c>
      <c r="BG145" s="1094" t="s">
        <v>35</v>
      </c>
      <c r="BH145" s="1114" t="s">
        <v>35</v>
      </c>
      <c r="BI145" s="1074" t="s">
        <v>35</v>
      </c>
      <c r="BJ145" s="1074" t="s">
        <v>35</v>
      </c>
      <c r="BK145" s="1074" t="s">
        <v>35</v>
      </c>
      <c r="BL145" s="1094" t="s">
        <v>35</v>
      </c>
      <c r="BM145" s="1114" t="s">
        <v>35</v>
      </c>
      <c r="BN145" s="1074" t="s">
        <v>35</v>
      </c>
      <c r="BO145" s="1074" t="s">
        <v>35</v>
      </c>
      <c r="BP145" s="1074" t="s">
        <v>35</v>
      </c>
      <c r="BQ145" s="1094" t="s">
        <v>35</v>
      </c>
      <c r="BR145" s="1114" t="s">
        <v>35</v>
      </c>
      <c r="BS145" s="1074" t="s">
        <v>35</v>
      </c>
      <c r="BT145" s="1074" t="s">
        <v>35</v>
      </c>
      <c r="BU145" s="1074" t="s">
        <v>35</v>
      </c>
      <c r="BV145" s="1074" t="s">
        <v>35</v>
      </c>
      <c r="BW145" s="1074" t="s">
        <v>35</v>
      </c>
      <c r="BX145" s="1074" t="s">
        <v>35</v>
      </c>
      <c r="BY145" s="1132" t="s">
        <v>35</v>
      </c>
      <c r="BZ145" s="1545"/>
      <c r="CA145" s="1545"/>
      <c r="CB145" s="1545"/>
      <c r="CC145" s="1545"/>
      <c r="CD145" s="1545"/>
      <c r="CE145" s="1545"/>
      <c r="CF145" s="1545"/>
      <c r="CG145" s="1545"/>
      <c r="CH145" s="1545"/>
      <c r="CI145" s="1545"/>
      <c r="CJ145" s="1545"/>
      <c r="CK145" s="1545"/>
      <c r="CL145" s="1545"/>
      <c r="CM145" s="1545"/>
      <c r="CN145" s="1545"/>
      <c r="CO145" s="1545"/>
      <c r="CP145" s="1545"/>
      <c r="CQ145" s="1545"/>
      <c r="CR145" s="1545"/>
      <c r="CS145" s="1545"/>
      <c r="CT145" s="1545"/>
      <c r="CU145" s="1545"/>
      <c r="CV145" s="1545"/>
      <c r="CW145" s="1545"/>
      <c r="CX145" s="1545"/>
      <c r="CY145" s="1545"/>
      <c r="CZ145" s="1545"/>
    </row>
    <row r="146" s="130" customFormat="true" ht="15" customHeight="true" x14ac:dyDescent="0.2">
      <c r="A146" s="1765"/>
      <c r="B146" s="252" t="s">
        <v>66</v>
      </c>
      <c r="C146" s="994" t="s">
        <v>35</v>
      </c>
      <c r="D146" s="1005" t="s">
        <v>35</v>
      </c>
      <c r="E146" s="1005" t="s">
        <v>35</v>
      </c>
      <c r="F146" s="1005" t="s">
        <v>35</v>
      </c>
      <c r="G146" s="1016" t="s">
        <v>35</v>
      </c>
      <c r="H146" s="1027" t="s">
        <v>35</v>
      </c>
      <c r="I146" s="1005" t="s">
        <v>35</v>
      </c>
      <c r="J146" s="1005" t="s">
        <v>35</v>
      </c>
      <c r="K146" s="1005" t="s">
        <v>35</v>
      </c>
      <c r="L146" s="1038" t="s">
        <v>35</v>
      </c>
      <c r="M146" s="1044" t="s">
        <v>35</v>
      </c>
      <c r="N146" s="1005" t="s">
        <v>35</v>
      </c>
      <c r="O146" s="1005" t="s">
        <v>35</v>
      </c>
      <c r="P146" s="1005" t="s">
        <v>35</v>
      </c>
      <c r="Q146" s="1016" t="s">
        <v>35</v>
      </c>
      <c r="R146" s="1027" t="s">
        <v>35</v>
      </c>
      <c r="S146" s="1005" t="s">
        <v>35</v>
      </c>
      <c r="T146" s="1005" t="s">
        <v>35</v>
      </c>
      <c r="U146" s="1005" t="s">
        <v>35</v>
      </c>
      <c r="V146" s="1005" t="s">
        <v>35</v>
      </c>
      <c r="W146" s="1005" t="s">
        <v>35</v>
      </c>
      <c r="X146" s="1005" t="s">
        <v>35</v>
      </c>
      <c r="Y146" s="1499" t="s">
        <v>35</v>
      </c>
      <c r="Z146" s="1524"/>
      <c r="AA146" s="1524"/>
      <c r="AB146" s="1524"/>
      <c r="AC146" s="1524"/>
      <c r="AD146" s="1524"/>
      <c r="AE146" s="1524"/>
      <c r="AF146" s="1524"/>
      <c r="AG146" s="1524"/>
      <c r="AH146" s="1524"/>
      <c r="AI146" s="1524"/>
      <c r="AJ146" s="1524"/>
      <c r="AK146" s="1524"/>
      <c r="AL146" s="1524"/>
      <c r="AM146" s="1524"/>
      <c r="AN146" s="1524"/>
      <c r="AO146" s="1524"/>
      <c r="AP146" s="1524"/>
      <c r="AQ146" s="1524"/>
      <c r="AR146" s="1524"/>
      <c r="AS146" s="1524"/>
      <c r="AT146" s="1524"/>
      <c r="AU146" s="1524"/>
      <c r="AV146" s="1524"/>
      <c r="AW146" s="1524"/>
      <c r="AX146" s="1524"/>
      <c r="AY146" s="1524"/>
      <c r="AZ146" s="215"/>
      <c r="BA146" s="1819"/>
      <c r="BB146" s="159" t="s">
        <v>66</v>
      </c>
      <c r="BC146" s="1055" t="s">
        <v>35</v>
      </c>
      <c r="BD146" s="1074" t="s">
        <v>35</v>
      </c>
      <c r="BE146" s="1074" t="s">
        <v>35</v>
      </c>
      <c r="BF146" s="1074" t="s">
        <v>35</v>
      </c>
      <c r="BG146" s="1094" t="s">
        <v>35</v>
      </c>
      <c r="BH146" s="1114" t="s">
        <v>35</v>
      </c>
      <c r="BI146" s="1074" t="s">
        <v>35</v>
      </c>
      <c r="BJ146" s="1074" t="s">
        <v>35</v>
      </c>
      <c r="BK146" s="1074" t="s">
        <v>35</v>
      </c>
      <c r="BL146" s="1094" t="s">
        <v>35</v>
      </c>
      <c r="BM146" s="1114" t="s">
        <v>35</v>
      </c>
      <c r="BN146" s="1074" t="s">
        <v>35</v>
      </c>
      <c r="BO146" s="1074" t="s">
        <v>35</v>
      </c>
      <c r="BP146" s="1074" t="s">
        <v>35</v>
      </c>
      <c r="BQ146" s="1094" t="s">
        <v>35</v>
      </c>
      <c r="BR146" s="1114" t="s">
        <v>35</v>
      </c>
      <c r="BS146" s="1074" t="s">
        <v>35</v>
      </c>
      <c r="BT146" s="1074" t="s">
        <v>35</v>
      </c>
      <c r="BU146" s="1074" t="s">
        <v>35</v>
      </c>
      <c r="BV146" s="1074" t="s">
        <v>35</v>
      </c>
      <c r="BW146" s="1074" t="s">
        <v>35</v>
      </c>
      <c r="BX146" s="1074" t="s">
        <v>35</v>
      </c>
      <c r="BY146" s="1132" t="s">
        <v>35</v>
      </c>
      <c r="BZ146" s="1545"/>
      <c r="CA146" s="1545"/>
      <c r="CB146" s="1545"/>
      <c r="CC146" s="1545"/>
      <c r="CD146" s="1545"/>
      <c r="CE146" s="1545"/>
      <c r="CF146" s="1545"/>
      <c r="CG146" s="1545"/>
      <c r="CH146" s="1545"/>
      <c r="CI146" s="1545"/>
      <c r="CJ146" s="1545"/>
      <c r="CK146" s="1545"/>
      <c r="CL146" s="1545"/>
      <c r="CM146" s="1545"/>
      <c r="CN146" s="1545"/>
      <c r="CO146" s="1545"/>
      <c r="CP146" s="1545"/>
      <c r="CQ146" s="1545"/>
      <c r="CR146" s="1545"/>
      <c r="CS146" s="1545"/>
      <c r="CT146" s="1545"/>
      <c r="CU146" s="1545"/>
      <c r="CV146" s="1545"/>
      <c r="CW146" s="1545"/>
      <c r="CX146" s="1545"/>
      <c r="CY146" s="1545"/>
      <c r="CZ146" s="1545"/>
    </row>
    <row r="147" s="130" customFormat="true" ht="15" customHeight="true" x14ac:dyDescent="0.2">
      <c r="A147" s="1765"/>
      <c r="B147" s="252" t="s">
        <v>67</v>
      </c>
      <c r="C147" s="994" t="s">
        <v>35</v>
      </c>
      <c r="D147" s="1005" t="s">
        <v>35</v>
      </c>
      <c r="E147" s="1005" t="s">
        <v>35</v>
      </c>
      <c r="F147" s="1005" t="s">
        <v>35</v>
      </c>
      <c r="G147" s="1016" t="s">
        <v>35</v>
      </c>
      <c r="H147" s="1027" t="s">
        <v>35</v>
      </c>
      <c r="I147" s="1005" t="s">
        <v>35</v>
      </c>
      <c r="J147" s="1005" t="s">
        <v>35</v>
      </c>
      <c r="K147" s="1005" t="s">
        <v>35</v>
      </c>
      <c r="L147" s="1038" t="s">
        <v>35</v>
      </c>
      <c r="M147" s="1044" t="s">
        <v>35</v>
      </c>
      <c r="N147" s="1005" t="s">
        <v>35</v>
      </c>
      <c r="O147" s="1005" t="s">
        <v>35</v>
      </c>
      <c r="P147" s="1005" t="s">
        <v>35</v>
      </c>
      <c r="Q147" s="1016" t="s">
        <v>35</v>
      </c>
      <c r="R147" s="1027" t="s">
        <v>35</v>
      </c>
      <c r="S147" s="1005" t="s">
        <v>35</v>
      </c>
      <c r="T147" s="1005" t="s">
        <v>35</v>
      </c>
      <c r="U147" s="1005" t="s">
        <v>35</v>
      </c>
      <c r="V147" s="1005" t="s">
        <v>35</v>
      </c>
      <c r="W147" s="1005" t="s">
        <v>35</v>
      </c>
      <c r="X147" s="1005" t="s">
        <v>35</v>
      </c>
      <c r="Y147" s="1499" t="s">
        <v>35</v>
      </c>
      <c r="Z147" s="1524"/>
      <c r="AA147" s="1524"/>
      <c r="AB147" s="1524"/>
      <c r="AC147" s="1524"/>
      <c r="AD147" s="1524"/>
      <c r="AE147" s="1524"/>
      <c r="AF147" s="1524"/>
      <c r="AG147" s="1524"/>
      <c r="AH147" s="1524"/>
      <c r="AI147" s="1524"/>
      <c r="AJ147" s="1524"/>
      <c r="AK147" s="1524"/>
      <c r="AL147" s="1524"/>
      <c r="AM147" s="1524"/>
      <c r="AN147" s="1524"/>
      <c r="AO147" s="1524"/>
      <c r="AP147" s="1524"/>
      <c r="AQ147" s="1524"/>
      <c r="AR147" s="1524"/>
      <c r="AS147" s="1524"/>
      <c r="AT147" s="1524"/>
      <c r="AU147" s="1524"/>
      <c r="AV147" s="1524"/>
      <c r="AW147" s="1524"/>
      <c r="AX147" s="1524"/>
      <c r="AY147" s="1524"/>
      <c r="AZ147" s="215"/>
      <c r="BA147" s="1819"/>
      <c r="BB147" s="159" t="s">
        <v>67</v>
      </c>
      <c r="BC147" s="1055" t="s">
        <v>35</v>
      </c>
      <c r="BD147" s="1074" t="s">
        <v>35</v>
      </c>
      <c r="BE147" s="1074" t="s">
        <v>35</v>
      </c>
      <c r="BF147" s="1074" t="s">
        <v>35</v>
      </c>
      <c r="BG147" s="1094" t="s">
        <v>35</v>
      </c>
      <c r="BH147" s="1114" t="s">
        <v>35</v>
      </c>
      <c r="BI147" s="1074" t="s">
        <v>35</v>
      </c>
      <c r="BJ147" s="1074" t="s">
        <v>35</v>
      </c>
      <c r="BK147" s="1074" t="s">
        <v>35</v>
      </c>
      <c r="BL147" s="1094" t="s">
        <v>35</v>
      </c>
      <c r="BM147" s="1114" t="s">
        <v>35</v>
      </c>
      <c r="BN147" s="1074" t="s">
        <v>35</v>
      </c>
      <c r="BO147" s="1074" t="s">
        <v>35</v>
      </c>
      <c r="BP147" s="1074" t="s">
        <v>35</v>
      </c>
      <c r="BQ147" s="1094" t="s">
        <v>35</v>
      </c>
      <c r="BR147" s="1114" t="s">
        <v>35</v>
      </c>
      <c r="BS147" s="1074" t="s">
        <v>35</v>
      </c>
      <c r="BT147" s="1074" t="s">
        <v>35</v>
      </c>
      <c r="BU147" s="1074" t="s">
        <v>35</v>
      </c>
      <c r="BV147" s="1074" t="s">
        <v>35</v>
      </c>
      <c r="BW147" s="1074" t="s">
        <v>35</v>
      </c>
      <c r="BX147" s="1074" t="s">
        <v>35</v>
      </c>
      <c r="BY147" s="1132" t="s">
        <v>35</v>
      </c>
      <c r="BZ147" s="1545"/>
      <c r="CA147" s="1545"/>
      <c r="CB147" s="1545"/>
      <c r="CC147" s="1545"/>
      <c r="CD147" s="1545"/>
      <c r="CE147" s="1545"/>
      <c r="CF147" s="1545"/>
      <c r="CG147" s="1545"/>
      <c r="CH147" s="1545"/>
      <c r="CI147" s="1545"/>
      <c r="CJ147" s="1545"/>
      <c r="CK147" s="1545"/>
      <c r="CL147" s="1545"/>
      <c r="CM147" s="1545"/>
      <c r="CN147" s="1545"/>
      <c r="CO147" s="1545"/>
      <c r="CP147" s="1545"/>
      <c r="CQ147" s="1545"/>
      <c r="CR147" s="1545"/>
      <c r="CS147" s="1545"/>
      <c r="CT147" s="1545"/>
      <c r="CU147" s="1545"/>
      <c r="CV147" s="1545"/>
      <c r="CW147" s="1545"/>
      <c r="CX147" s="1545"/>
      <c r="CY147" s="1545"/>
      <c r="CZ147" s="1545"/>
    </row>
    <row r="148" s="130" customFormat="true" ht="15" customHeight="true" x14ac:dyDescent="0.2">
      <c r="A148" s="1765" t="s">
        <v>108</v>
      </c>
      <c r="B148" s="252" t="s">
        <v>49</v>
      </c>
      <c r="C148" s="643">
        <v>2.3941896444159507</v>
      </c>
      <c r="D148" s="644">
        <v>2.9323715982362182</v>
      </c>
      <c r="E148" s="644">
        <v>4.9677194165254175</v>
      </c>
      <c r="F148" s="644">
        <v>5.7369662393775274</v>
      </c>
      <c r="G148" s="703">
        <v>28.619811790930282</v>
      </c>
      <c r="H148" s="689">
        <v>24.758848304346287</v>
      </c>
      <c r="I148" s="644">
        <v>38.513494821032793</v>
      </c>
      <c r="J148" s="644">
        <v>46.340657387045866</v>
      </c>
      <c r="K148" s="644">
        <v>47.870261675831856</v>
      </c>
      <c r="L148" s="661">
        <v>29.43855474415194</v>
      </c>
      <c r="M148" s="674">
        <v>1.8018940306649682</v>
      </c>
      <c r="N148" s="644">
        <v>2.2272524336418371</v>
      </c>
      <c r="O148" s="644">
        <v>3.1664524631259039</v>
      </c>
      <c r="P148" s="644">
        <v>3.7801635027404275</v>
      </c>
      <c r="Q148" s="703">
        <v>5.789107306289897</v>
      </c>
      <c r="R148" s="689">
        <v>17.506924772957156</v>
      </c>
      <c r="S148" s="644">
        <v>1.0244985259112884</v>
      </c>
      <c r="T148" s="644">
        <v>6.2696498950647621</v>
      </c>
      <c r="U148" s="644">
        <v>9.7255158738104495</v>
      </c>
      <c r="V148" s="644">
        <v>50.180109351758837</v>
      </c>
      <c r="W148" s="644">
        <v>4.3869378354676716</v>
      </c>
      <c r="X148" s="644">
        <v>4.0578453653881388</v>
      </c>
      <c r="Y148" s="1500">
        <v>4.1485262409395274</v>
      </c>
      <c r="Z148" s="1525"/>
      <c r="AA148" s="1525"/>
      <c r="AB148" s="1525"/>
      <c r="AC148" s="1525"/>
      <c r="AD148" s="1525"/>
      <c r="AE148" s="1525"/>
      <c r="AF148" s="1525"/>
      <c r="AG148" s="1525"/>
      <c r="AH148" s="1525"/>
      <c r="AI148" s="1525"/>
      <c r="AJ148" s="1525"/>
      <c r="AK148" s="1525"/>
      <c r="AL148" s="1525"/>
      <c r="AM148" s="1525"/>
      <c r="AN148" s="1525"/>
      <c r="AO148" s="1525"/>
      <c r="AP148" s="1525"/>
      <c r="AQ148" s="1525"/>
      <c r="AR148" s="1525"/>
      <c r="AS148" s="1525"/>
      <c r="AT148" s="1525"/>
      <c r="AU148" s="1525"/>
      <c r="AV148" s="1525"/>
      <c r="AW148" s="1525"/>
      <c r="AX148" s="1525"/>
      <c r="AY148" s="1525"/>
      <c r="AZ148" s="215"/>
      <c r="BA148" s="1819" t="s">
        <v>108</v>
      </c>
      <c r="BB148" s="159" t="s">
        <v>49</v>
      </c>
      <c r="BC148" s="1055" t="s">
        <v>35</v>
      </c>
      <c r="BD148" s="1074" t="s">
        <v>35</v>
      </c>
      <c r="BE148" s="1074" t="s">
        <v>35</v>
      </c>
      <c r="BF148" s="1074" t="s">
        <v>35</v>
      </c>
      <c r="BG148" s="1094" t="s">
        <v>35</v>
      </c>
      <c r="BH148" s="1114" t="s">
        <v>35</v>
      </c>
      <c r="BI148" s="1074" t="s">
        <v>35</v>
      </c>
      <c r="BJ148" s="1074" t="s">
        <v>35</v>
      </c>
      <c r="BK148" s="1074" t="s">
        <v>35</v>
      </c>
      <c r="BL148" s="1094" t="s">
        <v>35</v>
      </c>
      <c r="BM148" s="1114" t="s">
        <v>35</v>
      </c>
      <c r="BN148" s="1074" t="s">
        <v>35</v>
      </c>
      <c r="BO148" s="1074" t="s">
        <v>35</v>
      </c>
      <c r="BP148" s="1074" t="s">
        <v>35</v>
      </c>
      <c r="BQ148" s="1094" t="s">
        <v>35</v>
      </c>
      <c r="BR148" s="1114" t="s">
        <v>35</v>
      </c>
      <c r="BS148" s="1074" t="s">
        <v>35</v>
      </c>
      <c r="BT148" s="1074" t="s">
        <v>35</v>
      </c>
      <c r="BU148" s="1074" t="s">
        <v>35</v>
      </c>
      <c r="BV148" s="1074" t="s">
        <v>35</v>
      </c>
      <c r="BW148" s="1074" t="s">
        <v>35</v>
      </c>
      <c r="BX148" s="1074" t="s">
        <v>35</v>
      </c>
      <c r="BY148" s="1132" t="s">
        <v>35</v>
      </c>
      <c r="BZ148" s="1545"/>
      <c r="CA148" s="1545"/>
      <c r="CB148" s="1545"/>
      <c r="CC148" s="1545"/>
      <c r="CD148" s="1545"/>
      <c r="CE148" s="1545"/>
      <c r="CF148" s="1545"/>
      <c r="CG148" s="1545"/>
      <c r="CH148" s="1545"/>
      <c r="CI148" s="1545"/>
      <c r="CJ148" s="1545"/>
      <c r="CK148" s="1545"/>
      <c r="CL148" s="1545"/>
      <c r="CM148" s="1545"/>
      <c r="CN148" s="1545"/>
      <c r="CO148" s="1545"/>
      <c r="CP148" s="1545"/>
      <c r="CQ148" s="1545"/>
      <c r="CR148" s="1545"/>
      <c r="CS148" s="1545"/>
      <c r="CT148" s="1545"/>
      <c r="CU148" s="1545"/>
      <c r="CV148" s="1545"/>
      <c r="CW148" s="1545"/>
      <c r="CX148" s="1545"/>
      <c r="CY148" s="1545"/>
      <c r="CZ148" s="1545"/>
    </row>
    <row r="149" s="130" customFormat="true" ht="15" customHeight="true" x14ac:dyDescent="0.2">
      <c r="A149" s="1765"/>
      <c r="B149" s="252" t="s">
        <v>48</v>
      </c>
      <c r="C149" s="643">
        <v>2.6404397838310909</v>
      </c>
      <c r="D149" s="644">
        <v>2.9087120932861708</v>
      </c>
      <c r="E149" s="644">
        <v>4.1183070798799983</v>
      </c>
      <c r="F149" s="644">
        <v>8.7118352930418528</v>
      </c>
      <c r="G149" s="703">
        <v>35.936664328332007</v>
      </c>
      <c r="H149" s="689">
        <v>18.623165242114855</v>
      </c>
      <c r="I149" s="644">
        <v>33.766129411888855</v>
      </c>
      <c r="J149" s="644">
        <v>36.748545610384348</v>
      </c>
      <c r="K149" s="644">
        <v>44.93030199654612</v>
      </c>
      <c r="L149" s="661">
        <v>67.130117096631707</v>
      </c>
      <c r="M149" s="674">
        <v>2.048893689205193</v>
      </c>
      <c r="N149" s="644">
        <v>2.406152835311568</v>
      </c>
      <c r="O149" s="644">
        <v>2.6130238631739506</v>
      </c>
      <c r="P149" s="644">
        <v>5.8685590834630856</v>
      </c>
      <c r="Q149" s="703">
        <v>12.58542454741837</v>
      </c>
      <c r="R149" s="689">
        <v>30.797976646215464</v>
      </c>
      <c r="S149" s="644">
        <v>21.81910673483199</v>
      </c>
      <c r="T149" s="644">
        <v>6.1372411409864176</v>
      </c>
      <c r="U149" s="644">
        <v>9.9722427697526985</v>
      </c>
      <c r="V149" s="644">
        <v>33.940433929606975</v>
      </c>
      <c r="W149" s="644">
        <v>7.6940329992547696</v>
      </c>
      <c r="X149" s="644">
        <v>3.4339935233628056</v>
      </c>
      <c r="Y149" s="1500">
        <v>11.252194837981348</v>
      </c>
      <c r="Z149" s="1525"/>
      <c r="AA149" s="1525"/>
      <c r="AB149" s="1525"/>
      <c r="AC149" s="1525"/>
      <c r="AD149" s="1525"/>
      <c r="AE149" s="1525"/>
      <c r="AF149" s="1525"/>
      <c r="AG149" s="1525"/>
      <c r="AH149" s="1525"/>
      <c r="AI149" s="1525"/>
      <c r="AJ149" s="1525"/>
      <c r="AK149" s="1525"/>
      <c r="AL149" s="1525"/>
      <c r="AM149" s="1525"/>
      <c r="AN149" s="1525"/>
      <c r="AO149" s="1525"/>
      <c r="AP149" s="1525"/>
      <c r="AQ149" s="1525"/>
      <c r="AR149" s="1525"/>
      <c r="AS149" s="1525"/>
      <c r="AT149" s="1525"/>
      <c r="AU149" s="1525"/>
      <c r="AV149" s="1525"/>
      <c r="AW149" s="1525"/>
      <c r="AX149" s="1525"/>
      <c r="AY149" s="1525"/>
      <c r="AZ149" s="215"/>
      <c r="BA149" s="1819"/>
      <c r="BB149" s="159" t="s">
        <v>48</v>
      </c>
      <c r="BC149" s="1055" t="s">
        <v>35</v>
      </c>
      <c r="BD149" s="1074" t="s">
        <v>35</v>
      </c>
      <c r="BE149" s="1074" t="s">
        <v>35</v>
      </c>
      <c r="BF149" s="1074" t="s">
        <v>35</v>
      </c>
      <c r="BG149" s="1094" t="s">
        <v>35</v>
      </c>
      <c r="BH149" s="1114" t="s">
        <v>35</v>
      </c>
      <c r="BI149" s="1074" t="s">
        <v>35</v>
      </c>
      <c r="BJ149" s="1074" t="s">
        <v>35</v>
      </c>
      <c r="BK149" s="1074" t="s">
        <v>35</v>
      </c>
      <c r="BL149" s="1094" t="s">
        <v>35</v>
      </c>
      <c r="BM149" s="1114" t="s">
        <v>35</v>
      </c>
      <c r="BN149" s="1074" t="s">
        <v>35</v>
      </c>
      <c r="BO149" s="1074" t="s">
        <v>35</v>
      </c>
      <c r="BP149" s="1074" t="s">
        <v>35</v>
      </c>
      <c r="BQ149" s="1094" t="s">
        <v>35</v>
      </c>
      <c r="BR149" s="1114" t="s">
        <v>35</v>
      </c>
      <c r="BS149" s="1074" t="s">
        <v>35</v>
      </c>
      <c r="BT149" s="1074" t="s">
        <v>35</v>
      </c>
      <c r="BU149" s="1074" t="s">
        <v>35</v>
      </c>
      <c r="BV149" s="1074" t="s">
        <v>35</v>
      </c>
      <c r="BW149" s="1074" t="s">
        <v>35</v>
      </c>
      <c r="BX149" s="1074" t="s">
        <v>35</v>
      </c>
      <c r="BY149" s="1132" t="s">
        <v>35</v>
      </c>
      <c r="BZ149" s="1545"/>
      <c r="CA149" s="1545"/>
      <c r="CB149" s="1545"/>
      <c r="CC149" s="1545"/>
      <c r="CD149" s="1545"/>
      <c r="CE149" s="1545"/>
      <c r="CF149" s="1545"/>
      <c r="CG149" s="1545"/>
      <c r="CH149" s="1545"/>
      <c r="CI149" s="1545"/>
      <c r="CJ149" s="1545"/>
      <c r="CK149" s="1545"/>
      <c r="CL149" s="1545"/>
      <c r="CM149" s="1545"/>
      <c r="CN149" s="1545"/>
      <c r="CO149" s="1545"/>
      <c r="CP149" s="1545"/>
      <c r="CQ149" s="1545"/>
      <c r="CR149" s="1545"/>
      <c r="CS149" s="1545"/>
      <c r="CT149" s="1545"/>
      <c r="CU149" s="1545"/>
      <c r="CV149" s="1545"/>
      <c r="CW149" s="1545"/>
      <c r="CX149" s="1545"/>
      <c r="CY149" s="1545"/>
      <c r="CZ149" s="1545"/>
    </row>
    <row r="150" s="130" customFormat="true" ht="15" customHeight="true" x14ac:dyDescent="0.2">
      <c r="A150" s="1765"/>
      <c r="B150" s="252" t="s">
        <v>110</v>
      </c>
      <c r="C150" s="643">
        <v>94.965370571752956</v>
      </c>
      <c r="D150" s="644">
        <v>94.158916308477615</v>
      </c>
      <c r="E150" s="644">
        <v>90.913973503594548</v>
      </c>
      <c r="F150" s="644">
        <v>85.551198467580477</v>
      </c>
      <c r="G150" s="703">
        <v>35.44352388073797</v>
      </c>
      <c r="H150" s="689">
        <v>56.617986453538826</v>
      </c>
      <c r="I150" s="644">
        <v>27.720375767078391</v>
      </c>
      <c r="J150" s="644">
        <v>16.910797002569847</v>
      </c>
      <c r="K150" s="644">
        <v>7.1994363276219584</v>
      </c>
      <c r="L150" s="661">
        <v>3.4313281592162079</v>
      </c>
      <c r="M150" s="674">
        <v>96.149212280129888</v>
      </c>
      <c r="N150" s="644">
        <v>95.36659473104659</v>
      </c>
      <c r="O150" s="644">
        <v>94.220523673700214</v>
      </c>
      <c r="P150" s="644">
        <v>90.351277413796495</v>
      </c>
      <c r="Q150" s="703">
        <v>81.625468146291851</v>
      </c>
      <c r="R150" s="689">
        <v>51.695098580827093</v>
      </c>
      <c r="S150" s="644">
        <v>77.156394739256697</v>
      </c>
      <c r="T150" s="644">
        <v>87.593108963948822</v>
      </c>
      <c r="U150" s="644">
        <v>80.302241356436753</v>
      </c>
      <c r="V150" s="644">
        <v>15.879456718634092</v>
      </c>
      <c r="W150" s="644">
        <v>87.919029165277507</v>
      </c>
      <c r="X150" s="644">
        <v>92.508161111249038</v>
      </c>
      <c r="Y150" s="1500">
        <v>84.599278921079048</v>
      </c>
      <c r="Z150" s="1525"/>
      <c r="AA150" s="1525"/>
      <c r="AB150" s="1525"/>
      <c r="AC150" s="1525"/>
      <c r="AD150" s="1525"/>
      <c r="AE150" s="1525"/>
      <c r="AF150" s="1525"/>
      <c r="AG150" s="1525"/>
      <c r="AH150" s="1525"/>
      <c r="AI150" s="1525"/>
      <c r="AJ150" s="1525"/>
      <c r="AK150" s="1525"/>
      <c r="AL150" s="1525"/>
      <c r="AM150" s="1525"/>
      <c r="AN150" s="1525"/>
      <c r="AO150" s="1525"/>
      <c r="AP150" s="1525"/>
      <c r="AQ150" s="1525"/>
      <c r="AR150" s="1525"/>
      <c r="AS150" s="1525"/>
      <c r="AT150" s="1525"/>
      <c r="AU150" s="1525"/>
      <c r="AV150" s="1525"/>
      <c r="AW150" s="1525"/>
      <c r="AX150" s="1525"/>
      <c r="AY150" s="1525"/>
      <c r="AZ150" s="215"/>
      <c r="BA150" s="1819"/>
      <c r="BB150" s="159" t="s">
        <v>110</v>
      </c>
      <c r="BC150" s="1055" t="s">
        <v>35</v>
      </c>
      <c r="BD150" s="1074" t="s">
        <v>35</v>
      </c>
      <c r="BE150" s="1074" t="s">
        <v>35</v>
      </c>
      <c r="BF150" s="1074" t="s">
        <v>35</v>
      </c>
      <c r="BG150" s="1094" t="s">
        <v>35</v>
      </c>
      <c r="BH150" s="1114" t="s">
        <v>35</v>
      </c>
      <c r="BI150" s="1074" t="s">
        <v>35</v>
      </c>
      <c r="BJ150" s="1074" t="s">
        <v>35</v>
      </c>
      <c r="BK150" s="1074" t="s">
        <v>35</v>
      </c>
      <c r="BL150" s="1094" t="s">
        <v>35</v>
      </c>
      <c r="BM150" s="1114" t="s">
        <v>35</v>
      </c>
      <c r="BN150" s="1074" t="s">
        <v>35</v>
      </c>
      <c r="BO150" s="1074" t="s">
        <v>35</v>
      </c>
      <c r="BP150" s="1074" t="s">
        <v>35</v>
      </c>
      <c r="BQ150" s="1094" t="s">
        <v>35</v>
      </c>
      <c r="BR150" s="1114" t="s">
        <v>35</v>
      </c>
      <c r="BS150" s="1074" t="s">
        <v>35</v>
      </c>
      <c r="BT150" s="1074" t="s">
        <v>35</v>
      </c>
      <c r="BU150" s="1074" t="s">
        <v>35</v>
      </c>
      <c r="BV150" s="1074" t="s">
        <v>35</v>
      </c>
      <c r="BW150" s="1074" t="s">
        <v>35</v>
      </c>
      <c r="BX150" s="1074" t="s">
        <v>35</v>
      </c>
      <c r="BY150" s="1132" t="s">
        <v>35</v>
      </c>
      <c r="BZ150" s="1545"/>
      <c r="CA150" s="1545"/>
      <c r="CB150" s="1545"/>
      <c r="CC150" s="1545"/>
      <c r="CD150" s="1545"/>
      <c r="CE150" s="1545"/>
      <c r="CF150" s="1545"/>
      <c r="CG150" s="1545"/>
      <c r="CH150" s="1545"/>
      <c r="CI150" s="1545"/>
      <c r="CJ150" s="1545"/>
      <c r="CK150" s="1545"/>
      <c r="CL150" s="1545"/>
      <c r="CM150" s="1545"/>
      <c r="CN150" s="1545"/>
      <c r="CO150" s="1545"/>
      <c r="CP150" s="1545"/>
      <c r="CQ150" s="1545"/>
      <c r="CR150" s="1545"/>
      <c r="CS150" s="1545"/>
      <c r="CT150" s="1545"/>
      <c r="CU150" s="1545"/>
      <c r="CV150" s="1545"/>
      <c r="CW150" s="1545"/>
      <c r="CX150" s="1545"/>
      <c r="CY150" s="1545"/>
      <c r="CZ150" s="1545"/>
    </row>
    <row r="151" s="130" customFormat="true" ht="15" customHeight="true" x14ac:dyDescent="0.2">
      <c r="A151" s="1765" t="s">
        <v>109</v>
      </c>
      <c r="B151" s="252" t="s">
        <v>49</v>
      </c>
      <c r="C151" s="643">
        <v>37.285416008198091</v>
      </c>
      <c r="D151" s="644">
        <v>31.280626004001849</v>
      </c>
      <c r="E151" s="644">
        <v>40.97199277878935</v>
      </c>
      <c r="F151" s="644">
        <v>35.741820364630797</v>
      </c>
      <c r="G151" s="703">
        <v>44.201611905216822</v>
      </c>
      <c r="H151" s="689">
        <v>53.664978751040138</v>
      </c>
      <c r="I151" s="644">
        <v>52.514366441555183</v>
      </c>
      <c r="J151" s="644">
        <v>54.478034229947369</v>
      </c>
      <c r="K151" s="644">
        <v>51.733408736067368</v>
      </c>
      <c r="L151" s="661">
        <v>30.94761978026267</v>
      </c>
      <c r="M151" s="674">
        <v>35.768943543312155</v>
      </c>
      <c r="N151" s="644">
        <v>27.980063330815241</v>
      </c>
      <c r="O151" s="644">
        <v>38.032623931965041</v>
      </c>
      <c r="P151" s="644">
        <v>29.562890923819591</v>
      </c>
      <c r="Q151" s="703">
        <v>32.971403107587157</v>
      </c>
      <c r="R151" s="689">
        <v>36.70718180276463</v>
      </c>
      <c r="S151" s="644">
        <v>6.0116126573964612</v>
      </c>
      <c r="T151" s="644">
        <v>54.204945797186845</v>
      </c>
      <c r="U151" s="644">
        <v>44.327292642112056</v>
      </c>
      <c r="V151" s="644">
        <v>58.76226721942448</v>
      </c>
      <c r="W151" s="644">
        <v>32.075926778177447</v>
      </c>
      <c r="X151" s="644">
        <v>44.663809594190738</v>
      </c>
      <c r="Y151" s="1500">
        <v>18.914229587161351</v>
      </c>
      <c r="Z151" s="1525"/>
      <c r="AA151" s="1525"/>
      <c r="AB151" s="1525"/>
      <c r="AC151" s="1525"/>
      <c r="AD151" s="1525"/>
      <c r="AE151" s="1525"/>
      <c r="AF151" s="1525"/>
      <c r="AG151" s="1525"/>
      <c r="AH151" s="1525"/>
      <c r="AI151" s="1525"/>
      <c r="AJ151" s="1525"/>
      <c r="AK151" s="1525"/>
      <c r="AL151" s="1525"/>
      <c r="AM151" s="1525"/>
      <c r="AN151" s="1525"/>
      <c r="AO151" s="1525"/>
      <c r="AP151" s="1525"/>
      <c r="AQ151" s="1525"/>
      <c r="AR151" s="1525"/>
      <c r="AS151" s="1525"/>
      <c r="AT151" s="1525"/>
      <c r="AU151" s="1525"/>
      <c r="AV151" s="1525"/>
      <c r="AW151" s="1525"/>
      <c r="AX151" s="1525"/>
      <c r="AY151" s="1525"/>
      <c r="AZ151" s="215"/>
      <c r="BA151" s="1819" t="s">
        <v>109</v>
      </c>
      <c r="BB151" s="159" t="s">
        <v>49</v>
      </c>
      <c r="BC151" s="1055" t="s">
        <v>35</v>
      </c>
      <c r="BD151" s="1074" t="s">
        <v>35</v>
      </c>
      <c r="BE151" s="1074" t="s">
        <v>35</v>
      </c>
      <c r="BF151" s="1074" t="s">
        <v>35</v>
      </c>
      <c r="BG151" s="1094" t="s">
        <v>35</v>
      </c>
      <c r="BH151" s="1114" t="s">
        <v>35</v>
      </c>
      <c r="BI151" s="1074" t="s">
        <v>35</v>
      </c>
      <c r="BJ151" s="1074" t="s">
        <v>35</v>
      </c>
      <c r="BK151" s="1074" t="s">
        <v>35</v>
      </c>
      <c r="BL151" s="1094" t="s">
        <v>35</v>
      </c>
      <c r="BM151" s="1114" t="s">
        <v>35</v>
      </c>
      <c r="BN151" s="1074" t="s">
        <v>35</v>
      </c>
      <c r="BO151" s="1074" t="s">
        <v>35</v>
      </c>
      <c r="BP151" s="1074" t="s">
        <v>35</v>
      </c>
      <c r="BQ151" s="1094" t="s">
        <v>35</v>
      </c>
      <c r="BR151" s="1114" t="s">
        <v>35</v>
      </c>
      <c r="BS151" s="1074" t="s">
        <v>35</v>
      </c>
      <c r="BT151" s="1074" t="s">
        <v>35</v>
      </c>
      <c r="BU151" s="1074" t="s">
        <v>35</v>
      </c>
      <c r="BV151" s="1074" t="s">
        <v>35</v>
      </c>
      <c r="BW151" s="1074" t="s">
        <v>35</v>
      </c>
      <c r="BX151" s="1074" t="s">
        <v>35</v>
      </c>
      <c r="BY151" s="1132" t="s">
        <v>35</v>
      </c>
      <c r="BZ151" s="1545"/>
      <c r="CA151" s="1545"/>
      <c r="CB151" s="1545"/>
      <c r="CC151" s="1545"/>
      <c r="CD151" s="1545"/>
      <c r="CE151" s="1545"/>
      <c r="CF151" s="1545"/>
      <c r="CG151" s="1545"/>
      <c r="CH151" s="1545"/>
      <c r="CI151" s="1545"/>
      <c r="CJ151" s="1545"/>
      <c r="CK151" s="1545"/>
      <c r="CL151" s="1545"/>
      <c r="CM151" s="1545"/>
      <c r="CN151" s="1545"/>
      <c r="CO151" s="1545"/>
      <c r="CP151" s="1545"/>
      <c r="CQ151" s="1545"/>
      <c r="CR151" s="1545"/>
      <c r="CS151" s="1545"/>
      <c r="CT151" s="1545"/>
      <c r="CU151" s="1545"/>
      <c r="CV151" s="1545"/>
      <c r="CW151" s="1545"/>
      <c r="CX151" s="1545"/>
      <c r="CY151" s="1545"/>
      <c r="CZ151" s="1545"/>
    </row>
    <row r="152" s="130" customFormat="true" ht="15" customHeight="true" x14ac:dyDescent="0.2">
      <c r="A152" s="1820"/>
      <c r="B152" s="253" t="s">
        <v>48</v>
      </c>
      <c r="C152" s="645">
        <v>62.087385612362766</v>
      </c>
      <c r="D152" s="646">
        <v>68.509919794423254</v>
      </c>
      <c r="E152" s="646">
        <v>57.029584340014708</v>
      </c>
      <c r="F152" s="646">
        <v>62.882718126282455</v>
      </c>
      <c r="G152" s="704">
        <v>55.512409776126802</v>
      </c>
      <c r="H152" s="690">
        <v>45.173951605445126</v>
      </c>
      <c r="I152" s="646">
        <v>47.48563355844496</v>
      </c>
      <c r="J152" s="646">
        <v>44.625902433524146</v>
      </c>
      <c r="K152" s="646">
        <v>48.104365813694542</v>
      </c>
      <c r="L152" s="662">
        <v>68.81112667481284</v>
      </c>
      <c r="M152" s="675">
        <v>63.358797021095711</v>
      </c>
      <c r="N152" s="646">
        <v>72.01993666918483</v>
      </c>
      <c r="O152" s="646">
        <v>58.909694269390414</v>
      </c>
      <c r="P152" s="646">
        <v>69.700551137438268</v>
      </c>
      <c r="Q152" s="704">
        <v>66.459728262332618</v>
      </c>
      <c r="R152" s="690">
        <v>62.769923359927915</v>
      </c>
      <c r="S152" s="646">
        <v>93.988387342603374</v>
      </c>
      <c r="T152" s="646">
        <v>44.671565553027307</v>
      </c>
      <c r="U152" s="646">
        <v>54.817042717689603</v>
      </c>
      <c r="V152" s="646">
        <v>40.766650221109707</v>
      </c>
      <c r="W152" s="646">
        <v>67.263211300215559</v>
      </c>
      <c r="X152" s="646">
        <v>54.75695781489226</v>
      </c>
      <c r="Y152" s="1501">
        <v>80.218097981615173</v>
      </c>
      <c r="Z152" s="1526"/>
      <c r="AA152" s="1526"/>
      <c r="AB152" s="1526"/>
      <c r="AC152" s="1526"/>
      <c r="AD152" s="1526"/>
      <c r="AE152" s="1526"/>
      <c r="AF152" s="1526"/>
      <c r="AG152" s="1526"/>
      <c r="AH152" s="1526"/>
      <c r="AI152" s="1526"/>
      <c r="AJ152" s="1526"/>
      <c r="AK152" s="1526"/>
      <c r="AL152" s="1526"/>
      <c r="AM152" s="1526"/>
      <c r="AN152" s="1526"/>
      <c r="AO152" s="1526"/>
      <c r="AP152" s="1526"/>
      <c r="AQ152" s="1526"/>
      <c r="AR152" s="1526"/>
      <c r="AS152" s="1526"/>
      <c r="AT152" s="1526"/>
      <c r="AU152" s="1526"/>
      <c r="AV152" s="1526"/>
      <c r="AW152" s="1526"/>
      <c r="AX152" s="1526"/>
      <c r="AY152" s="1526"/>
      <c r="AZ152" s="215"/>
      <c r="BA152" s="1821"/>
      <c r="BB152" s="235" t="s">
        <v>48</v>
      </c>
      <c r="BC152" s="1056" t="s">
        <v>35</v>
      </c>
      <c r="BD152" s="1075" t="s">
        <v>35</v>
      </c>
      <c r="BE152" s="1075" t="s">
        <v>35</v>
      </c>
      <c r="BF152" s="1075" t="s">
        <v>35</v>
      </c>
      <c r="BG152" s="1095" t="s">
        <v>35</v>
      </c>
      <c r="BH152" s="1115" t="s">
        <v>35</v>
      </c>
      <c r="BI152" s="1075" t="s">
        <v>35</v>
      </c>
      <c r="BJ152" s="1075" t="s">
        <v>35</v>
      </c>
      <c r="BK152" s="1075" t="s">
        <v>35</v>
      </c>
      <c r="BL152" s="1095" t="s">
        <v>35</v>
      </c>
      <c r="BM152" s="1115" t="s">
        <v>35</v>
      </c>
      <c r="BN152" s="1075" t="s">
        <v>35</v>
      </c>
      <c r="BO152" s="1075" t="s">
        <v>35</v>
      </c>
      <c r="BP152" s="1075" t="s">
        <v>35</v>
      </c>
      <c r="BQ152" s="1095" t="s">
        <v>35</v>
      </c>
      <c r="BR152" s="1115" t="s">
        <v>35</v>
      </c>
      <c r="BS152" s="1075" t="s">
        <v>35</v>
      </c>
      <c r="BT152" s="1075" t="s">
        <v>35</v>
      </c>
      <c r="BU152" s="1075" t="s">
        <v>35</v>
      </c>
      <c r="BV152" s="1075" t="s">
        <v>35</v>
      </c>
      <c r="BW152" s="1075" t="s">
        <v>35</v>
      </c>
      <c r="BX152" s="1075" t="s">
        <v>35</v>
      </c>
      <c r="BY152" s="1133" t="s">
        <v>35</v>
      </c>
      <c r="BZ152" s="1546"/>
      <c r="CA152" s="1546"/>
      <c r="CB152" s="1546"/>
      <c r="CC152" s="1546"/>
      <c r="CD152" s="1546"/>
      <c r="CE152" s="1546"/>
      <c r="CF152" s="1546"/>
      <c r="CG152" s="1546"/>
      <c r="CH152" s="1546"/>
      <c r="CI152" s="1546"/>
      <c r="CJ152" s="1546"/>
      <c r="CK152" s="1546"/>
      <c r="CL152" s="1546"/>
      <c r="CM152" s="1546"/>
      <c r="CN152" s="1546"/>
      <c r="CO152" s="1546"/>
      <c r="CP152" s="1546"/>
      <c r="CQ152" s="1546"/>
      <c r="CR152" s="1546"/>
      <c r="CS152" s="1546"/>
      <c r="CT152" s="1546"/>
      <c r="CU152" s="1546"/>
      <c r="CV152" s="1546"/>
      <c r="CW152" s="1546"/>
      <c r="CX152" s="1546"/>
      <c r="CY152" s="1546"/>
      <c r="CZ152" s="1546"/>
    </row>
    <row r="153" s="398" customFormat="true" ht="15" customHeight="true" x14ac:dyDescent="0.2">
      <c r="A153" s="1918" t="s">
        <v>62</v>
      </c>
      <c r="B153" s="1401" t="s">
        <v>237</v>
      </c>
      <c r="C153" s="1331">
        <v>2.9703818273253239E-2</v>
      </c>
      <c r="D153" s="1332">
        <v>0</v>
      </c>
      <c r="E153" s="1332">
        <v>0.13486845314654017</v>
      </c>
      <c r="F153" s="1332">
        <v>0.12226105788668974</v>
      </c>
      <c r="G153" s="1333">
        <v>2.3436021622017149</v>
      </c>
      <c r="H153" s="1334">
        <v>0.435403987660681</v>
      </c>
      <c r="I153" s="1332">
        <v>0.32141123882001393</v>
      </c>
      <c r="J153" s="1332">
        <v>0.97336086594469895</v>
      </c>
      <c r="K153" s="1332">
        <v>1.1979528345960355</v>
      </c>
      <c r="L153" s="1335">
        <v>10.915727210758904</v>
      </c>
      <c r="M153" s="1336">
        <v>3.5544482228643877E-2</v>
      </c>
      <c r="N153" s="1332">
        <v>0</v>
      </c>
      <c r="O153" s="1332">
        <v>3.5250574836533079E-2</v>
      </c>
      <c r="P153" s="1332">
        <v>0.18703572535157739</v>
      </c>
      <c r="Q153" s="1333">
        <v>0.17343349915532214</v>
      </c>
      <c r="R153" s="1334">
        <v>0.74064474682650239</v>
      </c>
      <c r="S153" s="1332">
        <v>0.32649159058544414</v>
      </c>
      <c r="T153" s="1332">
        <v>4.2254401686739294E-2</v>
      </c>
      <c r="U153" s="1332">
        <v>0.17340386388570003</v>
      </c>
      <c r="V153" s="1332">
        <v>5.8544115322518735</v>
      </c>
      <c r="W153" s="1332">
        <v>1.8296788544246607E-2</v>
      </c>
      <c r="X153" s="1332">
        <v>0.12653648617861127</v>
      </c>
      <c r="Y153" s="1594">
        <v>0.23883348306260951</v>
      </c>
      <c r="Z153" s="549"/>
      <c r="AA153" s="549"/>
      <c r="AB153" s="549"/>
      <c r="AC153" s="549"/>
      <c r="AD153" s="549"/>
      <c r="AE153" s="549"/>
      <c r="AF153" s="549"/>
      <c r="AG153" s="549"/>
      <c r="AH153" s="549"/>
      <c r="AI153" s="549"/>
      <c r="AJ153" s="549"/>
      <c r="AK153" s="549"/>
      <c r="AL153" s="549"/>
      <c r="AM153" s="549"/>
      <c r="AN153" s="549"/>
      <c r="AO153" s="549"/>
      <c r="AP153" s="549"/>
      <c r="AQ153" s="549"/>
      <c r="AR153" s="549"/>
      <c r="AS153" s="549"/>
      <c r="AT153" s="549"/>
      <c r="AU153" s="549"/>
      <c r="AV153" s="549"/>
      <c r="AW153" s="549"/>
      <c r="AX153" s="549"/>
      <c r="AY153" s="549"/>
      <c r="AZ153" s="216"/>
      <c r="BA153" s="1977" t="s">
        <v>62</v>
      </c>
      <c r="BB153" s="234" t="s">
        <v>237</v>
      </c>
      <c r="BC153" s="338">
        <v>3.7878910000000001</v>
      </c>
      <c r="BD153" s="305">
        <v>0</v>
      </c>
      <c r="BE153" s="305">
        <v>17.217569999999998</v>
      </c>
      <c r="BF153" s="305">
        <v>15.589895</v>
      </c>
      <c r="BG153" s="339">
        <v>298.83046999999976</v>
      </c>
      <c r="BH153" s="350">
        <v>9.1058149999999998</v>
      </c>
      <c r="BI153" s="305">
        <v>6.7159169999999992</v>
      </c>
      <c r="BJ153" s="305">
        <v>20.312943000000001</v>
      </c>
      <c r="BK153" s="305">
        <v>25.055092000000002</v>
      </c>
      <c r="BL153" s="339">
        <v>228.24433499999998</v>
      </c>
      <c r="BM153" s="350">
        <v>3.7878910000000001</v>
      </c>
      <c r="BN153" s="305">
        <v>0</v>
      </c>
      <c r="BO153" s="305">
        <v>3.7622399999999998</v>
      </c>
      <c r="BP153" s="305">
        <v>19.939409999999999</v>
      </c>
      <c r="BQ153" s="339">
        <v>18.502182999999999</v>
      </c>
      <c r="BR153" s="350">
        <v>9.1056500000000007</v>
      </c>
      <c r="BS153" s="305">
        <v>6.1641069999999996</v>
      </c>
      <c r="BT153" s="305">
        <v>3.2687879999999998</v>
      </c>
      <c r="BU153" s="305">
        <v>24.741931999999998</v>
      </c>
      <c r="BV153" s="305">
        <v>248.95024699999999</v>
      </c>
      <c r="BW153" s="305">
        <v>2.5394600000000001</v>
      </c>
      <c r="BX153" s="305">
        <v>9.4115850000000005</v>
      </c>
      <c r="BY153" s="306">
        <v>31.244057000000002</v>
      </c>
      <c r="BZ153" s="1547"/>
      <c r="CA153" s="1547"/>
      <c r="CB153" s="1547"/>
      <c r="CC153" s="1547"/>
      <c r="CD153" s="1547"/>
      <c r="CE153" s="1547"/>
      <c r="CF153" s="1547"/>
      <c r="CG153" s="1547"/>
      <c r="CH153" s="1547"/>
      <c r="CI153" s="1547"/>
      <c r="CJ153" s="1547"/>
      <c r="CK153" s="1547"/>
      <c r="CL153" s="1547"/>
      <c r="CM153" s="1547"/>
      <c r="CN153" s="1547"/>
      <c r="CO153" s="1547"/>
      <c r="CP153" s="1547"/>
      <c r="CQ153" s="1547"/>
      <c r="CR153" s="1547"/>
      <c r="CS153" s="1547"/>
      <c r="CT153" s="1547"/>
      <c r="CU153" s="1547"/>
      <c r="CV153" s="1547"/>
      <c r="CW153" s="1547"/>
      <c r="CX153" s="1547"/>
      <c r="CY153" s="1547"/>
      <c r="CZ153" s="1547"/>
    </row>
    <row r="154" s="398" customFormat="true" ht="15" customHeight="true" x14ac:dyDescent="0.2">
      <c r="A154" s="1918"/>
      <c r="B154" s="1401" t="s">
        <v>238</v>
      </c>
      <c r="C154" s="1331">
        <v>0.40988717657820806</v>
      </c>
      <c r="D154" s="1332">
        <v>0.40360258170531987</v>
      </c>
      <c r="E154" s="1332">
        <v>0.54925750287011454</v>
      </c>
      <c r="F154" s="1332">
        <v>0.89964374214701859</v>
      </c>
      <c r="G154" s="1333">
        <v>9.1170293280597292</v>
      </c>
      <c r="H154" s="1334">
        <v>4.7539381615676817</v>
      </c>
      <c r="I154" s="1332">
        <v>8.2268088776914325</v>
      </c>
      <c r="J154" s="1332">
        <v>9.397899853011074</v>
      </c>
      <c r="K154" s="1332">
        <v>13.766218258510021</v>
      </c>
      <c r="L154" s="1335">
        <v>20.306447204572422</v>
      </c>
      <c r="M154" s="1336">
        <v>0.12057870464563972</v>
      </c>
      <c r="N154" s="1332">
        <v>9.8775733754247544E-2</v>
      </c>
      <c r="O154" s="1332">
        <v>0.37093584445506933</v>
      </c>
      <c r="P154" s="1332">
        <v>0.38446343119782217</v>
      </c>
      <c r="Q154" s="1333">
        <v>1.5668414231948078</v>
      </c>
      <c r="R154" s="1334">
        <v>14.064236668378063</v>
      </c>
      <c r="S154" s="1332">
        <v>8.610036924106609</v>
      </c>
      <c r="T154" s="1332">
        <v>0.6029442292398195</v>
      </c>
      <c r="U154" s="1332">
        <v>1.0741890495043807</v>
      </c>
      <c r="V154" s="1332">
        <v>11.178859964854775</v>
      </c>
      <c r="W154" s="1332">
        <v>2.6198671461253977</v>
      </c>
      <c r="X154" s="1332">
        <v>0.78823571725424535</v>
      </c>
      <c r="Y154" s="1594">
        <v>0.13828272150377285</v>
      </c>
      <c r="Z154" s="549"/>
      <c r="AA154" s="549"/>
      <c r="AB154" s="549"/>
      <c r="AC154" s="549"/>
      <c r="AD154" s="549"/>
      <c r="AE154" s="549"/>
      <c r="AF154" s="549"/>
      <c r="AG154" s="549"/>
      <c r="AH154" s="549"/>
      <c r="AI154" s="549"/>
      <c r="AJ154" s="549"/>
      <c r="AK154" s="549"/>
      <c r="AL154" s="549"/>
      <c r="AM154" s="549"/>
      <c r="AN154" s="549"/>
      <c r="AO154" s="549"/>
      <c r="AP154" s="549"/>
      <c r="AQ154" s="549"/>
      <c r="AR154" s="549"/>
      <c r="AS154" s="549"/>
      <c r="AT154" s="549"/>
      <c r="AU154" s="549"/>
      <c r="AV154" s="549"/>
      <c r="AW154" s="549"/>
      <c r="AX154" s="549"/>
      <c r="AY154" s="549"/>
      <c r="AZ154" s="216"/>
      <c r="BA154" s="1977"/>
      <c r="BB154" s="159" t="s">
        <v>238</v>
      </c>
      <c r="BC154" s="340">
        <v>52.269642000000005</v>
      </c>
      <c r="BD154" s="307">
        <v>51.469607000000003</v>
      </c>
      <c r="BE154" s="307">
        <v>70.119284999999991</v>
      </c>
      <c r="BF154" s="307">
        <v>114.71642499999996</v>
      </c>
      <c r="BG154" s="341">
        <v>1162.5036890000006</v>
      </c>
      <c r="BH154" s="351">
        <v>99.421416999999991</v>
      </c>
      <c r="BI154" s="307">
        <v>171.89991799999999</v>
      </c>
      <c r="BJ154" s="307">
        <v>196.12356600000001</v>
      </c>
      <c r="BK154" s="307">
        <v>287.91940300000005</v>
      </c>
      <c r="BL154" s="341">
        <v>424.60126099999979</v>
      </c>
      <c r="BM154" s="351">
        <v>12.849786000000002</v>
      </c>
      <c r="BN154" s="307">
        <v>10.533868999999999</v>
      </c>
      <c r="BO154" s="307">
        <v>39.589416</v>
      </c>
      <c r="BP154" s="307">
        <v>40.986683000000006</v>
      </c>
      <c r="BQ154" s="341">
        <v>167.15332899999996</v>
      </c>
      <c r="BR154" s="351">
        <v>172.90882999999997</v>
      </c>
      <c r="BS154" s="307">
        <v>162.55606699999996</v>
      </c>
      <c r="BT154" s="307">
        <v>46.643586999999997</v>
      </c>
      <c r="BU154" s="307">
        <v>153.26943600000004</v>
      </c>
      <c r="BV154" s="307">
        <v>475.36459200000007</v>
      </c>
      <c r="BW154" s="307">
        <v>363.61833700000005</v>
      </c>
      <c r="BX154" s="307">
        <v>58.627733999999997</v>
      </c>
      <c r="BY154" s="308">
        <v>18.090065000000003</v>
      </c>
      <c r="BZ154" s="1547"/>
      <c r="CA154" s="1547"/>
      <c r="CB154" s="1547"/>
      <c r="CC154" s="1547"/>
      <c r="CD154" s="1547"/>
      <c r="CE154" s="1547"/>
      <c r="CF154" s="1547"/>
      <c r="CG154" s="1547"/>
      <c r="CH154" s="1547"/>
      <c r="CI154" s="1547"/>
      <c r="CJ154" s="1547"/>
      <c r="CK154" s="1547"/>
      <c r="CL154" s="1547"/>
      <c r="CM154" s="1547"/>
      <c r="CN154" s="1547"/>
      <c r="CO154" s="1547"/>
      <c r="CP154" s="1547"/>
      <c r="CQ154" s="1547"/>
      <c r="CR154" s="1547"/>
      <c r="CS154" s="1547"/>
      <c r="CT154" s="1547"/>
      <c r="CU154" s="1547"/>
      <c r="CV154" s="1547"/>
      <c r="CW154" s="1547"/>
      <c r="CX154" s="1547"/>
      <c r="CY154" s="1547"/>
      <c r="CZ154" s="1547"/>
    </row>
    <row r="155" s="398" customFormat="true" ht="15" customHeight="true" x14ac:dyDescent="0.2">
      <c r="A155" s="1918"/>
      <c r="B155" s="1401" t="s">
        <v>239</v>
      </c>
      <c r="C155" s="1331">
        <v>0.64187818707841715</v>
      </c>
      <c r="D155" s="1332">
        <v>0.20280285159795611</v>
      </c>
      <c r="E155" s="1332">
        <v>0.44875426135638791</v>
      </c>
      <c r="F155" s="1332">
        <v>1.0441273517173255</v>
      </c>
      <c r="G155" s="1333">
        <v>6.591380243016487</v>
      </c>
      <c r="H155" s="1334">
        <v>5.7320833378403879</v>
      </c>
      <c r="I155" s="1332">
        <v>9.491473258852194</v>
      </c>
      <c r="J155" s="1332">
        <v>10.182527084369191</v>
      </c>
      <c r="K155" s="1332">
        <v>9.2332191016147007</v>
      </c>
      <c r="L155" s="1335">
        <v>8.4573982313903979</v>
      </c>
      <c r="M155" s="1336">
        <v>0.62296489133747512</v>
      </c>
      <c r="N155" s="1332">
        <v>0.10805381986314154</v>
      </c>
      <c r="O155" s="1332">
        <v>0.13502276093199536</v>
      </c>
      <c r="P155" s="1332">
        <v>0.25025311970523367</v>
      </c>
      <c r="Q155" s="1333">
        <v>1.1150016178977005</v>
      </c>
      <c r="R155" s="1334">
        <v>0.74236311519355536</v>
      </c>
      <c r="S155" s="1332">
        <v>0.42958963743849393</v>
      </c>
      <c r="T155" s="1332">
        <v>7.6079065826485714E-2</v>
      </c>
      <c r="U155" s="1332">
        <v>4.8455978050481807</v>
      </c>
      <c r="V155" s="1332">
        <v>3.6597428856379723</v>
      </c>
      <c r="W155" s="1332">
        <v>0.81719901350995638</v>
      </c>
      <c r="X155" s="1332">
        <v>0.12974406940609762</v>
      </c>
      <c r="Y155" s="1594">
        <v>1.1114373722265243</v>
      </c>
      <c r="Z155" s="549"/>
      <c r="AA155" s="549"/>
      <c r="AB155" s="549"/>
      <c r="AC155" s="549"/>
      <c r="AD155" s="549"/>
      <c r="AE155" s="549"/>
      <c r="AF155" s="549"/>
      <c r="AG155" s="549"/>
      <c r="AH155" s="549"/>
      <c r="AI155" s="549"/>
      <c r="AJ155" s="549"/>
      <c r="AK155" s="549"/>
      <c r="AL155" s="549"/>
      <c r="AM155" s="549"/>
      <c r="AN155" s="549"/>
      <c r="AO155" s="549"/>
      <c r="AP155" s="549"/>
      <c r="AQ155" s="549"/>
      <c r="AR155" s="549"/>
      <c r="AS155" s="549"/>
      <c r="AT155" s="549"/>
      <c r="AU155" s="549"/>
      <c r="AV155" s="549"/>
      <c r="AW155" s="549"/>
      <c r="AX155" s="549"/>
      <c r="AY155" s="549"/>
      <c r="AZ155" s="216"/>
      <c r="BA155" s="1977"/>
      <c r="BB155" s="159" t="s">
        <v>239</v>
      </c>
      <c r="BC155" s="340">
        <v>81.853605000000002</v>
      </c>
      <c r="BD155" s="307">
        <v>25.862528000000001</v>
      </c>
      <c r="BE155" s="307">
        <v>57.288845000000002</v>
      </c>
      <c r="BF155" s="307">
        <v>133.13998799999999</v>
      </c>
      <c r="BG155" s="341">
        <v>840.46059000000025</v>
      </c>
      <c r="BH155" s="351">
        <v>119.877842</v>
      </c>
      <c r="BI155" s="307">
        <v>198.32519500000004</v>
      </c>
      <c r="BJ155" s="307">
        <v>212.49785099999997</v>
      </c>
      <c r="BK155" s="307">
        <v>193.11207199999998</v>
      </c>
      <c r="BL155" s="341">
        <v>176.84146900000002</v>
      </c>
      <c r="BM155" s="351">
        <v>66.387888000000004</v>
      </c>
      <c r="BN155" s="307">
        <v>11.523324000000001</v>
      </c>
      <c r="BO155" s="307">
        <v>14.410772999999999</v>
      </c>
      <c r="BP155" s="307">
        <v>26.678857999999998</v>
      </c>
      <c r="BQ155" s="341">
        <v>118.95028399999998</v>
      </c>
      <c r="BR155" s="351">
        <v>9.1267759999999996</v>
      </c>
      <c r="BS155" s="307">
        <v>8.1105809999999998</v>
      </c>
      <c r="BT155" s="307">
        <v>5.8854540000000002</v>
      </c>
      <c r="BU155" s="307">
        <v>691.38858100000027</v>
      </c>
      <c r="BV155" s="307">
        <v>155.62518800000001</v>
      </c>
      <c r="BW155" s="307">
        <v>113.42122700000002</v>
      </c>
      <c r="BX155" s="307">
        <v>9.6501599999999996</v>
      </c>
      <c r="BY155" s="308">
        <v>145.39758899999995</v>
      </c>
      <c r="BZ155" s="1547"/>
      <c r="CA155" s="1547"/>
      <c r="CB155" s="1547"/>
      <c r="CC155" s="1547"/>
      <c r="CD155" s="1547"/>
      <c r="CE155" s="1547"/>
      <c r="CF155" s="1547"/>
      <c r="CG155" s="1547"/>
      <c r="CH155" s="1547"/>
      <c r="CI155" s="1547"/>
      <c r="CJ155" s="1547"/>
      <c r="CK155" s="1547"/>
      <c r="CL155" s="1547"/>
      <c r="CM155" s="1547"/>
      <c r="CN155" s="1547"/>
      <c r="CO155" s="1547"/>
      <c r="CP155" s="1547"/>
      <c r="CQ155" s="1547"/>
      <c r="CR155" s="1547"/>
      <c r="CS155" s="1547"/>
      <c r="CT155" s="1547"/>
      <c r="CU155" s="1547"/>
      <c r="CV155" s="1547"/>
      <c r="CW155" s="1547"/>
      <c r="CX155" s="1547"/>
      <c r="CY155" s="1547"/>
      <c r="CZ155" s="1547"/>
    </row>
    <row r="156" s="398" customFormat="true" ht="15" customHeight="true" x14ac:dyDescent="0.2">
      <c r="A156" s="1918"/>
      <c r="B156" s="1401" t="s">
        <v>240</v>
      </c>
      <c r="C156" s="1331">
        <v>4.0322713245913082</v>
      </c>
      <c r="D156" s="1332">
        <v>5.2366212096978222</v>
      </c>
      <c r="E156" s="1332">
        <v>8.2420123773877254</v>
      </c>
      <c r="F156" s="1332">
        <v>12.588085380061381</v>
      </c>
      <c r="G156" s="1333">
        <v>46.716806882284864</v>
      </c>
      <c r="H156" s="1334">
        <v>32.936093683788656</v>
      </c>
      <c r="I156" s="1332">
        <v>54.239930857557951</v>
      </c>
      <c r="J156" s="1332">
        <v>63.369574019715103</v>
      </c>
      <c r="K156" s="1332">
        <v>68.758684621137533</v>
      </c>
      <c r="L156" s="1335">
        <v>57.130194352725418</v>
      </c>
      <c r="M156" s="1336">
        <v>3.1653385042254145</v>
      </c>
      <c r="N156" s="1332">
        <v>4.4284187269940132</v>
      </c>
      <c r="O156" s="1332">
        <v>5.5837907838206702</v>
      </c>
      <c r="P156" s="1332">
        <v>8.8306989985036246</v>
      </c>
      <c r="Q156" s="1333">
        <v>15.672208996616128</v>
      </c>
      <c r="R156" s="1334">
        <v>33.214232440415927</v>
      </c>
      <c r="S156" s="1332">
        <v>13.477487108612726</v>
      </c>
      <c r="T156" s="1332">
        <v>11.901884914442288</v>
      </c>
      <c r="U156" s="1332">
        <v>13.732224573505308</v>
      </c>
      <c r="V156" s="1332">
        <v>63.765064258385216</v>
      </c>
      <c r="W156" s="1332">
        <v>8.7539342628210761</v>
      </c>
      <c r="X156" s="1332">
        <v>6.4514723040146231</v>
      </c>
      <c r="Y156" s="1594">
        <v>14.118107764133228</v>
      </c>
      <c r="Z156" s="549"/>
      <c r="AA156" s="549"/>
      <c r="AB156" s="549"/>
      <c r="AC156" s="549"/>
      <c r="AD156" s="549"/>
      <c r="AE156" s="549"/>
      <c r="AF156" s="549"/>
      <c r="AG156" s="549"/>
      <c r="AH156" s="549"/>
      <c r="AI156" s="549"/>
      <c r="AJ156" s="549"/>
      <c r="AK156" s="549"/>
      <c r="AL156" s="549"/>
      <c r="AM156" s="549"/>
      <c r="AN156" s="549"/>
      <c r="AO156" s="549"/>
      <c r="AP156" s="549"/>
      <c r="AQ156" s="549"/>
      <c r="AR156" s="549"/>
      <c r="AS156" s="549"/>
      <c r="AT156" s="549"/>
      <c r="AU156" s="549"/>
      <c r="AV156" s="549"/>
      <c r="AW156" s="549"/>
      <c r="AX156" s="549"/>
      <c r="AY156" s="549"/>
      <c r="AZ156" s="216"/>
      <c r="BA156" s="1977"/>
      <c r="BB156" s="159" t="s">
        <v>240</v>
      </c>
      <c r="BC156" s="340">
        <v>514.20339700000011</v>
      </c>
      <c r="BD156" s="307">
        <v>667.8025560000001</v>
      </c>
      <c r="BE156" s="307">
        <v>1052.1913890000003</v>
      </c>
      <c r="BF156" s="307">
        <v>1605.1466650000004</v>
      </c>
      <c r="BG156" s="341">
        <v>5956.8153600000105</v>
      </c>
      <c r="BH156" s="351">
        <v>688.80851900000005</v>
      </c>
      <c r="BI156" s="307">
        <v>1133.3482769999989</v>
      </c>
      <c r="BJ156" s="307">
        <v>1322.4515080000008</v>
      </c>
      <c r="BK156" s="307">
        <v>1438.0826350000002</v>
      </c>
      <c r="BL156" s="341">
        <v>1194.5739360000002</v>
      </c>
      <c r="BM156" s="351">
        <v>337.32260199999996</v>
      </c>
      <c r="BN156" s="307">
        <v>472.26561599999985</v>
      </c>
      <c r="BO156" s="307">
        <v>595.94946000000004</v>
      </c>
      <c r="BP156" s="307">
        <v>941.41869199999962</v>
      </c>
      <c r="BQ156" s="341">
        <v>1671.9381220000002</v>
      </c>
      <c r="BR156" s="351">
        <v>408.34310500000055</v>
      </c>
      <c r="BS156" s="307">
        <v>254.45271799999992</v>
      </c>
      <c r="BT156" s="307">
        <v>920.72629199999892</v>
      </c>
      <c r="BU156" s="307">
        <v>1959.3667579999999</v>
      </c>
      <c r="BV156" s="307">
        <v>2711.5156510000043</v>
      </c>
      <c r="BW156" s="307">
        <v>1214.9818450000002</v>
      </c>
      <c r="BX156" s="307">
        <v>479.85037199999994</v>
      </c>
      <c r="BY156" s="308">
        <v>1846.9226259999998</v>
      </c>
      <c r="BZ156" s="1547"/>
      <c r="CA156" s="1547"/>
      <c r="CB156" s="1547"/>
      <c r="CC156" s="1547"/>
      <c r="CD156" s="1547"/>
      <c r="CE156" s="1547"/>
      <c r="CF156" s="1547"/>
      <c r="CG156" s="1547"/>
      <c r="CH156" s="1547"/>
      <c r="CI156" s="1547"/>
      <c r="CJ156" s="1547"/>
      <c r="CK156" s="1547"/>
      <c r="CL156" s="1547"/>
      <c r="CM156" s="1547"/>
      <c r="CN156" s="1547"/>
      <c r="CO156" s="1547"/>
      <c r="CP156" s="1547"/>
      <c r="CQ156" s="1547"/>
      <c r="CR156" s="1547"/>
      <c r="CS156" s="1547"/>
      <c r="CT156" s="1547"/>
      <c r="CU156" s="1547"/>
      <c r="CV156" s="1547"/>
      <c r="CW156" s="1547"/>
      <c r="CX156" s="1547"/>
      <c r="CY156" s="1547"/>
      <c r="CZ156" s="1547"/>
    </row>
    <row r="157" s="398" customFormat="true" ht="15" customHeight="true" x14ac:dyDescent="0.2">
      <c r="A157" s="1918"/>
      <c r="B157" s="1401" t="s">
        <v>241</v>
      </c>
      <c r="C157" s="1331">
        <v>6.5940209664067089</v>
      </c>
      <c r="D157" s="1332">
        <v>9.4904519879005775</v>
      </c>
      <c r="E157" s="1332">
        <v>7.49143366185183</v>
      </c>
      <c r="F157" s="1332">
        <v>7.6552730410084839</v>
      </c>
      <c r="G157" s="1333">
        <v>6.8317826738041374</v>
      </c>
      <c r="H157" s="1334">
        <v>12.533175758707117</v>
      </c>
      <c r="I157" s="1332">
        <v>8.5324327239557203</v>
      </c>
      <c r="J157" s="1332">
        <v>10.968308522834477</v>
      </c>
      <c r="K157" s="1332">
        <v>6.2385459090266728</v>
      </c>
      <c r="L157" s="1335">
        <v>3.1245816291272197</v>
      </c>
      <c r="M157" s="1336">
        <v>6.1953267348412604</v>
      </c>
      <c r="N157" s="1332">
        <v>8.9129339072486697</v>
      </c>
      <c r="O157" s="1332">
        <v>7.0362390636411209</v>
      </c>
      <c r="P157" s="1332">
        <v>8.8354983702924876</v>
      </c>
      <c r="Q157" s="1333">
        <v>6.4308203590353648</v>
      </c>
      <c r="R157" s="1334">
        <v>3.3808663365359912</v>
      </c>
      <c r="S157" s="1332">
        <v>10.599513484067234</v>
      </c>
      <c r="T157" s="1332">
        <v>2.9663804750892671</v>
      </c>
      <c r="U157" s="1332">
        <v>6.612656801789492</v>
      </c>
      <c r="V157" s="1332">
        <v>8.8799880229323556</v>
      </c>
      <c r="W157" s="1332">
        <v>8.8091477867472268</v>
      </c>
      <c r="X157" s="1332">
        <v>10.519586322779496</v>
      </c>
      <c r="Y157" s="1594">
        <v>8.0831026061290618</v>
      </c>
      <c r="Z157" s="549"/>
      <c r="AA157" s="549"/>
      <c r="AB157" s="549"/>
      <c r="AC157" s="549"/>
      <c r="AD157" s="549"/>
      <c r="AE157" s="549"/>
      <c r="AF157" s="549"/>
      <c r="AG157" s="549"/>
      <c r="AH157" s="549"/>
      <c r="AI157" s="549"/>
      <c r="AJ157" s="549"/>
      <c r="AK157" s="549"/>
      <c r="AL157" s="549"/>
      <c r="AM157" s="549"/>
      <c r="AN157" s="549"/>
      <c r="AO157" s="549"/>
      <c r="AP157" s="549"/>
      <c r="AQ157" s="549"/>
      <c r="AR157" s="549"/>
      <c r="AS157" s="549"/>
      <c r="AT157" s="549"/>
      <c r="AU157" s="549"/>
      <c r="AV157" s="549"/>
      <c r="AW157" s="549"/>
      <c r="AX157" s="549"/>
      <c r="AY157" s="549"/>
      <c r="AZ157" s="216"/>
      <c r="BA157" s="1977"/>
      <c r="BB157" s="159" t="s">
        <v>241</v>
      </c>
      <c r="BC157" s="340">
        <v>840.88289400000042</v>
      </c>
      <c r="BD157" s="307">
        <v>1210.2743049999995</v>
      </c>
      <c r="BE157" s="307">
        <v>956.37104500000021</v>
      </c>
      <c r="BF157" s="307">
        <v>976.14812900000061</v>
      </c>
      <c r="BG157" s="341">
        <v>871.11407400000053</v>
      </c>
      <c r="BH157" s="351">
        <v>262.11239000000006</v>
      </c>
      <c r="BI157" s="307">
        <v>178.28595600000006</v>
      </c>
      <c r="BJ157" s="307">
        <v>228.89622299999999</v>
      </c>
      <c r="BK157" s="307">
        <v>130.478711</v>
      </c>
      <c r="BL157" s="341">
        <v>65.33399399999999</v>
      </c>
      <c r="BM157" s="351">
        <v>660.22124699999995</v>
      </c>
      <c r="BN157" s="307">
        <v>950.51359900000023</v>
      </c>
      <c r="BO157" s="307">
        <v>750.96704599999987</v>
      </c>
      <c r="BP157" s="307">
        <v>941.93034100000057</v>
      </c>
      <c r="BQ157" s="341">
        <v>686.05094000000031</v>
      </c>
      <c r="BR157" s="351">
        <v>41.565117000000001</v>
      </c>
      <c r="BS157" s="307">
        <v>200.117054</v>
      </c>
      <c r="BT157" s="307">
        <v>229.47831500000007</v>
      </c>
      <c r="BU157" s="307">
        <v>943.51937300000031</v>
      </c>
      <c r="BV157" s="307">
        <v>377.60844100000003</v>
      </c>
      <c r="BW157" s="307">
        <v>1222.6450770000001</v>
      </c>
      <c r="BX157" s="307">
        <v>782.43029999999999</v>
      </c>
      <c r="BY157" s="308">
        <v>1057.4267700000005</v>
      </c>
      <c r="BZ157" s="1547"/>
      <c r="CA157" s="1547"/>
      <c r="CB157" s="1547"/>
      <c r="CC157" s="1547"/>
      <c r="CD157" s="1547"/>
      <c r="CE157" s="1547"/>
      <c r="CF157" s="1547"/>
      <c r="CG157" s="1547"/>
      <c r="CH157" s="1547"/>
      <c r="CI157" s="1547"/>
      <c r="CJ157" s="1547"/>
      <c r="CK157" s="1547"/>
      <c r="CL157" s="1547"/>
      <c r="CM157" s="1547"/>
      <c r="CN157" s="1547"/>
      <c r="CO157" s="1547"/>
      <c r="CP157" s="1547"/>
      <c r="CQ157" s="1547"/>
      <c r="CR157" s="1547"/>
      <c r="CS157" s="1547"/>
      <c r="CT157" s="1547"/>
      <c r="CU157" s="1547"/>
      <c r="CV157" s="1547"/>
      <c r="CW157" s="1547"/>
      <c r="CX157" s="1547"/>
      <c r="CY157" s="1547"/>
      <c r="CZ157" s="1547"/>
    </row>
    <row r="158" s="398" customFormat="true" ht="15" customHeight="true" x14ac:dyDescent="0.2">
      <c r="A158" s="1918"/>
      <c r="B158" s="1401" t="s">
        <v>242</v>
      </c>
      <c r="C158" s="1331">
        <v>88.041562822414178</v>
      </c>
      <c r="D158" s="1332">
        <v>84.263699353061483</v>
      </c>
      <c r="E158" s="1332">
        <v>82.473805946908698</v>
      </c>
      <c r="F158" s="1332">
        <v>76.890320089347142</v>
      </c>
      <c r="G158" s="1333">
        <v>27.912268995714484</v>
      </c>
      <c r="H158" s="1334">
        <v>41.699035071511076</v>
      </c>
      <c r="I158" s="1332">
        <v>17.923411994716243</v>
      </c>
      <c r="J158" s="1332">
        <v>4.4293255266349529</v>
      </c>
      <c r="K158" s="1332">
        <v>0.71123845784033268</v>
      </c>
      <c r="L158" s="1335">
        <v>6.5651371425459806E-2</v>
      </c>
      <c r="M158" s="1336">
        <v>89.734908690186387</v>
      </c>
      <c r="N158" s="1332">
        <v>86.140824829419444</v>
      </c>
      <c r="O158" s="1332">
        <v>86.2986326845419</v>
      </c>
      <c r="P158" s="1332">
        <v>80.931567261506416</v>
      </c>
      <c r="Q158" s="1333">
        <v>74.262064581113421</v>
      </c>
      <c r="R158" s="1334">
        <v>47.857656692649797</v>
      </c>
      <c r="S158" s="1332">
        <v>66.556881255189396</v>
      </c>
      <c r="T158" s="1332">
        <v>80.749999104540294</v>
      </c>
      <c r="U158" s="1332">
        <v>73.506286748221726</v>
      </c>
      <c r="V158" s="1332">
        <v>6.0507439842758162</v>
      </c>
      <c r="W158" s="1332">
        <v>78.981555002252136</v>
      </c>
      <c r="X158" s="1332">
        <v>81.866838668830638</v>
      </c>
      <c r="Y158" s="1594">
        <v>76.265206246683618</v>
      </c>
      <c r="Z158" s="549"/>
      <c r="AA158" s="549"/>
      <c r="AB158" s="549"/>
      <c r="AC158" s="549"/>
      <c r="AD158" s="549"/>
      <c r="AE158" s="549"/>
      <c r="AF158" s="549"/>
      <c r="AG158" s="549"/>
      <c r="AH158" s="549"/>
      <c r="AI158" s="549"/>
      <c r="AJ158" s="549"/>
      <c r="AK158" s="549"/>
      <c r="AL158" s="549"/>
      <c r="AM158" s="549"/>
      <c r="AN158" s="549"/>
      <c r="AO158" s="549"/>
      <c r="AP158" s="549"/>
      <c r="AQ158" s="549"/>
      <c r="AR158" s="549"/>
      <c r="AS158" s="549"/>
      <c r="AT158" s="549"/>
      <c r="AU158" s="549"/>
      <c r="AV158" s="549"/>
      <c r="AW158" s="549"/>
      <c r="AX158" s="549"/>
      <c r="AY158" s="549"/>
      <c r="AZ158" s="216"/>
      <c r="BA158" s="1977"/>
      <c r="BB158" s="159" t="s">
        <v>242</v>
      </c>
      <c r="BC158" s="340">
        <v>11227.238207999997</v>
      </c>
      <c r="BD158" s="307">
        <v>10745.767462000014</v>
      </c>
      <c r="BE158" s="307">
        <v>10528.767061000019</v>
      </c>
      <c r="BF158" s="307">
        <v>9804.5284199999824</v>
      </c>
      <c r="BG158" s="341">
        <v>3559.0667210000061</v>
      </c>
      <c r="BH158" s="351">
        <v>872.0721670000006</v>
      </c>
      <c r="BI158" s="307">
        <v>374.51132000000013</v>
      </c>
      <c r="BJ158" s="307">
        <v>92.435026000000008</v>
      </c>
      <c r="BK158" s="307">
        <v>14.875498</v>
      </c>
      <c r="BL158" s="341">
        <v>1.372749</v>
      </c>
      <c r="BM158" s="351">
        <v>9562.8359649999948</v>
      </c>
      <c r="BN158" s="307">
        <v>9186.4279800000168</v>
      </c>
      <c r="BO158" s="307">
        <v>9210.5212280000105</v>
      </c>
      <c r="BP158" s="307">
        <v>8627.9115850000035</v>
      </c>
      <c r="BQ158" s="341">
        <v>7922.4043539999948</v>
      </c>
      <c r="BR158" s="351">
        <v>588.37259499999925</v>
      </c>
      <c r="BS158" s="307">
        <v>1256.5828630000012</v>
      </c>
      <c r="BT158" s="307">
        <v>6246.7960149999935</v>
      </c>
      <c r="BU158" s="307">
        <v>10488.160456999964</v>
      </c>
      <c r="BV158" s="307">
        <v>257.29899599999999</v>
      </c>
      <c r="BW158" s="307">
        <v>10962.060318999986</v>
      </c>
      <c r="BX158" s="307">
        <v>6089.1268130000044</v>
      </c>
      <c r="BY158" s="308">
        <v>9976.9698140000164</v>
      </c>
      <c r="BZ158" s="1547"/>
      <c r="CA158" s="1547"/>
      <c r="CB158" s="1547"/>
      <c r="CC158" s="1547"/>
      <c r="CD158" s="1547"/>
      <c r="CE158" s="1547"/>
      <c r="CF158" s="1547"/>
      <c r="CG158" s="1547"/>
      <c r="CH158" s="1547"/>
      <c r="CI158" s="1547"/>
      <c r="CJ158" s="1547"/>
      <c r="CK158" s="1547"/>
      <c r="CL158" s="1547"/>
      <c r="CM158" s="1547"/>
      <c r="CN158" s="1547"/>
      <c r="CO158" s="1547"/>
      <c r="CP158" s="1547"/>
      <c r="CQ158" s="1547"/>
      <c r="CR158" s="1547"/>
      <c r="CS158" s="1547"/>
      <c r="CT158" s="1547"/>
      <c r="CU158" s="1547"/>
      <c r="CV158" s="1547"/>
      <c r="CW158" s="1547"/>
      <c r="CX158" s="1547"/>
      <c r="CY158" s="1547"/>
      <c r="CZ158" s="1547"/>
    </row>
    <row r="159" s="398" customFormat="true" ht="15" customHeight="true" x14ac:dyDescent="0.2">
      <c r="A159" s="1918"/>
      <c r="B159" s="1401" t="s">
        <v>243</v>
      </c>
      <c r="C159" s="1331">
        <v>0.22912763842436254</v>
      </c>
      <c r="D159" s="1332">
        <v>0.34330577756403141</v>
      </c>
      <c r="E159" s="1332">
        <v>0.52726437998037201</v>
      </c>
      <c r="F159" s="1332">
        <v>0.72637229039681694</v>
      </c>
      <c r="G159" s="1333">
        <v>0.47168808077078778</v>
      </c>
      <c r="H159" s="1334">
        <v>1.1964787004127473</v>
      </c>
      <c r="I159" s="1332">
        <v>0.97046307442836244</v>
      </c>
      <c r="J159" s="1332">
        <v>0.67900412749052086</v>
      </c>
      <c r="K159" s="1332">
        <v>0</v>
      </c>
      <c r="L159" s="1335">
        <v>0</v>
      </c>
      <c r="M159" s="1336">
        <v>0.12533799253529043</v>
      </c>
      <c r="N159" s="1332">
        <v>0.28522645796832485</v>
      </c>
      <c r="O159" s="1332">
        <v>0.41953063728056356</v>
      </c>
      <c r="P159" s="1332">
        <v>0.58048309344292348</v>
      </c>
      <c r="Q159" s="1333">
        <v>0.77962952298738331</v>
      </c>
      <c r="R159" s="1334">
        <v>0</v>
      </c>
      <c r="S159" s="1332">
        <v>0</v>
      </c>
      <c r="T159" s="1332">
        <v>3.4559004334802461</v>
      </c>
      <c r="U159" s="1332">
        <v>5.5641158045202026E-2</v>
      </c>
      <c r="V159" s="1332">
        <v>0.21105246688449666</v>
      </c>
      <c r="W159" s="1332">
        <v>0</v>
      </c>
      <c r="X159" s="1332">
        <v>4.9820493263236371E-2</v>
      </c>
      <c r="Y159" s="1594">
        <v>3.9064407406309211E-2</v>
      </c>
      <c r="Z159" s="549"/>
      <c r="AA159" s="549"/>
      <c r="AB159" s="549"/>
      <c r="AC159" s="549"/>
      <c r="AD159" s="549"/>
      <c r="AE159" s="549"/>
      <c r="AF159" s="549"/>
      <c r="AG159" s="549"/>
      <c r="AH159" s="549"/>
      <c r="AI159" s="549"/>
      <c r="AJ159" s="549"/>
      <c r="AK159" s="549"/>
      <c r="AL159" s="549"/>
      <c r="AM159" s="549"/>
      <c r="AN159" s="549"/>
      <c r="AO159" s="549"/>
      <c r="AP159" s="549"/>
      <c r="AQ159" s="549"/>
      <c r="AR159" s="549"/>
      <c r="AS159" s="549"/>
      <c r="AT159" s="549"/>
      <c r="AU159" s="549"/>
      <c r="AV159" s="549"/>
      <c r="AW159" s="549"/>
      <c r="AX159" s="549"/>
      <c r="AY159" s="549"/>
      <c r="AZ159" s="216"/>
      <c r="BA159" s="1977"/>
      <c r="BB159" s="159" t="s">
        <v>243</v>
      </c>
      <c r="BC159" s="340">
        <v>29.218819999999997</v>
      </c>
      <c r="BD159" s="307">
        <v>43.780228999999999</v>
      </c>
      <c r="BE159" s="307">
        <v>67.311599999999999</v>
      </c>
      <c r="BF159" s="307">
        <v>92.622032999999988</v>
      </c>
      <c r="BG159" s="341">
        <v>60.14449599999999</v>
      </c>
      <c r="BH159" s="351">
        <v>25.022540000000003</v>
      </c>
      <c r="BI159" s="307">
        <v>20.277913999999999</v>
      </c>
      <c r="BJ159" s="307">
        <v>14.17005</v>
      </c>
      <c r="BK159" s="307">
        <v>0</v>
      </c>
      <c r="BL159" s="341">
        <v>0</v>
      </c>
      <c r="BM159" s="351">
        <v>13.356972000000001</v>
      </c>
      <c r="BN159" s="307">
        <v>30.417775999999996</v>
      </c>
      <c r="BO159" s="307">
        <v>44.775864000000006</v>
      </c>
      <c r="BP159" s="307">
        <v>61.883848000000008</v>
      </c>
      <c r="BQ159" s="341">
        <v>83.172213999999983</v>
      </c>
      <c r="BR159" s="351">
        <v>0</v>
      </c>
      <c r="BS159" s="307">
        <v>0</v>
      </c>
      <c r="BT159" s="307">
        <v>267.34743400000008</v>
      </c>
      <c r="BU159" s="307">
        <v>7.9390949999999991</v>
      </c>
      <c r="BV159" s="307">
        <v>8.9746959999999998</v>
      </c>
      <c r="BW159" s="307">
        <v>0</v>
      </c>
      <c r="BX159" s="307">
        <v>3.7055699999999998</v>
      </c>
      <c r="BY159" s="308">
        <v>5.1103829999999997</v>
      </c>
      <c r="BZ159" s="1547"/>
      <c r="CA159" s="1547"/>
      <c r="CB159" s="1547"/>
      <c r="CC159" s="1547"/>
      <c r="CD159" s="1547"/>
      <c r="CE159" s="1547"/>
      <c r="CF159" s="1547"/>
      <c r="CG159" s="1547"/>
      <c r="CH159" s="1547"/>
      <c r="CI159" s="1547"/>
      <c r="CJ159" s="1547"/>
      <c r="CK159" s="1547"/>
      <c r="CL159" s="1547"/>
      <c r="CM159" s="1547"/>
      <c r="CN159" s="1547"/>
      <c r="CO159" s="1547"/>
      <c r="CP159" s="1547"/>
      <c r="CQ159" s="1547"/>
      <c r="CR159" s="1547"/>
      <c r="CS159" s="1547"/>
      <c r="CT159" s="1547"/>
      <c r="CU159" s="1547"/>
      <c r="CV159" s="1547"/>
      <c r="CW159" s="1547"/>
      <c r="CX159" s="1547"/>
      <c r="CY159" s="1547"/>
      <c r="CZ159" s="1547"/>
    </row>
    <row r="160" s="398" customFormat="true" ht="15" customHeight="true" x14ac:dyDescent="0.2">
      <c r="A160" s="1919"/>
      <c r="B160" s="1402" t="s">
        <v>46</v>
      </c>
      <c r="C160" s="1331">
        <v>2.154806623358849E-2</v>
      </c>
      <c r="D160" s="1332">
        <v>5.9516238472929819E-2</v>
      </c>
      <c r="E160" s="1332">
        <v>0.13260341649831398</v>
      </c>
      <c r="F160" s="1332">
        <v>7.3917047435023253E-2</v>
      </c>
      <c r="G160" s="1333">
        <v>1.5441634148160145E-2</v>
      </c>
      <c r="H160" s="1334">
        <v>0.71379129851159118</v>
      </c>
      <c r="I160" s="1332">
        <v>0.29406797397808299</v>
      </c>
      <c r="J160" s="1332">
        <v>0</v>
      </c>
      <c r="K160" s="1332">
        <v>9.4140817274675936E-2</v>
      </c>
      <c r="L160" s="1335">
        <v>0</v>
      </c>
      <c r="M160" s="1336">
        <v>0</v>
      </c>
      <c r="N160" s="1332">
        <v>2.5766524752093498E-2</v>
      </c>
      <c r="O160" s="1332">
        <v>0.1205976504921826</v>
      </c>
      <c r="P160" s="1332">
        <v>0</v>
      </c>
      <c r="Q160" s="1333">
        <v>0</v>
      </c>
      <c r="R160" s="1334">
        <v>0</v>
      </c>
      <c r="S160" s="1332">
        <v>0</v>
      </c>
      <c r="T160" s="1332">
        <v>0.20455737569490673</v>
      </c>
      <c r="U160" s="1332">
        <v>0</v>
      </c>
      <c r="V160" s="1332">
        <v>0.4001368847774337</v>
      </c>
      <c r="W160" s="1332">
        <v>0</v>
      </c>
      <c r="X160" s="1332">
        <v>6.7765938273066942E-2</v>
      </c>
      <c r="Y160" s="1594">
        <v>5.9653988548039648E-3</v>
      </c>
      <c r="Z160" s="549"/>
      <c r="AA160" s="549"/>
      <c r="AB160" s="549"/>
      <c r="AC160" s="549"/>
      <c r="AD160" s="549"/>
      <c r="AE160" s="549"/>
      <c r="AF160" s="549"/>
      <c r="AG160" s="549"/>
      <c r="AH160" s="549"/>
      <c r="AI160" s="549"/>
      <c r="AJ160" s="549"/>
      <c r="AK160" s="549"/>
      <c r="AL160" s="549"/>
      <c r="AM160" s="549"/>
      <c r="AN160" s="549"/>
      <c r="AO160" s="549"/>
      <c r="AP160" s="549"/>
      <c r="AQ160" s="549"/>
      <c r="AR160" s="549"/>
      <c r="AS160" s="549"/>
      <c r="AT160" s="549"/>
      <c r="AU160" s="549"/>
      <c r="AV160" s="549"/>
      <c r="AW160" s="549"/>
      <c r="AX160" s="549"/>
      <c r="AY160" s="549"/>
      <c r="AZ160" s="216"/>
      <c r="BA160" s="1977"/>
      <c r="BB160" s="159" t="s">
        <v>46</v>
      </c>
      <c r="BC160" s="340">
        <v>2.7478530000000001</v>
      </c>
      <c r="BD160" s="307">
        <v>7.589836</v>
      </c>
      <c r="BE160" s="307">
        <v>16.928411000000001</v>
      </c>
      <c r="BF160" s="307">
        <v>9.4253970000000002</v>
      </c>
      <c r="BG160" s="341">
        <v>1.9689480000000001</v>
      </c>
      <c r="BH160" s="351">
        <v>14.927864</v>
      </c>
      <c r="BI160" s="307">
        <v>6.144577</v>
      </c>
      <c r="BJ160" s="307">
        <v>0</v>
      </c>
      <c r="BK160" s="307">
        <v>1.9689480000000001</v>
      </c>
      <c r="BL160" s="341">
        <v>0</v>
      </c>
      <c r="BM160" s="351">
        <v>0</v>
      </c>
      <c r="BN160" s="307">
        <v>2.7478530000000001</v>
      </c>
      <c r="BO160" s="307">
        <v>12.871203000000001</v>
      </c>
      <c r="BP160" s="307">
        <v>0</v>
      </c>
      <c r="BQ160" s="341">
        <v>0</v>
      </c>
      <c r="BR160" s="351">
        <v>0</v>
      </c>
      <c r="BS160" s="307">
        <v>0</v>
      </c>
      <c r="BT160" s="307">
        <v>15.824498000000002</v>
      </c>
      <c r="BU160" s="307">
        <v>0</v>
      </c>
      <c r="BV160" s="307">
        <v>17.015233000000002</v>
      </c>
      <c r="BW160" s="307">
        <v>0</v>
      </c>
      <c r="BX160" s="307">
        <v>5.040324</v>
      </c>
      <c r="BY160" s="308">
        <v>0.78039000000000003</v>
      </c>
      <c r="BZ160" s="1547"/>
      <c r="CA160" s="1547"/>
      <c r="CB160" s="1547"/>
      <c r="CC160" s="1547"/>
      <c r="CD160" s="1547"/>
      <c r="CE160" s="1547"/>
      <c r="CF160" s="1547"/>
      <c r="CG160" s="1547"/>
      <c r="CH160" s="1547"/>
      <c r="CI160" s="1547"/>
      <c r="CJ160" s="1547"/>
      <c r="CK160" s="1547"/>
      <c r="CL160" s="1547"/>
      <c r="CM160" s="1547"/>
      <c r="CN160" s="1547"/>
      <c r="CO160" s="1547"/>
      <c r="CP160" s="1547"/>
      <c r="CQ160" s="1547"/>
      <c r="CR160" s="1547"/>
      <c r="CS160" s="1547"/>
      <c r="CT160" s="1547"/>
      <c r="CU160" s="1547"/>
      <c r="CV160" s="1547"/>
      <c r="CW160" s="1547"/>
      <c r="CX160" s="1547"/>
      <c r="CY160" s="1547"/>
      <c r="CZ160" s="1547"/>
    </row>
    <row r="161" s="239" customFormat="true" ht="15" customHeight="true" x14ac:dyDescent="0.2">
      <c r="B161" s="135"/>
      <c r="C161" s="816"/>
      <c r="D161" s="778"/>
      <c r="E161" s="778"/>
      <c r="F161" s="778"/>
      <c r="G161" s="779"/>
      <c r="H161" s="817"/>
      <c r="I161" s="778"/>
      <c r="J161" s="778"/>
      <c r="K161" s="778"/>
      <c r="L161" s="818"/>
      <c r="M161" s="816"/>
      <c r="N161" s="778"/>
      <c r="O161" s="778"/>
      <c r="P161" s="778"/>
      <c r="Q161" s="779"/>
      <c r="R161" s="817"/>
      <c r="S161" s="778"/>
      <c r="T161" s="778"/>
      <c r="U161" s="778"/>
      <c r="V161" s="778"/>
      <c r="W161" s="778"/>
      <c r="X161" s="778"/>
      <c r="Y161" s="818"/>
      <c r="Z161" s="549"/>
      <c r="AA161" s="549"/>
      <c r="AB161" s="549"/>
      <c r="AC161" s="549"/>
      <c r="AD161" s="549"/>
      <c r="AE161" s="549"/>
      <c r="AF161" s="549"/>
      <c r="AG161" s="549"/>
      <c r="AH161" s="549"/>
      <c r="AI161" s="549"/>
      <c r="AJ161" s="549"/>
      <c r="AK161" s="549"/>
      <c r="AL161" s="549"/>
      <c r="AM161" s="549"/>
      <c r="AN161" s="549"/>
      <c r="AO161" s="549"/>
      <c r="AP161" s="549"/>
      <c r="AQ161" s="549"/>
      <c r="AR161" s="549"/>
      <c r="AS161" s="549"/>
      <c r="AT161" s="549"/>
      <c r="AU161" s="549"/>
      <c r="AV161" s="549"/>
      <c r="AW161" s="549"/>
      <c r="AX161" s="549"/>
      <c r="AY161" s="549"/>
      <c r="AZ161" s="216"/>
      <c r="BA161" s="1978"/>
      <c r="BB161" s="159" t="s">
        <v>172</v>
      </c>
      <c r="BC161" s="340">
        <v>12752.202309999995</v>
      </c>
      <c r="BD161" s="307">
        <v>12752.546522999999</v>
      </c>
      <c r="BE161" s="307">
        <v>12766.195206000022</v>
      </c>
      <c r="BF161" s="307">
        <v>12751.316951999999</v>
      </c>
      <c r="BG161" s="341">
        <v>12750.904347999971</v>
      </c>
      <c r="BH161" s="351">
        <v>2091.348554000002</v>
      </c>
      <c r="BI161" s="307">
        <v>2089.5090739999991</v>
      </c>
      <c r="BJ161" s="307">
        <v>2086.8871670000003</v>
      </c>
      <c r="BK161" s="307">
        <v>2091.4923590000008</v>
      </c>
      <c r="BL161" s="341">
        <v>2090.9677440000037</v>
      </c>
      <c r="BM161" s="351">
        <v>10656.762350999983</v>
      </c>
      <c r="BN161" s="307">
        <v>10664.430017000024</v>
      </c>
      <c r="BO161" s="307">
        <v>10672.847230000007</v>
      </c>
      <c r="BP161" s="307">
        <v>10660.749416999995</v>
      </c>
      <c r="BQ161" s="341">
        <v>10668.171425999983</v>
      </c>
      <c r="BR161" s="351">
        <v>1229.4220730000018</v>
      </c>
      <c r="BS161" s="307">
        <v>1887.9833900000031</v>
      </c>
      <c r="BT161" s="307">
        <v>7735.9703829999889</v>
      </c>
      <c r="BU161" s="307">
        <v>14268.385631999965</v>
      </c>
      <c r="BV161" s="307">
        <v>4252.3530440000068</v>
      </c>
      <c r="BW161" s="307">
        <v>13879.26626499998</v>
      </c>
      <c r="BX161" s="307">
        <v>7437.8428580000036</v>
      </c>
      <c r="BY161" s="308">
        <v>13081.941694000026</v>
      </c>
      <c r="BZ161" s="1547"/>
      <c r="CA161" s="1547"/>
      <c r="CB161" s="1547"/>
      <c r="CC161" s="1547"/>
      <c r="CD161" s="1547"/>
      <c r="CE161" s="1547"/>
      <c r="CF161" s="1547"/>
      <c r="CG161" s="1547"/>
      <c r="CH161" s="1547"/>
      <c r="CI161" s="1547"/>
      <c r="CJ161" s="1547"/>
      <c r="CK161" s="1547"/>
      <c r="CL161" s="1547"/>
      <c r="CM161" s="1547"/>
      <c r="CN161" s="1547"/>
      <c r="CO161" s="1547"/>
      <c r="CP161" s="1547"/>
      <c r="CQ161" s="1547"/>
      <c r="CR161" s="1547"/>
      <c r="CS161" s="1547"/>
      <c r="CT161" s="1547"/>
      <c r="CU161" s="1547"/>
      <c r="CV161" s="1547"/>
      <c r="CW161" s="1547"/>
      <c r="CX161" s="1547"/>
      <c r="CY161" s="1547"/>
      <c r="CZ161" s="1547"/>
    </row>
    <row r="162" s="239" customFormat="true" ht="15" customHeight="true" x14ac:dyDescent="0.2">
      <c r="A162" s="1231"/>
      <c r="B162" s="1403"/>
      <c r="C162" s="816"/>
      <c r="D162" s="778"/>
      <c r="E162" s="778"/>
      <c r="F162" s="778"/>
      <c r="G162" s="779"/>
      <c r="H162" s="817"/>
      <c r="I162" s="778"/>
      <c r="J162" s="778"/>
      <c r="K162" s="778"/>
      <c r="L162" s="818"/>
      <c r="M162" s="816"/>
      <c r="N162" s="778"/>
      <c r="O162" s="778"/>
      <c r="P162" s="778"/>
      <c r="Q162" s="779"/>
      <c r="R162" s="817"/>
      <c r="S162" s="778"/>
      <c r="T162" s="778"/>
      <c r="U162" s="778"/>
      <c r="V162" s="778"/>
      <c r="W162" s="778"/>
      <c r="X162" s="778"/>
      <c r="Y162" s="818"/>
      <c r="Z162" s="549"/>
      <c r="AA162" s="549"/>
      <c r="AB162" s="549"/>
      <c r="AC162" s="549"/>
      <c r="AD162" s="549"/>
      <c r="AE162" s="549"/>
      <c r="AF162" s="549"/>
      <c r="AG162" s="549"/>
      <c r="AH162" s="549"/>
      <c r="AI162" s="549"/>
      <c r="AJ162" s="549"/>
      <c r="AK162" s="549"/>
      <c r="AL162" s="549"/>
      <c r="AM162" s="549"/>
      <c r="AN162" s="549"/>
      <c r="AO162" s="549"/>
      <c r="AP162" s="549"/>
      <c r="AQ162" s="549"/>
      <c r="AR162" s="549"/>
      <c r="AS162" s="549"/>
      <c r="AT162" s="549"/>
      <c r="AU162" s="549"/>
      <c r="AV162" s="549"/>
      <c r="AW162" s="549"/>
      <c r="AX162" s="549"/>
      <c r="AY162" s="549"/>
      <c r="AZ162" s="216"/>
      <c r="BA162" s="392"/>
      <c r="BB162" s="159"/>
      <c r="BC162" s="340"/>
      <c r="BD162" s="307"/>
      <c r="BE162" s="307"/>
      <c r="BF162" s="307"/>
      <c r="BG162" s="341"/>
      <c r="BH162" s="351"/>
      <c r="BI162" s="307"/>
      <c r="BJ162" s="307"/>
      <c r="BK162" s="307"/>
      <c r="BL162" s="341"/>
      <c r="BM162" s="351"/>
      <c r="BN162" s="307"/>
      <c r="BO162" s="307"/>
      <c r="BP162" s="307"/>
      <c r="BQ162" s="341"/>
      <c r="BR162" s="351"/>
      <c r="BS162" s="307"/>
      <c r="BT162" s="307"/>
      <c r="BU162" s="307"/>
      <c r="BV162" s="307"/>
      <c r="BW162" s="307"/>
      <c r="BX162" s="307"/>
      <c r="BY162" s="308"/>
      <c r="BZ162" s="1547"/>
      <c r="CA162" s="1547"/>
      <c r="CB162" s="1547"/>
      <c r="CC162" s="1547"/>
      <c r="CD162" s="1547"/>
      <c r="CE162" s="1547"/>
      <c r="CF162" s="1547"/>
      <c r="CG162" s="1547"/>
      <c r="CH162" s="1547"/>
      <c r="CI162" s="1547"/>
      <c r="CJ162" s="1547"/>
      <c r="CK162" s="1547"/>
      <c r="CL162" s="1547"/>
      <c r="CM162" s="1547"/>
      <c r="CN162" s="1547"/>
      <c r="CO162" s="1547"/>
      <c r="CP162" s="1547"/>
      <c r="CQ162" s="1547"/>
      <c r="CR162" s="1547"/>
      <c r="CS162" s="1547"/>
      <c r="CT162" s="1547"/>
      <c r="CU162" s="1547"/>
      <c r="CV162" s="1547"/>
      <c r="CW162" s="1547"/>
      <c r="CX162" s="1547"/>
      <c r="CY162" s="1547"/>
      <c r="CZ162" s="1547"/>
    </row>
    <row r="163" s="239" customFormat="true" ht="15" customHeight="true" x14ac:dyDescent="0.2">
      <c r="A163" s="635"/>
      <c r="B163" s="964"/>
      <c r="C163" s="816"/>
      <c r="D163" s="778"/>
      <c r="E163" s="778"/>
      <c r="F163" s="778"/>
      <c r="G163" s="779"/>
      <c r="H163" s="817"/>
      <c r="I163" s="778"/>
      <c r="J163" s="778"/>
      <c r="K163" s="778"/>
      <c r="L163" s="818"/>
      <c r="M163" s="816"/>
      <c r="N163" s="778"/>
      <c r="O163" s="778"/>
      <c r="P163" s="778"/>
      <c r="Q163" s="779"/>
      <c r="R163" s="817"/>
      <c r="S163" s="778"/>
      <c r="T163" s="778"/>
      <c r="U163" s="778"/>
      <c r="V163" s="778"/>
      <c r="W163" s="778"/>
      <c r="X163" s="778"/>
      <c r="Y163" s="818"/>
      <c r="Z163" s="549"/>
      <c r="AA163" s="549"/>
      <c r="AB163" s="549"/>
      <c r="AC163" s="549"/>
      <c r="AD163" s="549"/>
      <c r="AE163" s="549"/>
      <c r="AF163" s="549"/>
      <c r="AG163" s="549"/>
      <c r="AH163" s="549"/>
      <c r="AI163" s="549"/>
      <c r="AJ163" s="549"/>
      <c r="AK163" s="549"/>
      <c r="AL163" s="549"/>
      <c r="AM163" s="549"/>
      <c r="AN163" s="549"/>
      <c r="AO163" s="549"/>
      <c r="AP163" s="549"/>
      <c r="AQ163" s="549"/>
      <c r="AR163" s="549"/>
      <c r="AS163" s="549"/>
      <c r="AT163" s="549"/>
      <c r="AU163" s="549"/>
      <c r="AV163" s="549"/>
      <c r="AW163" s="549"/>
      <c r="AX163" s="549"/>
      <c r="AY163" s="549"/>
      <c r="AZ163" s="216"/>
      <c r="BA163" s="392"/>
      <c r="BB163" s="159"/>
      <c r="BC163" s="340"/>
      <c r="BD163" s="307"/>
      <c r="BE163" s="307"/>
      <c r="BF163" s="307"/>
      <c r="BG163" s="341"/>
      <c r="BH163" s="351"/>
      <c r="BI163" s="307"/>
      <c r="BJ163" s="307"/>
      <c r="BK163" s="307"/>
      <c r="BL163" s="341"/>
      <c r="BM163" s="351"/>
      <c r="BN163" s="307"/>
      <c r="BO163" s="307"/>
      <c r="BP163" s="307"/>
      <c r="BQ163" s="341"/>
      <c r="BR163" s="351"/>
      <c r="BS163" s="307"/>
      <c r="BT163" s="307"/>
      <c r="BU163" s="307"/>
      <c r="BV163" s="307"/>
      <c r="BW163" s="307"/>
      <c r="BX163" s="307"/>
      <c r="BY163" s="308"/>
      <c r="BZ163" s="1547"/>
      <c r="CA163" s="1547"/>
      <c r="CB163" s="1547"/>
      <c r="CC163" s="1547"/>
      <c r="CD163" s="1547"/>
      <c r="CE163" s="1547"/>
      <c r="CF163" s="1547"/>
      <c r="CG163" s="1547"/>
      <c r="CH163" s="1547"/>
      <c r="CI163" s="1547"/>
      <c r="CJ163" s="1547"/>
      <c r="CK163" s="1547"/>
      <c r="CL163" s="1547"/>
      <c r="CM163" s="1547"/>
      <c r="CN163" s="1547"/>
      <c r="CO163" s="1547"/>
      <c r="CP163" s="1547"/>
      <c r="CQ163" s="1547"/>
      <c r="CR163" s="1547"/>
      <c r="CS163" s="1547"/>
      <c r="CT163" s="1547"/>
      <c r="CU163" s="1547"/>
      <c r="CV163" s="1547"/>
      <c r="CW163" s="1547"/>
      <c r="CX163" s="1547"/>
      <c r="CY163" s="1547"/>
      <c r="CZ163" s="1547"/>
    </row>
    <row r="164" s="239" customFormat="true" ht="15" customHeight="true" x14ac:dyDescent="0.2">
      <c r="A164" s="635"/>
      <c r="B164" s="964"/>
      <c r="C164" s="816"/>
      <c r="D164" s="778"/>
      <c r="E164" s="778"/>
      <c r="F164" s="778"/>
      <c r="G164" s="779"/>
      <c r="H164" s="817"/>
      <c r="I164" s="778"/>
      <c r="J164" s="778"/>
      <c r="K164" s="778"/>
      <c r="L164" s="818"/>
      <c r="M164" s="816"/>
      <c r="N164" s="778"/>
      <c r="O164" s="778"/>
      <c r="P164" s="778"/>
      <c r="Q164" s="779"/>
      <c r="R164" s="817"/>
      <c r="S164" s="778"/>
      <c r="T164" s="778"/>
      <c r="U164" s="778"/>
      <c r="V164" s="778"/>
      <c r="W164" s="778"/>
      <c r="X164" s="778"/>
      <c r="Y164" s="818"/>
      <c r="Z164" s="549"/>
      <c r="AA164" s="549"/>
      <c r="AB164" s="549"/>
      <c r="AC164" s="549"/>
      <c r="AD164" s="549"/>
      <c r="AE164" s="549"/>
      <c r="AF164" s="549"/>
      <c r="AG164" s="549"/>
      <c r="AH164" s="549"/>
      <c r="AI164" s="549"/>
      <c r="AJ164" s="549"/>
      <c r="AK164" s="549"/>
      <c r="AL164" s="549"/>
      <c r="AM164" s="549"/>
      <c r="AN164" s="549"/>
      <c r="AO164" s="549"/>
      <c r="AP164" s="549"/>
      <c r="AQ164" s="549"/>
      <c r="AR164" s="549"/>
      <c r="AS164" s="549"/>
      <c r="AT164" s="549"/>
      <c r="AU164" s="549"/>
      <c r="AV164" s="549"/>
      <c r="AW164" s="549"/>
      <c r="AX164" s="549"/>
      <c r="AY164" s="549"/>
      <c r="AZ164" s="216"/>
      <c r="BA164" s="392"/>
      <c r="BB164" s="159"/>
      <c r="BC164" s="340"/>
      <c r="BD164" s="307"/>
      <c r="BE164" s="307"/>
      <c r="BF164" s="307"/>
      <c r="BG164" s="341"/>
      <c r="BH164" s="351"/>
      <c r="BI164" s="307"/>
      <c r="BJ164" s="307"/>
      <c r="BK164" s="307"/>
      <c r="BL164" s="341"/>
      <c r="BM164" s="351"/>
      <c r="BN164" s="307"/>
      <c r="BO164" s="307"/>
      <c r="BP164" s="307"/>
      <c r="BQ164" s="341"/>
      <c r="BR164" s="351"/>
      <c r="BS164" s="307"/>
      <c r="BT164" s="307"/>
      <c r="BU164" s="307"/>
      <c r="BV164" s="307"/>
      <c r="BW164" s="307"/>
      <c r="BX164" s="307"/>
      <c r="BY164" s="308"/>
      <c r="BZ164" s="1547"/>
      <c r="CA164" s="1547"/>
      <c r="CB164" s="1547"/>
      <c r="CC164" s="1547"/>
      <c r="CD164" s="1547"/>
      <c r="CE164" s="1547"/>
      <c r="CF164" s="1547"/>
      <c r="CG164" s="1547"/>
      <c r="CH164" s="1547"/>
      <c r="CI164" s="1547"/>
      <c r="CJ164" s="1547"/>
      <c r="CK164" s="1547"/>
      <c r="CL164" s="1547"/>
      <c r="CM164" s="1547"/>
      <c r="CN164" s="1547"/>
      <c r="CO164" s="1547"/>
      <c r="CP164" s="1547"/>
      <c r="CQ164" s="1547"/>
      <c r="CR164" s="1547"/>
      <c r="CS164" s="1547"/>
      <c r="CT164" s="1547"/>
      <c r="CU164" s="1547"/>
      <c r="CV164" s="1547"/>
      <c r="CW164" s="1547"/>
      <c r="CX164" s="1547"/>
      <c r="CY164" s="1547"/>
      <c r="CZ164" s="1547"/>
    </row>
    <row r="165" s="239" customFormat="true" ht="15" customHeight="true" x14ac:dyDescent="0.2">
      <c r="A165" s="635"/>
      <c r="B165" s="964"/>
      <c r="C165" s="816"/>
      <c r="D165" s="778"/>
      <c r="E165" s="778"/>
      <c r="F165" s="778"/>
      <c r="G165" s="779"/>
      <c r="H165" s="817"/>
      <c r="I165" s="778"/>
      <c r="J165" s="778"/>
      <c r="K165" s="778"/>
      <c r="L165" s="818"/>
      <c r="M165" s="816"/>
      <c r="N165" s="778"/>
      <c r="O165" s="778"/>
      <c r="P165" s="778"/>
      <c r="Q165" s="779"/>
      <c r="R165" s="817"/>
      <c r="S165" s="778"/>
      <c r="T165" s="778"/>
      <c r="U165" s="778"/>
      <c r="V165" s="778"/>
      <c r="W165" s="778"/>
      <c r="X165" s="778"/>
      <c r="Y165" s="818"/>
      <c r="Z165" s="549"/>
      <c r="AA165" s="549"/>
      <c r="AB165" s="549"/>
      <c r="AC165" s="549"/>
      <c r="AD165" s="549"/>
      <c r="AE165" s="549"/>
      <c r="AF165" s="549"/>
      <c r="AG165" s="549"/>
      <c r="AH165" s="549"/>
      <c r="AI165" s="549"/>
      <c r="AJ165" s="549"/>
      <c r="AK165" s="549"/>
      <c r="AL165" s="549"/>
      <c r="AM165" s="549"/>
      <c r="AN165" s="549"/>
      <c r="AO165" s="549"/>
      <c r="AP165" s="549"/>
      <c r="AQ165" s="549"/>
      <c r="AR165" s="549"/>
      <c r="AS165" s="549"/>
      <c r="AT165" s="549"/>
      <c r="AU165" s="549"/>
      <c r="AV165" s="549"/>
      <c r="AW165" s="549"/>
      <c r="AX165" s="549"/>
      <c r="AY165" s="549"/>
      <c r="AZ165" s="216"/>
      <c r="BA165" s="392"/>
      <c r="BB165" s="159"/>
      <c r="BC165" s="340"/>
      <c r="BD165" s="307"/>
      <c r="BE165" s="307"/>
      <c r="BF165" s="307"/>
      <c r="BG165" s="341"/>
      <c r="BH165" s="351"/>
      <c r="BI165" s="307"/>
      <c r="BJ165" s="307"/>
      <c r="BK165" s="307"/>
      <c r="BL165" s="341"/>
      <c r="BM165" s="351"/>
      <c r="BN165" s="307"/>
      <c r="BO165" s="307"/>
      <c r="BP165" s="307"/>
      <c r="BQ165" s="341"/>
      <c r="BR165" s="351"/>
      <c r="BS165" s="307"/>
      <c r="BT165" s="307"/>
      <c r="BU165" s="307"/>
      <c r="BV165" s="307"/>
      <c r="BW165" s="307"/>
      <c r="BX165" s="307"/>
      <c r="BY165" s="308"/>
      <c r="BZ165" s="1547"/>
      <c r="CA165" s="1547"/>
      <c r="CB165" s="1547"/>
      <c r="CC165" s="1547"/>
      <c r="CD165" s="1547"/>
      <c r="CE165" s="1547"/>
      <c r="CF165" s="1547"/>
      <c r="CG165" s="1547"/>
      <c r="CH165" s="1547"/>
      <c r="CI165" s="1547"/>
      <c r="CJ165" s="1547"/>
      <c r="CK165" s="1547"/>
      <c r="CL165" s="1547"/>
      <c r="CM165" s="1547"/>
      <c r="CN165" s="1547"/>
      <c r="CO165" s="1547"/>
      <c r="CP165" s="1547"/>
      <c r="CQ165" s="1547"/>
      <c r="CR165" s="1547"/>
      <c r="CS165" s="1547"/>
      <c r="CT165" s="1547"/>
      <c r="CU165" s="1547"/>
      <c r="CV165" s="1547"/>
      <c r="CW165" s="1547"/>
      <c r="CX165" s="1547"/>
      <c r="CY165" s="1547"/>
      <c r="CZ165" s="1547"/>
    </row>
    <row r="166" s="239" customFormat="true" ht="15" customHeight="true" x14ac:dyDescent="0.2">
      <c r="A166" s="635"/>
      <c r="B166" s="964"/>
      <c r="C166" s="816"/>
      <c r="D166" s="778"/>
      <c r="E166" s="778"/>
      <c r="F166" s="778"/>
      <c r="G166" s="779"/>
      <c r="H166" s="817"/>
      <c r="I166" s="778"/>
      <c r="J166" s="778"/>
      <c r="K166" s="778"/>
      <c r="L166" s="818"/>
      <c r="M166" s="816"/>
      <c r="N166" s="778"/>
      <c r="O166" s="778"/>
      <c r="P166" s="778"/>
      <c r="Q166" s="779"/>
      <c r="R166" s="817"/>
      <c r="S166" s="778"/>
      <c r="T166" s="778"/>
      <c r="U166" s="778"/>
      <c r="V166" s="778"/>
      <c r="W166" s="778"/>
      <c r="X166" s="778"/>
      <c r="Y166" s="818"/>
      <c r="Z166" s="549"/>
      <c r="AA166" s="549"/>
      <c r="AB166" s="549"/>
      <c r="AC166" s="549"/>
      <c r="AD166" s="549"/>
      <c r="AE166" s="549"/>
      <c r="AF166" s="549"/>
      <c r="AG166" s="549"/>
      <c r="AH166" s="549"/>
      <c r="AI166" s="549"/>
      <c r="AJ166" s="549"/>
      <c r="AK166" s="549"/>
      <c r="AL166" s="549"/>
      <c r="AM166" s="549"/>
      <c r="AN166" s="549"/>
      <c r="AO166" s="549"/>
      <c r="AP166" s="549"/>
      <c r="AQ166" s="549"/>
      <c r="AR166" s="549"/>
      <c r="AS166" s="549"/>
      <c r="AT166" s="549"/>
      <c r="AU166" s="549"/>
      <c r="AV166" s="549"/>
      <c r="AW166" s="549"/>
      <c r="AX166" s="549"/>
      <c r="AY166" s="549"/>
      <c r="AZ166" s="216"/>
      <c r="BA166" s="392"/>
      <c r="BB166" s="159"/>
      <c r="BC166" s="340"/>
      <c r="BD166" s="307"/>
      <c r="BE166" s="307"/>
      <c r="BF166" s="307"/>
      <c r="BG166" s="341"/>
      <c r="BH166" s="351"/>
      <c r="BI166" s="307"/>
      <c r="BJ166" s="307"/>
      <c r="BK166" s="307"/>
      <c r="BL166" s="341"/>
      <c r="BM166" s="351"/>
      <c r="BN166" s="307"/>
      <c r="BO166" s="307"/>
      <c r="BP166" s="307"/>
      <c r="BQ166" s="341"/>
      <c r="BR166" s="351"/>
      <c r="BS166" s="307"/>
      <c r="BT166" s="307"/>
      <c r="BU166" s="307"/>
      <c r="BV166" s="307"/>
      <c r="BW166" s="307"/>
      <c r="BX166" s="307"/>
      <c r="BY166" s="308"/>
      <c r="BZ166" s="1547"/>
      <c r="CA166" s="1547"/>
      <c r="CB166" s="1547"/>
      <c r="CC166" s="1547"/>
      <c r="CD166" s="1547"/>
      <c r="CE166" s="1547"/>
      <c r="CF166" s="1547"/>
      <c r="CG166" s="1547"/>
      <c r="CH166" s="1547"/>
      <c r="CI166" s="1547"/>
      <c r="CJ166" s="1547"/>
      <c r="CK166" s="1547"/>
      <c r="CL166" s="1547"/>
      <c r="CM166" s="1547"/>
      <c r="CN166" s="1547"/>
      <c r="CO166" s="1547"/>
      <c r="CP166" s="1547"/>
      <c r="CQ166" s="1547"/>
      <c r="CR166" s="1547"/>
      <c r="CS166" s="1547"/>
      <c r="CT166" s="1547"/>
      <c r="CU166" s="1547"/>
      <c r="CV166" s="1547"/>
      <c r="CW166" s="1547"/>
      <c r="CX166" s="1547"/>
      <c r="CY166" s="1547"/>
      <c r="CZ166" s="1547"/>
    </row>
    <row r="167" s="398" customFormat="true" ht="15" customHeight="true" x14ac:dyDescent="0.2">
      <c r="A167" s="1216"/>
      <c r="B167" s="1234"/>
      <c r="C167" s="847"/>
      <c r="D167" s="848"/>
      <c r="E167" s="848"/>
      <c r="F167" s="848"/>
      <c r="G167" s="849"/>
      <c r="H167" s="850"/>
      <c r="I167" s="848"/>
      <c r="J167" s="848"/>
      <c r="K167" s="848"/>
      <c r="L167" s="851"/>
      <c r="M167" s="852"/>
      <c r="N167" s="848"/>
      <c r="O167" s="848"/>
      <c r="P167" s="848"/>
      <c r="Q167" s="849"/>
      <c r="R167" s="850"/>
      <c r="S167" s="848"/>
      <c r="T167" s="848"/>
      <c r="U167" s="848"/>
      <c r="V167" s="848"/>
      <c r="W167" s="848"/>
      <c r="X167" s="848"/>
      <c r="Y167" s="1502"/>
      <c r="Z167" s="549"/>
      <c r="AA167" s="549"/>
      <c r="AB167" s="549"/>
      <c r="AC167" s="549"/>
      <c r="AD167" s="549"/>
      <c r="AE167" s="549"/>
      <c r="AF167" s="549"/>
      <c r="AG167" s="549"/>
      <c r="AH167" s="549"/>
      <c r="AI167" s="549"/>
      <c r="AJ167" s="549"/>
      <c r="AK167" s="549"/>
      <c r="AL167" s="549"/>
      <c r="AM167" s="549"/>
      <c r="AN167" s="549"/>
      <c r="AO167" s="549"/>
      <c r="AP167" s="549"/>
      <c r="AQ167" s="549"/>
      <c r="AR167" s="549"/>
      <c r="AS167" s="549"/>
      <c r="AT167" s="549"/>
      <c r="AU167" s="549"/>
      <c r="AV167" s="549"/>
      <c r="AW167" s="549"/>
      <c r="AX167" s="549"/>
      <c r="AY167" s="549"/>
      <c r="AZ167" s="216"/>
      <c r="BA167" s="392"/>
      <c r="BB167" s="159"/>
      <c r="BC167" s="340"/>
      <c r="BD167" s="307"/>
      <c r="BE167" s="307"/>
      <c r="BF167" s="307"/>
      <c r="BG167" s="341"/>
      <c r="BH167" s="351"/>
      <c r="BI167" s="307"/>
      <c r="BJ167" s="307"/>
      <c r="BK167" s="307"/>
      <c r="BL167" s="341"/>
      <c r="BM167" s="351"/>
      <c r="BN167" s="307"/>
      <c r="BO167" s="307"/>
      <c r="BP167" s="307"/>
      <c r="BQ167" s="341"/>
      <c r="BR167" s="351"/>
      <c r="BS167" s="307"/>
      <c r="BT167" s="307"/>
      <c r="BU167" s="307"/>
      <c r="BV167" s="307"/>
      <c r="BW167" s="307"/>
      <c r="BX167" s="307"/>
      <c r="BY167" s="308"/>
      <c r="BZ167" s="1547"/>
      <c r="CA167" s="1547"/>
      <c r="CB167" s="1547"/>
      <c r="CC167" s="1547"/>
      <c r="CD167" s="1547"/>
      <c r="CE167" s="1547"/>
      <c r="CF167" s="1547"/>
      <c r="CG167" s="1547"/>
      <c r="CH167" s="1547"/>
      <c r="CI167" s="1547"/>
      <c r="CJ167" s="1547"/>
      <c r="CK167" s="1547"/>
      <c r="CL167" s="1547"/>
      <c r="CM167" s="1547"/>
      <c r="CN167" s="1547"/>
      <c r="CO167" s="1547"/>
      <c r="CP167" s="1547"/>
      <c r="CQ167" s="1547"/>
      <c r="CR167" s="1547"/>
      <c r="CS167" s="1547"/>
      <c r="CT167" s="1547"/>
      <c r="CU167" s="1547"/>
      <c r="CV167" s="1547"/>
      <c r="CW167" s="1547"/>
      <c r="CX167" s="1547"/>
      <c r="CY167" s="1547"/>
      <c r="CZ167" s="1547"/>
    </row>
    <row r="168" s="398" customFormat="true" ht="15" customHeight="true" x14ac:dyDescent="0.2">
      <c r="A168" s="1217"/>
      <c r="B168" s="1404"/>
      <c r="C168" s="1160"/>
      <c r="D168" s="1161"/>
      <c r="E168" s="1161"/>
      <c r="F168" s="1161"/>
      <c r="G168" s="1205"/>
      <c r="H168" s="1195"/>
      <c r="I168" s="1161"/>
      <c r="J168" s="1161"/>
      <c r="K168" s="1161"/>
      <c r="L168" s="1172"/>
      <c r="M168" s="1183"/>
      <c r="N168" s="1161"/>
      <c r="O168" s="1161"/>
      <c r="P168" s="1161"/>
      <c r="Q168" s="1205"/>
      <c r="R168" s="1195"/>
      <c r="S168" s="1161"/>
      <c r="T168" s="1161"/>
      <c r="U168" s="1161"/>
      <c r="V168" s="1161"/>
      <c r="W168" s="1161"/>
      <c r="X168" s="1161"/>
      <c r="Y168" s="1595"/>
      <c r="Z168" s="549"/>
      <c r="AA168" s="549"/>
      <c r="AB168" s="549"/>
      <c r="AC168" s="549"/>
      <c r="AD168" s="549"/>
      <c r="AE168" s="549"/>
      <c r="AF168" s="549"/>
      <c r="AG168" s="549"/>
      <c r="AH168" s="549"/>
      <c r="AI168" s="549"/>
      <c r="AJ168" s="549"/>
      <c r="AK168" s="549"/>
      <c r="AL168" s="549"/>
      <c r="AM168" s="549"/>
      <c r="AN168" s="549"/>
      <c r="AO168" s="549"/>
      <c r="AP168" s="549"/>
      <c r="AQ168" s="549"/>
      <c r="AR168" s="549"/>
      <c r="AS168" s="549"/>
      <c r="AT168" s="549"/>
      <c r="AU168" s="549"/>
      <c r="AV168" s="549"/>
      <c r="AW168" s="549"/>
      <c r="AX168" s="549"/>
      <c r="AY168" s="549"/>
      <c r="AZ168" s="216"/>
      <c r="BA168" s="392"/>
      <c r="BB168" s="159"/>
      <c r="BC168" s="340"/>
      <c r="BD168" s="307"/>
      <c r="BE168" s="307"/>
      <c r="BF168" s="307"/>
      <c r="BG168" s="341"/>
      <c r="BH168" s="351"/>
      <c r="BI168" s="307"/>
      <c r="BJ168" s="307"/>
      <c r="BK168" s="307"/>
      <c r="BL168" s="341"/>
      <c r="BM168" s="351"/>
      <c r="BN168" s="307"/>
      <c r="BO168" s="307"/>
      <c r="BP168" s="307"/>
      <c r="BQ168" s="341"/>
      <c r="BR168" s="351"/>
      <c r="BS168" s="307"/>
      <c r="BT168" s="307"/>
      <c r="BU168" s="307"/>
      <c r="BV168" s="307"/>
      <c r="BW168" s="307"/>
      <c r="BX168" s="307"/>
      <c r="BY168" s="308"/>
      <c r="BZ168" s="1547"/>
      <c r="CA168" s="1547"/>
      <c r="CB168" s="1547"/>
      <c r="CC168" s="1547"/>
      <c r="CD168" s="1547"/>
      <c r="CE168" s="1547"/>
      <c r="CF168" s="1547"/>
      <c r="CG168" s="1547"/>
      <c r="CH168" s="1547"/>
      <c r="CI168" s="1547"/>
      <c r="CJ168" s="1547"/>
      <c r="CK168" s="1547"/>
      <c r="CL168" s="1547"/>
      <c r="CM168" s="1547"/>
      <c r="CN168" s="1547"/>
      <c r="CO168" s="1547"/>
      <c r="CP168" s="1547"/>
      <c r="CQ168" s="1547"/>
      <c r="CR168" s="1547"/>
      <c r="CS168" s="1547"/>
      <c r="CT168" s="1547"/>
      <c r="CU168" s="1547"/>
      <c r="CV168" s="1547"/>
      <c r="CW168" s="1547"/>
      <c r="CX168" s="1547"/>
      <c r="CY168" s="1547"/>
      <c r="CZ168" s="1547"/>
    </row>
    <row r="169" s="398" customFormat="true" ht="15" customHeight="true" x14ac:dyDescent="0.2">
      <c r="A169" s="1218"/>
      <c r="B169" s="1405"/>
      <c r="C169" s="1162"/>
      <c r="D169" s="1163"/>
      <c r="E169" s="1163"/>
      <c r="F169" s="1163"/>
      <c r="G169" s="1206"/>
      <c r="H169" s="1196"/>
      <c r="I169" s="1163"/>
      <c r="J169" s="1163"/>
      <c r="K169" s="1163"/>
      <c r="L169" s="1173"/>
      <c r="M169" s="1184"/>
      <c r="N169" s="1163"/>
      <c r="O169" s="1163"/>
      <c r="P169" s="1163"/>
      <c r="Q169" s="1206"/>
      <c r="R169" s="1196"/>
      <c r="S169" s="1163"/>
      <c r="T169" s="1163"/>
      <c r="U169" s="1163"/>
      <c r="V169" s="1163"/>
      <c r="W169" s="1163"/>
      <c r="X169" s="1163"/>
      <c r="Y169" s="1596"/>
      <c r="Z169" s="549"/>
      <c r="AA169" s="549"/>
      <c r="AB169" s="549"/>
      <c r="AC169" s="549"/>
      <c r="AD169" s="549"/>
      <c r="AE169" s="549"/>
      <c r="AF169" s="549"/>
      <c r="AG169" s="549"/>
      <c r="AH169" s="549"/>
      <c r="AI169" s="549"/>
      <c r="AJ169" s="549"/>
      <c r="AK169" s="549"/>
      <c r="AL169" s="549"/>
      <c r="AM169" s="549"/>
      <c r="AN169" s="549"/>
      <c r="AO169" s="549"/>
      <c r="AP169" s="549"/>
      <c r="AQ169" s="549"/>
      <c r="AR169" s="549"/>
      <c r="AS169" s="549"/>
      <c r="AT169" s="549"/>
      <c r="AU169" s="549"/>
      <c r="AV169" s="549"/>
      <c r="AW169" s="549"/>
      <c r="AX169" s="549"/>
      <c r="AY169" s="549"/>
      <c r="AZ169" s="216"/>
      <c r="BA169" s="392"/>
      <c r="BB169" s="159"/>
      <c r="BC169" s="340"/>
      <c r="BD169" s="307"/>
      <c r="BE169" s="307"/>
      <c r="BF169" s="307"/>
      <c r="BG169" s="341"/>
      <c r="BH169" s="351"/>
      <c r="BI169" s="307"/>
      <c r="BJ169" s="307"/>
      <c r="BK169" s="307"/>
      <c r="BL169" s="341"/>
      <c r="BM169" s="351"/>
      <c r="BN169" s="307"/>
      <c r="BO169" s="307"/>
      <c r="BP169" s="307"/>
      <c r="BQ169" s="341"/>
      <c r="BR169" s="351"/>
      <c r="BS169" s="307"/>
      <c r="BT169" s="307"/>
      <c r="BU169" s="307"/>
      <c r="BV169" s="307"/>
      <c r="BW169" s="307"/>
      <c r="BX169" s="307"/>
      <c r="BY169" s="308"/>
      <c r="BZ169" s="1547"/>
      <c r="CA169" s="1547"/>
      <c r="CB169" s="1547"/>
      <c r="CC169" s="1547"/>
      <c r="CD169" s="1547"/>
      <c r="CE169" s="1547"/>
      <c r="CF169" s="1547"/>
      <c r="CG169" s="1547"/>
      <c r="CH169" s="1547"/>
      <c r="CI169" s="1547"/>
      <c r="CJ169" s="1547"/>
      <c r="CK169" s="1547"/>
      <c r="CL169" s="1547"/>
      <c r="CM169" s="1547"/>
      <c r="CN169" s="1547"/>
      <c r="CO169" s="1547"/>
      <c r="CP169" s="1547"/>
      <c r="CQ169" s="1547"/>
      <c r="CR169" s="1547"/>
      <c r="CS169" s="1547"/>
      <c r="CT169" s="1547"/>
      <c r="CU169" s="1547"/>
      <c r="CV169" s="1547"/>
      <c r="CW169" s="1547"/>
      <c r="CX169" s="1547"/>
      <c r="CY169" s="1547"/>
      <c r="CZ169" s="1547"/>
    </row>
    <row r="170" s="398" customFormat="true" ht="15" customHeight="true" x14ac:dyDescent="0.2">
      <c r="A170" s="1219"/>
      <c r="B170" s="1406"/>
      <c r="C170" s="1337"/>
      <c r="D170" s="1338"/>
      <c r="E170" s="1338"/>
      <c r="F170" s="1338"/>
      <c r="G170" s="1339"/>
      <c r="H170" s="1340"/>
      <c r="I170" s="1338"/>
      <c r="J170" s="1338"/>
      <c r="K170" s="1338"/>
      <c r="L170" s="1341"/>
      <c r="M170" s="1342"/>
      <c r="N170" s="1338"/>
      <c r="O170" s="1338"/>
      <c r="P170" s="1338"/>
      <c r="Q170" s="1339"/>
      <c r="R170" s="1340"/>
      <c r="S170" s="1338"/>
      <c r="T170" s="1338"/>
      <c r="U170" s="1338"/>
      <c r="V170" s="1338"/>
      <c r="W170" s="1338"/>
      <c r="X170" s="1338"/>
      <c r="Y170" s="1597"/>
      <c r="Z170" s="549"/>
      <c r="AA170" s="549"/>
      <c r="AB170" s="549"/>
      <c r="AC170" s="549"/>
      <c r="AD170" s="549"/>
      <c r="AE170" s="549"/>
      <c r="AF170" s="549"/>
      <c r="AG170" s="549"/>
      <c r="AH170" s="549"/>
      <c r="AI170" s="549"/>
      <c r="AJ170" s="549"/>
      <c r="AK170" s="549"/>
      <c r="AL170" s="549"/>
      <c r="AM170" s="549"/>
      <c r="AN170" s="549"/>
      <c r="AO170" s="549"/>
      <c r="AP170" s="549"/>
      <c r="AQ170" s="549"/>
      <c r="AR170" s="549"/>
      <c r="AS170" s="549"/>
      <c r="AT170" s="549"/>
      <c r="AU170" s="549"/>
      <c r="AV170" s="549"/>
      <c r="AW170" s="549"/>
      <c r="AX170" s="549"/>
      <c r="AY170" s="549"/>
      <c r="AZ170" s="216"/>
      <c r="BA170" s="392"/>
      <c r="BB170" s="159"/>
      <c r="BC170" s="340"/>
      <c r="BD170" s="307"/>
      <c r="BE170" s="307"/>
      <c r="BF170" s="307"/>
      <c r="BG170" s="341"/>
      <c r="BH170" s="351"/>
      <c r="BI170" s="307"/>
      <c r="BJ170" s="307"/>
      <c r="BK170" s="307"/>
      <c r="BL170" s="341"/>
      <c r="BM170" s="351"/>
      <c r="BN170" s="307"/>
      <c r="BO170" s="307"/>
      <c r="BP170" s="307"/>
      <c r="BQ170" s="341"/>
      <c r="BR170" s="351"/>
      <c r="BS170" s="307"/>
      <c r="BT170" s="307"/>
      <c r="BU170" s="307"/>
      <c r="BV170" s="307"/>
      <c r="BW170" s="307"/>
      <c r="BX170" s="307"/>
      <c r="BY170" s="308"/>
      <c r="BZ170" s="1547"/>
      <c r="CA170" s="1547"/>
      <c r="CB170" s="1547"/>
      <c r="CC170" s="1547"/>
      <c r="CD170" s="1547"/>
      <c r="CE170" s="1547"/>
      <c r="CF170" s="1547"/>
      <c r="CG170" s="1547"/>
      <c r="CH170" s="1547"/>
      <c r="CI170" s="1547"/>
      <c r="CJ170" s="1547"/>
      <c r="CK170" s="1547"/>
      <c r="CL170" s="1547"/>
      <c r="CM170" s="1547"/>
      <c r="CN170" s="1547"/>
      <c r="CO170" s="1547"/>
      <c r="CP170" s="1547"/>
      <c r="CQ170" s="1547"/>
      <c r="CR170" s="1547"/>
      <c r="CS170" s="1547"/>
      <c r="CT170" s="1547"/>
      <c r="CU170" s="1547"/>
      <c r="CV170" s="1547"/>
      <c r="CW170" s="1547"/>
      <c r="CX170" s="1547"/>
      <c r="CY170" s="1547"/>
      <c r="CZ170" s="1547"/>
    </row>
    <row r="171" s="398" customFormat="true" ht="15" customHeight="true" x14ac:dyDescent="0.2">
      <c r="A171" s="1220"/>
      <c r="B171" s="1407"/>
      <c r="C171" s="1343"/>
      <c r="D171" s="1344"/>
      <c r="E171" s="1344"/>
      <c r="F171" s="1344"/>
      <c r="G171" s="1345"/>
      <c r="H171" s="1346"/>
      <c r="I171" s="1344"/>
      <c r="J171" s="1344"/>
      <c r="K171" s="1344"/>
      <c r="L171" s="1347"/>
      <c r="M171" s="1348"/>
      <c r="N171" s="1344"/>
      <c r="O171" s="1344"/>
      <c r="P171" s="1344"/>
      <c r="Q171" s="1345"/>
      <c r="R171" s="1346"/>
      <c r="S171" s="1344"/>
      <c r="T171" s="1344"/>
      <c r="U171" s="1344"/>
      <c r="V171" s="1344"/>
      <c r="W171" s="1344"/>
      <c r="X171" s="1344"/>
      <c r="Y171" s="1598"/>
      <c r="Z171" s="549"/>
      <c r="AA171" s="549"/>
      <c r="AB171" s="549"/>
      <c r="AC171" s="549"/>
      <c r="AD171" s="549"/>
      <c r="AE171" s="549"/>
      <c r="AF171" s="549"/>
      <c r="AG171" s="549"/>
      <c r="AH171" s="549"/>
      <c r="AI171" s="549"/>
      <c r="AJ171" s="549"/>
      <c r="AK171" s="549"/>
      <c r="AL171" s="549"/>
      <c r="AM171" s="549"/>
      <c r="AN171" s="549"/>
      <c r="AO171" s="549"/>
      <c r="AP171" s="549"/>
      <c r="AQ171" s="549"/>
      <c r="AR171" s="549"/>
      <c r="AS171" s="549"/>
      <c r="AT171" s="549"/>
      <c r="AU171" s="549"/>
      <c r="AV171" s="549"/>
      <c r="AW171" s="549"/>
      <c r="AX171" s="549"/>
      <c r="AY171" s="549"/>
      <c r="AZ171" s="216"/>
      <c r="BA171" s="392"/>
      <c r="BB171" s="159"/>
      <c r="BC171" s="340"/>
      <c r="BD171" s="307"/>
      <c r="BE171" s="307"/>
      <c r="BF171" s="307"/>
      <c r="BG171" s="341"/>
      <c r="BH171" s="351"/>
      <c r="BI171" s="307"/>
      <c r="BJ171" s="307"/>
      <c r="BK171" s="307"/>
      <c r="BL171" s="341"/>
      <c r="BM171" s="351"/>
      <c r="BN171" s="307"/>
      <c r="BO171" s="307"/>
      <c r="BP171" s="307"/>
      <c r="BQ171" s="341"/>
      <c r="BR171" s="351"/>
      <c r="BS171" s="307"/>
      <c r="BT171" s="307"/>
      <c r="BU171" s="307"/>
      <c r="BV171" s="307"/>
      <c r="BW171" s="307"/>
      <c r="BX171" s="307"/>
      <c r="BY171" s="308"/>
      <c r="BZ171" s="1547"/>
      <c r="CA171" s="1547"/>
      <c r="CB171" s="1547"/>
      <c r="CC171" s="1547"/>
      <c r="CD171" s="1547"/>
      <c r="CE171" s="1547"/>
      <c r="CF171" s="1547"/>
      <c r="CG171" s="1547"/>
      <c r="CH171" s="1547"/>
      <c r="CI171" s="1547"/>
      <c r="CJ171" s="1547"/>
      <c r="CK171" s="1547"/>
      <c r="CL171" s="1547"/>
      <c r="CM171" s="1547"/>
      <c r="CN171" s="1547"/>
      <c r="CO171" s="1547"/>
      <c r="CP171" s="1547"/>
      <c r="CQ171" s="1547"/>
      <c r="CR171" s="1547"/>
      <c r="CS171" s="1547"/>
      <c r="CT171" s="1547"/>
      <c r="CU171" s="1547"/>
      <c r="CV171" s="1547"/>
      <c r="CW171" s="1547"/>
      <c r="CX171" s="1547"/>
      <c r="CY171" s="1547"/>
      <c r="CZ171" s="1547"/>
    </row>
    <row r="172" s="398" customFormat="true" ht="15" customHeight="true" x14ac:dyDescent="0.2">
      <c r="A172" s="1220"/>
      <c r="B172" s="1407"/>
      <c r="C172" s="1343"/>
      <c r="D172" s="1344"/>
      <c r="E172" s="1344"/>
      <c r="F172" s="1344"/>
      <c r="G172" s="1345"/>
      <c r="H172" s="1346"/>
      <c r="I172" s="1344"/>
      <c r="J172" s="1344"/>
      <c r="K172" s="1344"/>
      <c r="L172" s="1347"/>
      <c r="M172" s="1348"/>
      <c r="N172" s="1344"/>
      <c r="O172" s="1344"/>
      <c r="P172" s="1344"/>
      <c r="Q172" s="1345"/>
      <c r="R172" s="1346"/>
      <c r="S172" s="1344"/>
      <c r="T172" s="1344"/>
      <c r="U172" s="1344"/>
      <c r="V172" s="1344"/>
      <c r="W172" s="1344"/>
      <c r="X172" s="1344"/>
      <c r="Y172" s="1598"/>
      <c r="Z172" s="549"/>
      <c r="AA172" s="549"/>
      <c r="AB172" s="549"/>
      <c r="AC172" s="549"/>
      <c r="AD172" s="549"/>
      <c r="AE172" s="549"/>
      <c r="AF172" s="549"/>
      <c r="AG172" s="549"/>
      <c r="AH172" s="549"/>
      <c r="AI172" s="549"/>
      <c r="AJ172" s="549"/>
      <c r="AK172" s="549"/>
      <c r="AL172" s="549"/>
      <c r="AM172" s="549"/>
      <c r="AN172" s="549"/>
      <c r="AO172" s="549"/>
      <c r="AP172" s="549"/>
      <c r="AQ172" s="549"/>
      <c r="AR172" s="549"/>
      <c r="AS172" s="549"/>
      <c r="AT172" s="549"/>
      <c r="AU172" s="549"/>
      <c r="AV172" s="549"/>
      <c r="AW172" s="549"/>
      <c r="AX172" s="549"/>
      <c r="AY172" s="549"/>
      <c r="AZ172" s="216"/>
      <c r="BA172" s="392"/>
      <c r="BB172" s="159"/>
      <c r="BC172" s="340"/>
      <c r="BD172" s="307"/>
      <c r="BE172" s="307"/>
      <c r="BF172" s="307"/>
      <c r="BG172" s="341"/>
      <c r="BH172" s="351"/>
      <c r="BI172" s="307"/>
      <c r="BJ172" s="307"/>
      <c r="BK172" s="307"/>
      <c r="BL172" s="341"/>
      <c r="BM172" s="351"/>
      <c r="BN172" s="307"/>
      <c r="BO172" s="307"/>
      <c r="BP172" s="307"/>
      <c r="BQ172" s="341"/>
      <c r="BR172" s="351"/>
      <c r="BS172" s="307"/>
      <c r="BT172" s="307"/>
      <c r="BU172" s="307"/>
      <c r="BV172" s="307"/>
      <c r="BW172" s="307"/>
      <c r="BX172" s="307"/>
      <c r="BY172" s="308"/>
      <c r="BZ172" s="1547"/>
      <c r="CA172" s="1547"/>
      <c r="CB172" s="1547"/>
      <c r="CC172" s="1547"/>
      <c r="CD172" s="1547"/>
      <c r="CE172" s="1547"/>
      <c r="CF172" s="1547"/>
      <c r="CG172" s="1547"/>
      <c r="CH172" s="1547"/>
      <c r="CI172" s="1547"/>
      <c r="CJ172" s="1547"/>
      <c r="CK172" s="1547"/>
      <c r="CL172" s="1547"/>
      <c r="CM172" s="1547"/>
      <c r="CN172" s="1547"/>
      <c r="CO172" s="1547"/>
      <c r="CP172" s="1547"/>
      <c r="CQ172" s="1547"/>
      <c r="CR172" s="1547"/>
      <c r="CS172" s="1547"/>
      <c r="CT172" s="1547"/>
      <c r="CU172" s="1547"/>
      <c r="CV172" s="1547"/>
      <c r="CW172" s="1547"/>
      <c r="CX172" s="1547"/>
      <c r="CY172" s="1547"/>
      <c r="CZ172" s="1547"/>
    </row>
    <row r="173" s="398" customFormat="true" ht="15" customHeight="true" x14ac:dyDescent="0.2">
      <c r="A173" s="1220"/>
      <c r="B173" s="1407"/>
      <c r="C173" s="1343"/>
      <c r="D173" s="1344"/>
      <c r="E173" s="1344"/>
      <c r="F173" s="1344"/>
      <c r="G173" s="1345"/>
      <c r="H173" s="1346"/>
      <c r="I173" s="1344"/>
      <c r="J173" s="1344"/>
      <c r="K173" s="1344"/>
      <c r="L173" s="1347"/>
      <c r="M173" s="1348"/>
      <c r="N173" s="1344"/>
      <c r="O173" s="1344"/>
      <c r="P173" s="1344"/>
      <c r="Q173" s="1345"/>
      <c r="R173" s="1346"/>
      <c r="S173" s="1344"/>
      <c r="T173" s="1344"/>
      <c r="U173" s="1344"/>
      <c r="V173" s="1344"/>
      <c r="W173" s="1344"/>
      <c r="X173" s="1344"/>
      <c r="Y173" s="1598"/>
      <c r="Z173" s="549"/>
      <c r="AA173" s="549"/>
      <c r="AB173" s="549"/>
      <c r="AC173" s="549"/>
      <c r="AD173" s="549"/>
      <c r="AE173" s="549"/>
      <c r="AF173" s="549"/>
      <c r="AG173" s="549"/>
      <c r="AH173" s="549"/>
      <c r="AI173" s="549"/>
      <c r="AJ173" s="549"/>
      <c r="AK173" s="549"/>
      <c r="AL173" s="549"/>
      <c r="AM173" s="549"/>
      <c r="AN173" s="549"/>
      <c r="AO173" s="549"/>
      <c r="AP173" s="549"/>
      <c r="AQ173" s="549"/>
      <c r="AR173" s="549"/>
      <c r="AS173" s="549"/>
      <c r="AT173" s="549"/>
      <c r="AU173" s="549"/>
      <c r="AV173" s="549"/>
      <c r="AW173" s="549"/>
      <c r="AX173" s="549"/>
      <c r="AY173" s="549"/>
      <c r="AZ173" s="216"/>
      <c r="BA173" s="392"/>
      <c r="BB173" s="159"/>
      <c r="BC173" s="340"/>
      <c r="BD173" s="307"/>
      <c r="BE173" s="307"/>
      <c r="BF173" s="307"/>
      <c r="BG173" s="341"/>
      <c r="BH173" s="351"/>
      <c r="BI173" s="307"/>
      <c r="BJ173" s="307"/>
      <c r="BK173" s="307"/>
      <c r="BL173" s="341"/>
      <c r="BM173" s="351"/>
      <c r="BN173" s="307"/>
      <c r="BO173" s="307"/>
      <c r="BP173" s="307"/>
      <c r="BQ173" s="341"/>
      <c r="BR173" s="351"/>
      <c r="BS173" s="307"/>
      <c r="BT173" s="307"/>
      <c r="BU173" s="307"/>
      <c r="BV173" s="307"/>
      <c r="BW173" s="307"/>
      <c r="BX173" s="307"/>
      <c r="BY173" s="308"/>
      <c r="BZ173" s="1547"/>
      <c r="CA173" s="1547"/>
      <c r="CB173" s="1547"/>
      <c r="CC173" s="1547"/>
      <c r="CD173" s="1547"/>
      <c r="CE173" s="1547"/>
      <c r="CF173" s="1547"/>
      <c r="CG173" s="1547"/>
      <c r="CH173" s="1547"/>
      <c r="CI173" s="1547"/>
      <c r="CJ173" s="1547"/>
      <c r="CK173" s="1547"/>
      <c r="CL173" s="1547"/>
      <c r="CM173" s="1547"/>
      <c r="CN173" s="1547"/>
      <c r="CO173" s="1547"/>
      <c r="CP173" s="1547"/>
      <c r="CQ173" s="1547"/>
      <c r="CR173" s="1547"/>
      <c r="CS173" s="1547"/>
      <c r="CT173" s="1547"/>
      <c r="CU173" s="1547"/>
      <c r="CV173" s="1547"/>
      <c r="CW173" s="1547"/>
      <c r="CX173" s="1547"/>
      <c r="CY173" s="1547"/>
      <c r="CZ173" s="1547"/>
    </row>
    <row r="174" s="398" customFormat="true" ht="15" customHeight="true" x14ac:dyDescent="0.2">
      <c r="A174" s="1220"/>
      <c r="B174" s="1407"/>
      <c r="C174" s="1343"/>
      <c r="D174" s="1344"/>
      <c r="E174" s="1344"/>
      <c r="F174" s="1344"/>
      <c r="G174" s="1345"/>
      <c r="H174" s="1346"/>
      <c r="I174" s="1344"/>
      <c r="J174" s="1344"/>
      <c r="K174" s="1344"/>
      <c r="L174" s="1347"/>
      <c r="M174" s="1348"/>
      <c r="N174" s="1344"/>
      <c r="O174" s="1344"/>
      <c r="P174" s="1344"/>
      <c r="Q174" s="1345"/>
      <c r="R174" s="1346"/>
      <c r="S174" s="1344"/>
      <c r="T174" s="1344"/>
      <c r="U174" s="1344"/>
      <c r="V174" s="1344"/>
      <c r="W174" s="1344"/>
      <c r="X174" s="1344"/>
      <c r="Y174" s="1598"/>
      <c r="Z174" s="549"/>
      <c r="AA174" s="549"/>
      <c r="AB174" s="549"/>
      <c r="AC174" s="549"/>
      <c r="AD174" s="549"/>
      <c r="AE174" s="549"/>
      <c r="AF174" s="549"/>
      <c r="AG174" s="549"/>
      <c r="AH174" s="549"/>
      <c r="AI174" s="549"/>
      <c r="AJ174" s="549"/>
      <c r="AK174" s="549"/>
      <c r="AL174" s="549"/>
      <c r="AM174" s="549"/>
      <c r="AN174" s="549"/>
      <c r="AO174" s="549"/>
      <c r="AP174" s="549"/>
      <c r="AQ174" s="549"/>
      <c r="AR174" s="549"/>
      <c r="AS174" s="549"/>
      <c r="AT174" s="549"/>
      <c r="AU174" s="549"/>
      <c r="AV174" s="549"/>
      <c r="AW174" s="549"/>
      <c r="AX174" s="549"/>
      <c r="AY174" s="549"/>
      <c r="AZ174" s="216"/>
      <c r="BA174" s="392"/>
      <c r="BB174" s="159"/>
      <c r="BC174" s="340"/>
      <c r="BD174" s="307"/>
      <c r="BE174" s="307"/>
      <c r="BF174" s="307"/>
      <c r="BG174" s="341"/>
      <c r="BH174" s="351"/>
      <c r="BI174" s="307"/>
      <c r="BJ174" s="307"/>
      <c r="BK174" s="307"/>
      <c r="BL174" s="341"/>
      <c r="BM174" s="351"/>
      <c r="BN174" s="307"/>
      <c r="BO174" s="307"/>
      <c r="BP174" s="307"/>
      <c r="BQ174" s="341"/>
      <c r="BR174" s="351"/>
      <c r="BS174" s="307"/>
      <c r="BT174" s="307"/>
      <c r="BU174" s="307"/>
      <c r="BV174" s="307"/>
      <c r="BW174" s="307"/>
      <c r="BX174" s="307"/>
      <c r="BY174" s="308"/>
      <c r="BZ174" s="1547"/>
      <c r="CA174" s="1547"/>
      <c r="CB174" s="1547"/>
      <c r="CC174" s="1547"/>
      <c r="CD174" s="1547"/>
      <c r="CE174" s="1547"/>
      <c r="CF174" s="1547"/>
      <c r="CG174" s="1547"/>
      <c r="CH174" s="1547"/>
      <c r="CI174" s="1547"/>
      <c r="CJ174" s="1547"/>
      <c r="CK174" s="1547"/>
      <c r="CL174" s="1547"/>
      <c r="CM174" s="1547"/>
      <c r="CN174" s="1547"/>
      <c r="CO174" s="1547"/>
      <c r="CP174" s="1547"/>
      <c r="CQ174" s="1547"/>
      <c r="CR174" s="1547"/>
      <c r="CS174" s="1547"/>
      <c r="CT174" s="1547"/>
      <c r="CU174" s="1547"/>
      <c r="CV174" s="1547"/>
      <c r="CW174" s="1547"/>
      <c r="CX174" s="1547"/>
      <c r="CY174" s="1547"/>
      <c r="CZ174" s="1547"/>
    </row>
    <row r="175" s="398" customFormat="true" ht="15" customHeight="true" x14ac:dyDescent="0.2">
      <c r="A175" s="1220"/>
      <c r="B175" s="1407"/>
      <c r="C175" s="1343"/>
      <c r="D175" s="1344"/>
      <c r="E175" s="1344"/>
      <c r="F175" s="1344"/>
      <c r="G175" s="1345"/>
      <c r="H175" s="1346"/>
      <c r="I175" s="1344"/>
      <c r="J175" s="1344"/>
      <c r="K175" s="1344"/>
      <c r="L175" s="1347"/>
      <c r="M175" s="1348"/>
      <c r="N175" s="1344"/>
      <c r="O175" s="1344"/>
      <c r="P175" s="1344"/>
      <c r="Q175" s="1345"/>
      <c r="R175" s="1346"/>
      <c r="S175" s="1344"/>
      <c r="T175" s="1344"/>
      <c r="U175" s="1344"/>
      <c r="V175" s="1344"/>
      <c r="W175" s="1344"/>
      <c r="X175" s="1344"/>
      <c r="Y175" s="1598"/>
      <c r="Z175" s="549"/>
      <c r="AA175" s="549"/>
      <c r="AB175" s="549"/>
      <c r="AC175" s="549"/>
      <c r="AD175" s="549"/>
      <c r="AE175" s="549"/>
      <c r="AF175" s="549"/>
      <c r="AG175" s="549"/>
      <c r="AH175" s="549"/>
      <c r="AI175" s="549"/>
      <c r="AJ175" s="549"/>
      <c r="AK175" s="549"/>
      <c r="AL175" s="549"/>
      <c r="AM175" s="549"/>
      <c r="AN175" s="549"/>
      <c r="AO175" s="549"/>
      <c r="AP175" s="549"/>
      <c r="AQ175" s="549"/>
      <c r="AR175" s="549"/>
      <c r="AS175" s="549"/>
      <c r="AT175" s="549"/>
      <c r="AU175" s="549"/>
      <c r="AV175" s="549"/>
      <c r="AW175" s="549"/>
      <c r="AX175" s="549"/>
      <c r="AY175" s="549"/>
      <c r="AZ175" s="216"/>
      <c r="BA175" s="392"/>
      <c r="BB175" s="159"/>
      <c r="BC175" s="340"/>
      <c r="BD175" s="307"/>
      <c r="BE175" s="307"/>
      <c r="BF175" s="307"/>
      <c r="BG175" s="341"/>
      <c r="BH175" s="351"/>
      <c r="BI175" s="307"/>
      <c r="BJ175" s="307"/>
      <c r="BK175" s="307"/>
      <c r="BL175" s="341"/>
      <c r="BM175" s="351"/>
      <c r="BN175" s="307"/>
      <c r="BO175" s="307"/>
      <c r="BP175" s="307"/>
      <c r="BQ175" s="341"/>
      <c r="BR175" s="351"/>
      <c r="BS175" s="307"/>
      <c r="BT175" s="307"/>
      <c r="BU175" s="307"/>
      <c r="BV175" s="307"/>
      <c r="BW175" s="307"/>
      <c r="BX175" s="307"/>
      <c r="BY175" s="308"/>
      <c r="BZ175" s="1547"/>
      <c r="CA175" s="1547"/>
      <c r="CB175" s="1547"/>
      <c r="CC175" s="1547"/>
      <c r="CD175" s="1547"/>
      <c r="CE175" s="1547"/>
      <c r="CF175" s="1547"/>
      <c r="CG175" s="1547"/>
      <c r="CH175" s="1547"/>
      <c r="CI175" s="1547"/>
      <c r="CJ175" s="1547"/>
      <c r="CK175" s="1547"/>
      <c r="CL175" s="1547"/>
      <c r="CM175" s="1547"/>
      <c r="CN175" s="1547"/>
      <c r="CO175" s="1547"/>
      <c r="CP175" s="1547"/>
      <c r="CQ175" s="1547"/>
      <c r="CR175" s="1547"/>
      <c r="CS175" s="1547"/>
      <c r="CT175" s="1547"/>
      <c r="CU175" s="1547"/>
      <c r="CV175" s="1547"/>
      <c r="CW175" s="1547"/>
      <c r="CX175" s="1547"/>
      <c r="CY175" s="1547"/>
      <c r="CZ175" s="1547"/>
    </row>
    <row r="176" s="398" customFormat="true" ht="15" customHeight="true" x14ac:dyDescent="0.2">
      <c r="A176" s="1220"/>
      <c r="B176" s="1407"/>
      <c r="C176" s="1343"/>
      <c r="D176" s="1344"/>
      <c r="E176" s="1344"/>
      <c r="F176" s="1344"/>
      <c r="G176" s="1345"/>
      <c r="H176" s="1346"/>
      <c r="I176" s="1344"/>
      <c r="J176" s="1344"/>
      <c r="K176" s="1344"/>
      <c r="L176" s="1347"/>
      <c r="M176" s="1348"/>
      <c r="N176" s="1344"/>
      <c r="O176" s="1344"/>
      <c r="P176" s="1344"/>
      <c r="Q176" s="1345"/>
      <c r="R176" s="1346"/>
      <c r="S176" s="1344"/>
      <c r="T176" s="1344"/>
      <c r="U176" s="1344"/>
      <c r="V176" s="1344"/>
      <c r="W176" s="1344"/>
      <c r="X176" s="1344"/>
      <c r="Y176" s="1598"/>
      <c r="Z176" s="549"/>
      <c r="AA176" s="549"/>
      <c r="AB176" s="549"/>
      <c r="AC176" s="549"/>
      <c r="AD176" s="549"/>
      <c r="AE176" s="549"/>
      <c r="AF176" s="549"/>
      <c r="AG176" s="549"/>
      <c r="AH176" s="549"/>
      <c r="AI176" s="549"/>
      <c r="AJ176" s="549"/>
      <c r="AK176" s="549"/>
      <c r="AL176" s="549"/>
      <c r="AM176" s="549"/>
      <c r="AN176" s="549"/>
      <c r="AO176" s="549"/>
      <c r="AP176" s="549"/>
      <c r="AQ176" s="549"/>
      <c r="AR176" s="549"/>
      <c r="AS176" s="549"/>
      <c r="AT176" s="549"/>
      <c r="AU176" s="549"/>
      <c r="AV176" s="549"/>
      <c r="AW176" s="549"/>
      <c r="AX176" s="549"/>
      <c r="AY176" s="549"/>
      <c r="AZ176" s="216"/>
      <c r="BA176" s="392"/>
      <c r="BB176" s="159"/>
      <c r="BC176" s="340"/>
      <c r="BD176" s="307"/>
      <c r="BE176" s="307"/>
      <c r="BF176" s="307"/>
      <c r="BG176" s="341"/>
      <c r="BH176" s="351"/>
      <c r="BI176" s="307"/>
      <c r="BJ176" s="307"/>
      <c r="BK176" s="307"/>
      <c r="BL176" s="341"/>
      <c r="BM176" s="351"/>
      <c r="BN176" s="307"/>
      <c r="BO176" s="307"/>
      <c r="BP176" s="307"/>
      <c r="BQ176" s="341"/>
      <c r="BR176" s="351"/>
      <c r="BS176" s="307"/>
      <c r="BT176" s="307"/>
      <c r="BU176" s="307"/>
      <c r="BV176" s="307"/>
      <c r="BW176" s="307"/>
      <c r="BX176" s="307"/>
      <c r="BY176" s="308"/>
      <c r="BZ176" s="1547"/>
      <c r="CA176" s="1547"/>
      <c r="CB176" s="1547"/>
      <c r="CC176" s="1547"/>
      <c r="CD176" s="1547"/>
      <c r="CE176" s="1547"/>
      <c r="CF176" s="1547"/>
      <c r="CG176" s="1547"/>
      <c r="CH176" s="1547"/>
      <c r="CI176" s="1547"/>
      <c r="CJ176" s="1547"/>
      <c r="CK176" s="1547"/>
      <c r="CL176" s="1547"/>
      <c r="CM176" s="1547"/>
      <c r="CN176" s="1547"/>
      <c r="CO176" s="1547"/>
      <c r="CP176" s="1547"/>
      <c r="CQ176" s="1547"/>
      <c r="CR176" s="1547"/>
      <c r="CS176" s="1547"/>
      <c r="CT176" s="1547"/>
      <c r="CU176" s="1547"/>
      <c r="CV176" s="1547"/>
      <c r="CW176" s="1547"/>
      <c r="CX176" s="1547"/>
      <c r="CY176" s="1547"/>
      <c r="CZ176" s="1547"/>
    </row>
    <row r="177" s="398" customFormat="true" ht="15" customHeight="true" x14ac:dyDescent="0.2">
      <c r="A177" s="1220"/>
      <c r="B177" s="1407"/>
      <c r="C177" s="1343"/>
      <c r="D177" s="1344"/>
      <c r="E177" s="1344"/>
      <c r="F177" s="1344"/>
      <c r="G177" s="1345"/>
      <c r="H177" s="1346"/>
      <c r="I177" s="1344"/>
      <c r="J177" s="1344"/>
      <c r="K177" s="1344"/>
      <c r="L177" s="1347"/>
      <c r="M177" s="1348"/>
      <c r="N177" s="1344"/>
      <c r="O177" s="1344"/>
      <c r="P177" s="1344"/>
      <c r="Q177" s="1345"/>
      <c r="R177" s="1346"/>
      <c r="S177" s="1344"/>
      <c r="T177" s="1344"/>
      <c r="U177" s="1344"/>
      <c r="V177" s="1344"/>
      <c r="W177" s="1344"/>
      <c r="X177" s="1344"/>
      <c r="Y177" s="1598"/>
      <c r="Z177" s="549"/>
      <c r="AA177" s="549"/>
      <c r="AB177" s="549"/>
      <c r="AC177" s="549"/>
      <c r="AD177" s="549"/>
      <c r="AE177" s="549"/>
      <c r="AF177" s="549"/>
      <c r="AG177" s="549"/>
      <c r="AH177" s="549"/>
      <c r="AI177" s="549"/>
      <c r="AJ177" s="549"/>
      <c r="AK177" s="549"/>
      <c r="AL177" s="549"/>
      <c r="AM177" s="549"/>
      <c r="AN177" s="549"/>
      <c r="AO177" s="549"/>
      <c r="AP177" s="549"/>
      <c r="AQ177" s="549"/>
      <c r="AR177" s="549"/>
      <c r="AS177" s="549"/>
      <c r="AT177" s="549"/>
      <c r="AU177" s="549"/>
      <c r="AV177" s="549"/>
      <c r="AW177" s="549"/>
      <c r="AX177" s="549"/>
      <c r="AY177" s="549"/>
      <c r="AZ177" s="216"/>
      <c r="BA177" s="392"/>
      <c r="BB177" s="159"/>
      <c r="BC177" s="340"/>
      <c r="BD177" s="307"/>
      <c r="BE177" s="307"/>
      <c r="BF177" s="307"/>
      <c r="BG177" s="341"/>
      <c r="BH177" s="351"/>
      <c r="BI177" s="307"/>
      <c r="BJ177" s="307"/>
      <c r="BK177" s="307"/>
      <c r="BL177" s="341"/>
      <c r="BM177" s="351"/>
      <c r="BN177" s="307"/>
      <c r="BO177" s="307"/>
      <c r="BP177" s="307"/>
      <c r="BQ177" s="341"/>
      <c r="BR177" s="351"/>
      <c r="BS177" s="307"/>
      <c r="BT177" s="307"/>
      <c r="BU177" s="307"/>
      <c r="BV177" s="307"/>
      <c r="BW177" s="307"/>
      <c r="BX177" s="307"/>
      <c r="BY177" s="308"/>
      <c r="BZ177" s="1547"/>
      <c r="CA177" s="1547"/>
      <c r="CB177" s="1547"/>
      <c r="CC177" s="1547"/>
      <c r="CD177" s="1547"/>
      <c r="CE177" s="1547"/>
      <c r="CF177" s="1547"/>
      <c r="CG177" s="1547"/>
      <c r="CH177" s="1547"/>
      <c r="CI177" s="1547"/>
      <c r="CJ177" s="1547"/>
      <c r="CK177" s="1547"/>
      <c r="CL177" s="1547"/>
      <c r="CM177" s="1547"/>
      <c r="CN177" s="1547"/>
      <c r="CO177" s="1547"/>
      <c r="CP177" s="1547"/>
      <c r="CQ177" s="1547"/>
      <c r="CR177" s="1547"/>
      <c r="CS177" s="1547"/>
      <c r="CT177" s="1547"/>
      <c r="CU177" s="1547"/>
      <c r="CV177" s="1547"/>
      <c r="CW177" s="1547"/>
      <c r="CX177" s="1547"/>
      <c r="CY177" s="1547"/>
      <c r="CZ177" s="1547"/>
    </row>
    <row r="178" s="398" customFormat="true" ht="15" customHeight="true" x14ac:dyDescent="0.2">
      <c r="A178" s="1220"/>
      <c r="B178" s="1407"/>
      <c r="C178" s="1343"/>
      <c r="D178" s="1344"/>
      <c r="E178" s="1344"/>
      <c r="F178" s="1344"/>
      <c r="G178" s="1345"/>
      <c r="H178" s="1346"/>
      <c r="I178" s="1344"/>
      <c r="J178" s="1344"/>
      <c r="K178" s="1344"/>
      <c r="L178" s="1347"/>
      <c r="M178" s="1348"/>
      <c r="N178" s="1344"/>
      <c r="O178" s="1344"/>
      <c r="P178" s="1344"/>
      <c r="Q178" s="1345"/>
      <c r="R178" s="1346"/>
      <c r="S178" s="1344"/>
      <c r="T178" s="1344"/>
      <c r="U178" s="1344"/>
      <c r="V178" s="1344"/>
      <c r="W178" s="1344"/>
      <c r="X178" s="1344"/>
      <c r="Y178" s="1598"/>
      <c r="Z178" s="549"/>
      <c r="AA178" s="549"/>
      <c r="AB178" s="549"/>
      <c r="AC178" s="549"/>
      <c r="AD178" s="549"/>
      <c r="AE178" s="549"/>
      <c r="AF178" s="549"/>
      <c r="AG178" s="549"/>
      <c r="AH178" s="549"/>
      <c r="AI178" s="549"/>
      <c r="AJ178" s="549"/>
      <c r="AK178" s="549"/>
      <c r="AL178" s="549"/>
      <c r="AM178" s="549"/>
      <c r="AN178" s="549"/>
      <c r="AO178" s="549"/>
      <c r="AP178" s="549"/>
      <c r="AQ178" s="549"/>
      <c r="AR178" s="549"/>
      <c r="AS178" s="549"/>
      <c r="AT178" s="549"/>
      <c r="AU178" s="549"/>
      <c r="AV178" s="549"/>
      <c r="AW178" s="549"/>
      <c r="AX178" s="549"/>
      <c r="AY178" s="549"/>
      <c r="AZ178" s="216"/>
      <c r="BA178" s="392"/>
      <c r="BB178" s="159"/>
      <c r="BC178" s="340"/>
      <c r="BD178" s="307"/>
      <c r="BE178" s="307"/>
      <c r="BF178" s="307"/>
      <c r="BG178" s="341"/>
      <c r="BH178" s="351"/>
      <c r="BI178" s="307"/>
      <c r="BJ178" s="307"/>
      <c r="BK178" s="307"/>
      <c r="BL178" s="341"/>
      <c r="BM178" s="351"/>
      <c r="BN178" s="307"/>
      <c r="BO178" s="307"/>
      <c r="BP178" s="307"/>
      <c r="BQ178" s="341"/>
      <c r="BR178" s="351"/>
      <c r="BS178" s="307"/>
      <c r="BT178" s="307"/>
      <c r="BU178" s="307"/>
      <c r="BV178" s="307"/>
      <c r="BW178" s="307"/>
      <c r="BX178" s="307"/>
      <c r="BY178" s="308"/>
      <c r="BZ178" s="1547"/>
      <c r="CA178" s="1547"/>
      <c r="CB178" s="1547"/>
      <c r="CC178" s="1547"/>
      <c r="CD178" s="1547"/>
      <c r="CE178" s="1547"/>
      <c r="CF178" s="1547"/>
      <c r="CG178" s="1547"/>
      <c r="CH178" s="1547"/>
      <c r="CI178" s="1547"/>
      <c r="CJ178" s="1547"/>
      <c r="CK178" s="1547"/>
      <c r="CL178" s="1547"/>
      <c r="CM178" s="1547"/>
      <c r="CN178" s="1547"/>
      <c r="CO178" s="1547"/>
      <c r="CP178" s="1547"/>
      <c r="CQ178" s="1547"/>
      <c r="CR178" s="1547"/>
      <c r="CS178" s="1547"/>
      <c r="CT178" s="1547"/>
      <c r="CU178" s="1547"/>
      <c r="CV178" s="1547"/>
      <c r="CW178" s="1547"/>
      <c r="CX178" s="1547"/>
      <c r="CY178" s="1547"/>
      <c r="CZ178" s="1547"/>
    </row>
    <row r="179" s="398" customFormat="true" ht="15" customHeight="true" x14ac:dyDescent="0.2">
      <c r="A179" s="1220"/>
      <c r="B179" s="1407"/>
      <c r="C179" s="1343"/>
      <c r="D179" s="1344"/>
      <c r="E179" s="1344"/>
      <c r="F179" s="1344"/>
      <c r="G179" s="1345"/>
      <c r="H179" s="1346"/>
      <c r="I179" s="1344"/>
      <c r="J179" s="1344"/>
      <c r="K179" s="1344"/>
      <c r="L179" s="1347"/>
      <c r="M179" s="1348"/>
      <c r="N179" s="1344"/>
      <c r="O179" s="1344"/>
      <c r="P179" s="1344"/>
      <c r="Q179" s="1345"/>
      <c r="R179" s="1346"/>
      <c r="S179" s="1344"/>
      <c r="T179" s="1344"/>
      <c r="U179" s="1344"/>
      <c r="V179" s="1344"/>
      <c r="W179" s="1344"/>
      <c r="X179" s="1344"/>
      <c r="Y179" s="1598"/>
      <c r="Z179" s="549"/>
      <c r="AA179" s="549"/>
      <c r="AB179" s="549"/>
      <c r="AC179" s="549"/>
      <c r="AD179" s="549"/>
      <c r="AE179" s="549"/>
      <c r="AF179" s="549"/>
      <c r="AG179" s="549"/>
      <c r="AH179" s="549"/>
      <c r="AI179" s="549"/>
      <c r="AJ179" s="549"/>
      <c r="AK179" s="549"/>
      <c r="AL179" s="549"/>
      <c r="AM179" s="549"/>
      <c r="AN179" s="549"/>
      <c r="AO179" s="549"/>
      <c r="AP179" s="549"/>
      <c r="AQ179" s="549"/>
      <c r="AR179" s="549"/>
      <c r="AS179" s="549"/>
      <c r="AT179" s="549"/>
      <c r="AU179" s="549"/>
      <c r="AV179" s="549"/>
      <c r="AW179" s="549"/>
      <c r="AX179" s="549"/>
      <c r="AY179" s="549"/>
      <c r="AZ179" s="216"/>
      <c r="BA179" s="392"/>
      <c r="BB179" s="159"/>
      <c r="BC179" s="340"/>
      <c r="BD179" s="307"/>
      <c r="BE179" s="307"/>
      <c r="BF179" s="307"/>
      <c r="BG179" s="341"/>
      <c r="BH179" s="351"/>
      <c r="BI179" s="307"/>
      <c r="BJ179" s="307"/>
      <c r="BK179" s="307"/>
      <c r="BL179" s="341"/>
      <c r="BM179" s="351"/>
      <c r="BN179" s="307"/>
      <c r="BO179" s="307"/>
      <c r="BP179" s="307"/>
      <c r="BQ179" s="341"/>
      <c r="BR179" s="351"/>
      <c r="BS179" s="307"/>
      <c r="BT179" s="307"/>
      <c r="BU179" s="307"/>
      <c r="BV179" s="307"/>
      <c r="BW179" s="307"/>
      <c r="BX179" s="307"/>
      <c r="BY179" s="308"/>
      <c r="BZ179" s="1547"/>
      <c r="CA179" s="1547"/>
      <c r="CB179" s="1547"/>
      <c r="CC179" s="1547"/>
      <c r="CD179" s="1547"/>
      <c r="CE179" s="1547"/>
      <c r="CF179" s="1547"/>
      <c r="CG179" s="1547"/>
      <c r="CH179" s="1547"/>
      <c r="CI179" s="1547"/>
      <c r="CJ179" s="1547"/>
      <c r="CK179" s="1547"/>
      <c r="CL179" s="1547"/>
      <c r="CM179" s="1547"/>
      <c r="CN179" s="1547"/>
      <c r="CO179" s="1547"/>
      <c r="CP179" s="1547"/>
      <c r="CQ179" s="1547"/>
      <c r="CR179" s="1547"/>
      <c r="CS179" s="1547"/>
      <c r="CT179" s="1547"/>
      <c r="CU179" s="1547"/>
      <c r="CV179" s="1547"/>
      <c r="CW179" s="1547"/>
      <c r="CX179" s="1547"/>
      <c r="CY179" s="1547"/>
      <c r="CZ179" s="1547"/>
    </row>
    <row r="180" s="398" customFormat="true" ht="15" customHeight="true" x14ac:dyDescent="0.2">
      <c r="A180" s="1220"/>
      <c r="B180" s="1407"/>
      <c r="C180" s="1343"/>
      <c r="D180" s="1344"/>
      <c r="E180" s="1344"/>
      <c r="F180" s="1344"/>
      <c r="G180" s="1345"/>
      <c r="H180" s="1346"/>
      <c r="I180" s="1344"/>
      <c r="J180" s="1344"/>
      <c r="K180" s="1344"/>
      <c r="L180" s="1347"/>
      <c r="M180" s="1348"/>
      <c r="N180" s="1344"/>
      <c r="O180" s="1344"/>
      <c r="P180" s="1344"/>
      <c r="Q180" s="1345"/>
      <c r="R180" s="1346"/>
      <c r="S180" s="1344"/>
      <c r="T180" s="1344"/>
      <c r="U180" s="1344"/>
      <c r="V180" s="1344"/>
      <c r="W180" s="1344"/>
      <c r="X180" s="1344"/>
      <c r="Y180" s="1598"/>
      <c r="Z180" s="549"/>
      <c r="AA180" s="549"/>
      <c r="AB180" s="549"/>
      <c r="AC180" s="549"/>
      <c r="AD180" s="549"/>
      <c r="AE180" s="549"/>
      <c r="AF180" s="549"/>
      <c r="AG180" s="549"/>
      <c r="AH180" s="549"/>
      <c r="AI180" s="549"/>
      <c r="AJ180" s="549"/>
      <c r="AK180" s="549"/>
      <c r="AL180" s="549"/>
      <c r="AM180" s="549"/>
      <c r="AN180" s="549"/>
      <c r="AO180" s="549"/>
      <c r="AP180" s="549"/>
      <c r="AQ180" s="549"/>
      <c r="AR180" s="549"/>
      <c r="AS180" s="549"/>
      <c r="AT180" s="549"/>
      <c r="AU180" s="549"/>
      <c r="AV180" s="549"/>
      <c r="AW180" s="549"/>
      <c r="AX180" s="549"/>
      <c r="AY180" s="549"/>
      <c r="AZ180" s="216"/>
      <c r="BA180" s="392"/>
      <c r="BB180" s="159"/>
      <c r="BC180" s="340"/>
      <c r="BD180" s="307"/>
      <c r="BE180" s="307"/>
      <c r="BF180" s="307"/>
      <c r="BG180" s="341"/>
      <c r="BH180" s="351"/>
      <c r="BI180" s="307"/>
      <c r="BJ180" s="307"/>
      <c r="BK180" s="307"/>
      <c r="BL180" s="341"/>
      <c r="BM180" s="351"/>
      <c r="BN180" s="307"/>
      <c r="BO180" s="307"/>
      <c r="BP180" s="307"/>
      <c r="BQ180" s="341"/>
      <c r="BR180" s="351"/>
      <c r="BS180" s="307"/>
      <c r="BT180" s="307"/>
      <c r="BU180" s="307"/>
      <c r="BV180" s="307"/>
      <c r="BW180" s="307"/>
      <c r="BX180" s="307"/>
      <c r="BY180" s="308"/>
      <c r="BZ180" s="1547"/>
      <c r="CA180" s="1547"/>
      <c r="CB180" s="1547"/>
      <c r="CC180" s="1547"/>
      <c r="CD180" s="1547"/>
      <c r="CE180" s="1547"/>
      <c r="CF180" s="1547"/>
      <c r="CG180" s="1547"/>
      <c r="CH180" s="1547"/>
      <c r="CI180" s="1547"/>
      <c r="CJ180" s="1547"/>
      <c r="CK180" s="1547"/>
      <c r="CL180" s="1547"/>
      <c r="CM180" s="1547"/>
      <c r="CN180" s="1547"/>
      <c r="CO180" s="1547"/>
      <c r="CP180" s="1547"/>
      <c r="CQ180" s="1547"/>
      <c r="CR180" s="1547"/>
      <c r="CS180" s="1547"/>
      <c r="CT180" s="1547"/>
      <c r="CU180" s="1547"/>
      <c r="CV180" s="1547"/>
      <c r="CW180" s="1547"/>
      <c r="CX180" s="1547"/>
      <c r="CY180" s="1547"/>
      <c r="CZ180" s="1547"/>
    </row>
    <row r="181" s="398" customFormat="true" ht="15" customHeight="true" x14ac:dyDescent="0.2">
      <c r="A181" s="1220"/>
      <c r="B181" s="1407"/>
      <c r="C181" s="1343"/>
      <c r="D181" s="1344"/>
      <c r="E181" s="1344"/>
      <c r="F181" s="1344"/>
      <c r="G181" s="1345"/>
      <c r="H181" s="1346"/>
      <c r="I181" s="1344"/>
      <c r="J181" s="1344"/>
      <c r="K181" s="1344"/>
      <c r="L181" s="1347"/>
      <c r="M181" s="1348"/>
      <c r="N181" s="1344"/>
      <c r="O181" s="1344"/>
      <c r="P181" s="1344"/>
      <c r="Q181" s="1345"/>
      <c r="R181" s="1346"/>
      <c r="S181" s="1344"/>
      <c r="T181" s="1344"/>
      <c r="U181" s="1344"/>
      <c r="V181" s="1344"/>
      <c r="W181" s="1344"/>
      <c r="X181" s="1344"/>
      <c r="Y181" s="1598"/>
      <c r="Z181" s="549"/>
      <c r="AA181" s="549"/>
      <c r="AB181" s="549"/>
      <c r="AC181" s="549"/>
      <c r="AD181" s="549"/>
      <c r="AE181" s="549"/>
      <c r="AF181" s="549"/>
      <c r="AG181" s="549"/>
      <c r="AH181" s="549"/>
      <c r="AI181" s="549"/>
      <c r="AJ181" s="549"/>
      <c r="AK181" s="549"/>
      <c r="AL181" s="549"/>
      <c r="AM181" s="549"/>
      <c r="AN181" s="549"/>
      <c r="AO181" s="549"/>
      <c r="AP181" s="549"/>
      <c r="AQ181" s="549"/>
      <c r="AR181" s="549"/>
      <c r="AS181" s="549"/>
      <c r="AT181" s="549"/>
      <c r="AU181" s="549"/>
      <c r="AV181" s="549"/>
      <c r="AW181" s="549"/>
      <c r="AX181" s="549"/>
      <c r="AY181" s="549"/>
      <c r="AZ181" s="216"/>
      <c r="BA181" s="392"/>
      <c r="BB181" s="159"/>
      <c r="BC181" s="340"/>
      <c r="BD181" s="307"/>
      <c r="BE181" s="307"/>
      <c r="BF181" s="307"/>
      <c r="BG181" s="341"/>
      <c r="BH181" s="351"/>
      <c r="BI181" s="307"/>
      <c r="BJ181" s="307"/>
      <c r="BK181" s="307"/>
      <c r="BL181" s="341"/>
      <c r="BM181" s="351"/>
      <c r="BN181" s="307"/>
      <c r="BO181" s="307"/>
      <c r="BP181" s="307"/>
      <c r="BQ181" s="341"/>
      <c r="BR181" s="351"/>
      <c r="BS181" s="307"/>
      <c r="BT181" s="307"/>
      <c r="BU181" s="307"/>
      <c r="BV181" s="307"/>
      <c r="BW181" s="307"/>
      <c r="BX181" s="307"/>
      <c r="BY181" s="308"/>
      <c r="BZ181" s="1547"/>
      <c r="CA181" s="1547"/>
      <c r="CB181" s="1547"/>
      <c r="CC181" s="1547"/>
      <c r="CD181" s="1547"/>
      <c r="CE181" s="1547"/>
      <c r="CF181" s="1547"/>
      <c r="CG181" s="1547"/>
      <c r="CH181" s="1547"/>
      <c r="CI181" s="1547"/>
      <c r="CJ181" s="1547"/>
      <c r="CK181" s="1547"/>
      <c r="CL181" s="1547"/>
      <c r="CM181" s="1547"/>
      <c r="CN181" s="1547"/>
      <c r="CO181" s="1547"/>
      <c r="CP181" s="1547"/>
      <c r="CQ181" s="1547"/>
      <c r="CR181" s="1547"/>
      <c r="CS181" s="1547"/>
      <c r="CT181" s="1547"/>
      <c r="CU181" s="1547"/>
      <c r="CV181" s="1547"/>
      <c r="CW181" s="1547"/>
      <c r="CX181" s="1547"/>
      <c r="CY181" s="1547"/>
      <c r="CZ181" s="1547"/>
    </row>
    <row r="182" s="398" customFormat="true" ht="15" customHeight="true" x14ac:dyDescent="0.2">
      <c r="A182" s="1220"/>
      <c r="B182" s="1407"/>
      <c r="C182" s="1343"/>
      <c r="D182" s="1344"/>
      <c r="E182" s="1344"/>
      <c r="F182" s="1344"/>
      <c r="G182" s="1345"/>
      <c r="H182" s="1346"/>
      <c r="I182" s="1344"/>
      <c r="J182" s="1344"/>
      <c r="K182" s="1344"/>
      <c r="L182" s="1347"/>
      <c r="M182" s="1348"/>
      <c r="N182" s="1344"/>
      <c r="O182" s="1344"/>
      <c r="P182" s="1344"/>
      <c r="Q182" s="1345"/>
      <c r="R182" s="1346"/>
      <c r="S182" s="1344"/>
      <c r="T182" s="1344"/>
      <c r="U182" s="1344"/>
      <c r="V182" s="1344"/>
      <c r="W182" s="1344"/>
      <c r="X182" s="1344"/>
      <c r="Y182" s="1598"/>
      <c r="Z182" s="549"/>
      <c r="AA182" s="549"/>
      <c r="AB182" s="549"/>
      <c r="AC182" s="549"/>
      <c r="AD182" s="549"/>
      <c r="AE182" s="549"/>
      <c r="AF182" s="549"/>
      <c r="AG182" s="549"/>
      <c r="AH182" s="549"/>
      <c r="AI182" s="549"/>
      <c r="AJ182" s="549"/>
      <c r="AK182" s="549"/>
      <c r="AL182" s="549"/>
      <c r="AM182" s="549"/>
      <c r="AN182" s="549"/>
      <c r="AO182" s="549"/>
      <c r="AP182" s="549"/>
      <c r="AQ182" s="549"/>
      <c r="AR182" s="549"/>
      <c r="AS182" s="549"/>
      <c r="AT182" s="549"/>
      <c r="AU182" s="549"/>
      <c r="AV182" s="549"/>
      <c r="AW182" s="549"/>
      <c r="AX182" s="549"/>
      <c r="AY182" s="549"/>
      <c r="AZ182" s="216"/>
      <c r="BA182" s="392"/>
      <c r="BB182" s="159"/>
      <c r="BC182" s="340"/>
      <c r="BD182" s="307"/>
      <c r="BE182" s="307"/>
      <c r="BF182" s="307"/>
      <c r="BG182" s="341"/>
      <c r="BH182" s="351"/>
      <c r="BI182" s="307"/>
      <c r="BJ182" s="307"/>
      <c r="BK182" s="307"/>
      <c r="BL182" s="341"/>
      <c r="BM182" s="351"/>
      <c r="BN182" s="307"/>
      <c r="BO182" s="307"/>
      <c r="BP182" s="307"/>
      <c r="BQ182" s="341"/>
      <c r="BR182" s="351"/>
      <c r="BS182" s="307"/>
      <c r="BT182" s="307"/>
      <c r="BU182" s="307"/>
      <c r="BV182" s="307"/>
      <c r="BW182" s="307"/>
      <c r="BX182" s="307"/>
      <c r="BY182" s="308"/>
      <c r="BZ182" s="1547"/>
      <c r="CA182" s="1547"/>
      <c r="CB182" s="1547"/>
      <c r="CC182" s="1547"/>
      <c r="CD182" s="1547"/>
      <c r="CE182" s="1547"/>
      <c r="CF182" s="1547"/>
      <c r="CG182" s="1547"/>
      <c r="CH182" s="1547"/>
      <c r="CI182" s="1547"/>
      <c r="CJ182" s="1547"/>
      <c r="CK182" s="1547"/>
      <c r="CL182" s="1547"/>
      <c r="CM182" s="1547"/>
      <c r="CN182" s="1547"/>
      <c r="CO182" s="1547"/>
      <c r="CP182" s="1547"/>
      <c r="CQ182" s="1547"/>
      <c r="CR182" s="1547"/>
      <c r="CS182" s="1547"/>
      <c r="CT182" s="1547"/>
      <c r="CU182" s="1547"/>
      <c r="CV182" s="1547"/>
      <c r="CW182" s="1547"/>
      <c r="CX182" s="1547"/>
      <c r="CY182" s="1547"/>
      <c r="CZ182" s="1547"/>
    </row>
    <row r="183" s="398" customFormat="true" ht="15" customHeight="true" x14ac:dyDescent="0.2">
      <c r="A183" s="1220"/>
      <c r="B183" s="1407"/>
      <c r="C183" s="1343"/>
      <c r="D183" s="1344"/>
      <c r="E183" s="1344"/>
      <c r="F183" s="1344"/>
      <c r="G183" s="1345"/>
      <c r="H183" s="1346"/>
      <c r="I183" s="1344"/>
      <c r="J183" s="1344"/>
      <c r="K183" s="1344"/>
      <c r="L183" s="1347"/>
      <c r="M183" s="1348"/>
      <c r="N183" s="1344"/>
      <c r="O183" s="1344"/>
      <c r="P183" s="1344"/>
      <c r="Q183" s="1345"/>
      <c r="R183" s="1346"/>
      <c r="S183" s="1344"/>
      <c r="T183" s="1344"/>
      <c r="U183" s="1344"/>
      <c r="V183" s="1344"/>
      <c r="W183" s="1344"/>
      <c r="X183" s="1344"/>
      <c r="Y183" s="1598"/>
      <c r="Z183" s="549"/>
      <c r="AA183" s="549"/>
      <c r="AB183" s="549"/>
      <c r="AC183" s="549"/>
      <c r="AD183" s="549"/>
      <c r="AE183" s="549"/>
      <c r="AF183" s="549"/>
      <c r="AG183" s="549"/>
      <c r="AH183" s="549"/>
      <c r="AI183" s="549"/>
      <c r="AJ183" s="549"/>
      <c r="AK183" s="549"/>
      <c r="AL183" s="549"/>
      <c r="AM183" s="549"/>
      <c r="AN183" s="549"/>
      <c r="AO183" s="549"/>
      <c r="AP183" s="549"/>
      <c r="AQ183" s="549"/>
      <c r="AR183" s="549"/>
      <c r="AS183" s="549"/>
      <c r="AT183" s="549"/>
      <c r="AU183" s="549"/>
      <c r="AV183" s="549"/>
      <c r="AW183" s="549"/>
      <c r="AX183" s="549"/>
      <c r="AY183" s="549"/>
      <c r="AZ183" s="216"/>
      <c r="BA183" s="392"/>
      <c r="BB183" s="159"/>
      <c r="BC183" s="340"/>
      <c r="BD183" s="307"/>
      <c r="BE183" s="307"/>
      <c r="BF183" s="307"/>
      <c r="BG183" s="341"/>
      <c r="BH183" s="351"/>
      <c r="BI183" s="307"/>
      <c r="BJ183" s="307"/>
      <c r="BK183" s="307"/>
      <c r="BL183" s="341"/>
      <c r="BM183" s="351"/>
      <c r="BN183" s="307"/>
      <c r="BO183" s="307"/>
      <c r="BP183" s="307"/>
      <c r="BQ183" s="341"/>
      <c r="BR183" s="351"/>
      <c r="BS183" s="307"/>
      <c r="BT183" s="307"/>
      <c r="BU183" s="307"/>
      <c r="BV183" s="307"/>
      <c r="BW183" s="307"/>
      <c r="BX183" s="307"/>
      <c r="BY183" s="308"/>
      <c r="BZ183" s="1547"/>
      <c r="CA183" s="1547"/>
      <c r="CB183" s="1547"/>
      <c r="CC183" s="1547"/>
      <c r="CD183" s="1547"/>
      <c r="CE183" s="1547"/>
      <c r="CF183" s="1547"/>
      <c r="CG183" s="1547"/>
      <c r="CH183" s="1547"/>
      <c r="CI183" s="1547"/>
      <c r="CJ183" s="1547"/>
      <c r="CK183" s="1547"/>
      <c r="CL183" s="1547"/>
      <c r="CM183" s="1547"/>
      <c r="CN183" s="1547"/>
      <c r="CO183" s="1547"/>
      <c r="CP183" s="1547"/>
      <c r="CQ183" s="1547"/>
      <c r="CR183" s="1547"/>
      <c r="CS183" s="1547"/>
      <c r="CT183" s="1547"/>
      <c r="CU183" s="1547"/>
      <c r="CV183" s="1547"/>
      <c r="CW183" s="1547"/>
      <c r="CX183" s="1547"/>
      <c r="CY183" s="1547"/>
      <c r="CZ183" s="1547"/>
    </row>
    <row r="184" s="398" customFormat="true" ht="15" customHeight="true" x14ac:dyDescent="0.2">
      <c r="A184" s="1221"/>
      <c r="B184" s="1408"/>
      <c r="C184" s="1349"/>
      <c r="D184" s="1350"/>
      <c r="E184" s="1350"/>
      <c r="F184" s="1350"/>
      <c r="G184" s="1351"/>
      <c r="H184" s="1352"/>
      <c r="I184" s="1350"/>
      <c r="J184" s="1350"/>
      <c r="K184" s="1350"/>
      <c r="L184" s="1353"/>
      <c r="M184" s="1354"/>
      <c r="N184" s="1350"/>
      <c r="O184" s="1350"/>
      <c r="P184" s="1350"/>
      <c r="Q184" s="1351"/>
      <c r="R184" s="1352"/>
      <c r="S184" s="1350"/>
      <c r="T184" s="1350"/>
      <c r="U184" s="1350"/>
      <c r="V184" s="1350"/>
      <c r="W184" s="1350"/>
      <c r="X184" s="1350"/>
      <c r="Y184" s="1599"/>
      <c r="Z184" s="549"/>
      <c r="AA184" s="549"/>
      <c r="AB184" s="549"/>
      <c r="AC184" s="549"/>
      <c r="AD184" s="549"/>
      <c r="AE184" s="549"/>
      <c r="AF184" s="549"/>
      <c r="AG184" s="549"/>
      <c r="AH184" s="549"/>
      <c r="AI184" s="549"/>
      <c r="AJ184" s="549"/>
      <c r="AK184" s="549"/>
      <c r="AL184" s="549"/>
      <c r="AM184" s="549"/>
      <c r="AN184" s="549"/>
      <c r="AO184" s="549"/>
      <c r="AP184" s="549"/>
      <c r="AQ184" s="549"/>
      <c r="AR184" s="549"/>
      <c r="AS184" s="549"/>
      <c r="AT184" s="549"/>
      <c r="AU184" s="549"/>
      <c r="AV184" s="549"/>
      <c r="AW184" s="549"/>
      <c r="AX184" s="549"/>
      <c r="AY184" s="549"/>
      <c r="AZ184" s="216"/>
      <c r="BA184" s="392"/>
      <c r="BB184" s="159"/>
      <c r="BC184" s="340"/>
      <c r="BD184" s="307"/>
      <c r="BE184" s="307"/>
      <c r="BF184" s="307"/>
      <c r="BG184" s="341"/>
      <c r="BH184" s="351"/>
      <c r="BI184" s="307"/>
      <c r="BJ184" s="307"/>
      <c r="BK184" s="307"/>
      <c r="BL184" s="341"/>
      <c r="BM184" s="351"/>
      <c r="BN184" s="307"/>
      <c r="BO184" s="307"/>
      <c r="BP184" s="307"/>
      <c r="BQ184" s="341"/>
      <c r="BR184" s="351"/>
      <c r="BS184" s="307"/>
      <c r="BT184" s="307"/>
      <c r="BU184" s="307"/>
      <c r="BV184" s="307"/>
      <c r="BW184" s="307"/>
      <c r="BX184" s="307"/>
      <c r="BY184" s="308"/>
      <c r="BZ184" s="1547"/>
      <c r="CA184" s="1547"/>
      <c r="CB184" s="1547"/>
      <c r="CC184" s="1547"/>
      <c r="CD184" s="1547"/>
      <c r="CE184" s="1547"/>
      <c r="CF184" s="1547"/>
      <c r="CG184" s="1547"/>
      <c r="CH184" s="1547"/>
      <c r="CI184" s="1547"/>
      <c r="CJ184" s="1547"/>
      <c r="CK184" s="1547"/>
      <c r="CL184" s="1547"/>
      <c r="CM184" s="1547"/>
      <c r="CN184" s="1547"/>
      <c r="CO184" s="1547"/>
      <c r="CP184" s="1547"/>
      <c r="CQ184" s="1547"/>
      <c r="CR184" s="1547"/>
      <c r="CS184" s="1547"/>
      <c r="CT184" s="1547"/>
      <c r="CU184" s="1547"/>
      <c r="CV184" s="1547"/>
      <c r="CW184" s="1547"/>
      <c r="CX184" s="1547"/>
      <c r="CY184" s="1547"/>
      <c r="CZ184" s="1547"/>
    </row>
    <row r="185" s="398" customFormat="true" ht="15" customHeight="true" x14ac:dyDescent="0.2">
      <c r="A185" s="1216"/>
      <c r="B185" s="1234"/>
      <c r="C185" s="882"/>
      <c r="D185" s="883"/>
      <c r="E185" s="883"/>
      <c r="F185" s="883"/>
      <c r="G185" s="884"/>
      <c r="H185" s="885"/>
      <c r="I185" s="883"/>
      <c r="J185" s="883"/>
      <c r="K185" s="883"/>
      <c r="L185" s="886"/>
      <c r="M185" s="887"/>
      <c r="N185" s="883"/>
      <c r="O185" s="883"/>
      <c r="P185" s="883"/>
      <c r="Q185" s="884"/>
      <c r="R185" s="885"/>
      <c r="S185" s="883"/>
      <c r="T185" s="883"/>
      <c r="U185" s="883"/>
      <c r="V185" s="883"/>
      <c r="W185" s="883"/>
      <c r="X185" s="883"/>
      <c r="Y185" s="1511"/>
      <c r="Z185" s="549"/>
      <c r="AA185" s="549"/>
      <c r="AB185" s="549"/>
      <c r="AC185" s="549"/>
      <c r="AD185" s="549"/>
      <c r="AE185" s="549"/>
      <c r="AF185" s="549"/>
      <c r="AG185" s="549"/>
      <c r="AH185" s="549"/>
      <c r="AI185" s="549"/>
      <c r="AJ185" s="549"/>
      <c r="AK185" s="549"/>
      <c r="AL185" s="549"/>
      <c r="AM185" s="549"/>
      <c r="AN185" s="549"/>
      <c r="AO185" s="549"/>
      <c r="AP185" s="549"/>
      <c r="AQ185" s="549"/>
      <c r="AR185" s="549"/>
      <c r="AS185" s="549"/>
      <c r="AT185" s="549"/>
      <c r="AU185" s="549"/>
      <c r="AV185" s="549"/>
      <c r="AW185" s="549"/>
      <c r="AX185" s="549"/>
      <c r="AY185" s="549"/>
      <c r="AZ185" s="216"/>
      <c r="BA185" s="392"/>
      <c r="BB185" s="159"/>
      <c r="BC185" s="340"/>
      <c r="BD185" s="307"/>
      <c r="BE185" s="307"/>
      <c r="BF185" s="307"/>
      <c r="BG185" s="341"/>
      <c r="BH185" s="351"/>
      <c r="BI185" s="307"/>
      <c r="BJ185" s="307"/>
      <c r="BK185" s="307"/>
      <c r="BL185" s="341"/>
      <c r="BM185" s="351"/>
      <c r="BN185" s="307"/>
      <c r="BO185" s="307"/>
      <c r="BP185" s="307"/>
      <c r="BQ185" s="341"/>
      <c r="BR185" s="351"/>
      <c r="BS185" s="307"/>
      <c r="BT185" s="307"/>
      <c r="BU185" s="307"/>
      <c r="BV185" s="307"/>
      <c r="BW185" s="307"/>
      <c r="BX185" s="307"/>
      <c r="BY185" s="308"/>
      <c r="BZ185" s="1547"/>
      <c r="CA185" s="1547"/>
      <c r="CB185" s="1547"/>
      <c r="CC185" s="1547"/>
      <c r="CD185" s="1547"/>
      <c r="CE185" s="1547"/>
      <c r="CF185" s="1547"/>
      <c r="CG185" s="1547"/>
      <c r="CH185" s="1547"/>
      <c r="CI185" s="1547"/>
      <c r="CJ185" s="1547"/>
      <c r="CK185" s="1547"/>
      <c r="CL185" s="1547"/>
      <c r="CM185" s="1547"/>
      <c r="CN185" s="1547"/>
      <c r="CO185" s="1547"/>
      <c r="CP185" s="1547"/>
      <c r="CQ185" s="1547"/>
      <c r="CR185" s="1547"/>
      <c r="CS185" s="1547"/>
      <c r="CT185" s="1547"/>
      <c r="CU185" s="1547"/>
      <c r="CV185" s="1547"/>
      <c r="CW185" s="1547"/>
      <c r="CX185" s="1547"/>
      <c r="CY185" s="1547"/>
      <c r="CZ185" s="1547"/>
    </row>
    <row r="186" s="398" customFormat="true" ht="15" customHeight="true" x14ac:dyDescent="0.2">
      <c r="A186" s="1216"/>
      <c r="B186" s="1234"/>
      <c r="C186" s="882"/>
      <c r="D186" s="883"/>
      <c r="E186" s="883"/>
      <c r="F186" s="883"/>
      <c r="G186" s="884"/>
      <c r="H186" s="885"/>
      <c r="I186" s="883"/>
      <c r="J186" s="883"/>
      <c r="K186" s="883"/>
      <c r="L186" s="886"/>
      <c r="M186" s="887"/>
      <c r="N186" s="883"/>
      <c r="O186" s="883"/>
      <c r="P186" s="883"/>
      <c r="Q186" s="884"/>
      <c r="R186" s="885"/>
      <c r="S186" s="883"/>
      <c r="T186" s="883"/>
      <c r="U186" s="883"/>
      <c r="V186" s="883"/>
      <c r="W186" s="883"/>
      <c r="X186" s="883"/>
      <c r="Y186" s="1511"/>
      <c r="Z186" s="549"/>
      <c r="AA186" s="549"/>
      <c r="AB186" s="549"/>
      <c r="AC186" s="549"/>
      <c r="AD186" s="549"/>
      <c r="AE186" s="549"/>
      <c r="AF186" s="549"/>
      <c r="AG186" s="549"/>
      <c r="AH186" s="549"/>
      <c r="AI186" s="549"/>
      <c r="AJ186" s="549"/>
      <c r="AK186" s="549"/>
      <c r="AL186" s="549"/>
      <c r="AM186" s="549"/>
      <c r="AN186" s="549"/>
      <c r="AO186" s="549"/>
      <c r="AP186" s="549"/>
      <c r="AQ186" s="549"/>
      <c r="AR186" s="549"/>
      <c r="AS186" s="549"/>
      <c r="AT186" s="549"/>
      <c r="AU186" s="549"/>
      <c r="AV186" s="549"/>
      <c r="AW186" s="549"/>
      <c r="AX186" s="549"/>
      <c r="AY186" s="549"/>
      <c r="AZ186" s="216"/>
      <c r="BA186" s="392"/>
      <c r="BB186" s="159"/>
      <c r="BC186" s="340"/>
      <c r="BD186" s="307"/>
      <c r="BE186" s="307"/>
      <c r="BF186" s="307"/>
      <c r="BG186" s="341"/>
      <c r="BH186" s="351"/>
      <c r="BI186" s="307"/>
      <c r="BJ186" s="307"/>
      <c r="BK186" s="307"/>
      <c r="BL186" s="341"/>
      <c r="BM186" s="351"/>
      <c r="BN186" s="307"/>
      <c r="BO186" s="307"/>
      <c r="BP186" s="307"/>
      <c r="BQ186" s="341"/>
      <c r="BR186" s="351"/>
      <c r="BS186" s="307"/>
      <c r="BT186" s="307"/>
      <c r="BU186" s="307"/>
      <c r="BV186" s="307"/>
      <c r="BW186" s="307"/>
      <c r="BX186" s="307"/>
      <c r="BY186" s="308"/>
      <c r="BZ186" s="1547"/>
      <c r="CA186" s="1547"/>
      <c r="CB186" s="1547"/>
      <c r="CC186" s="1547"/>
      <c r="CD186" s="1547"/>
      <c r="CE186" s="1547"/>
      <c r="CF186" s="1547"/>
      <c r="CG186" s="1547"/>
      <c r="CH186" s="1547"/>
      <c r="CI186" s="1547"/>
      <c r="CJ186" s="1547"/>
      <c r="CK186" s="1547"/>
      <c r="CL186" s="1547"/>
      <c r="CM186" s="1547"/>
      <c r="CN186" s="1547"/>
      <c r="CO186" s="1547"/>
      <c r="CP186" s="1547"/>
      <c r="CQ186" s="1547"/>
      <c r="CR186" s="1547"/>
      <c r="CS186" s="1547"/>
      <c r="CT186" s="1547"/>
      <c r="CU186" s="1547"/>
      <c r="CV186" s="1547"/>
      <c r="CW186" s="1547"/>
      <c r="CX186" s="1547"/>
      <c r="CY186" s="1547"/>
      <c r="CZ186" s="1547"/>
    </row>
    <row r="187" s="398" customFormat="true" ht="15" customHeight="true" x14ac:dyDescent="0.2">
      <c r="A187" s="1216"/>
      <c r="B187" s="1234"/>
      <c r="C187" s="882"/>
      <c r="D187" s="883"/>
      <c r="E187" s="883"/>
      <c r="F187" s="883"/>
      <c r="G187" s="884"/>
      <c r="H187" s="885"/>
      <c r="I187" s="883"/>
      <c r="J187" s="883"/>
      <c r="K187" s="883"/>
      <c r="L187" s="886"/>
      <c r="M187" s="887"/>
      <c r="N187" s="883"/>
      <c r="O187" s="883"/>
      <c r="P187" s="883"/>
      <c r="Q187" s="884"/>
      <c r="R187" s="885"/>
      <c r="S187" s="883"/>
      <c r="T187" s="883"/>
      <c r="U187" s="883"/>
      <c r="V187" s="883"/>
      <c r="W187" s="883"/>
      <c r="X187" s="883"/>
      <c r="Y187" s="1511"/>
      <c r="Z187" s="549"/>
      <c r="AA187" s="549"/>
      <c r="AB187" s="549"/>
      <c r="AC187" s="549"/>
      <c r="AD187" s="549"/>
      <c r="AE187" s="549"/>
      <c r="AF187" s="549"/>
      <c r="AG187" s="549"/>
      <c r="AH187" s="549"/>
      <c r="AI187" s="549"/>
      <c r="AJ187" s="549"/>
      <c r="AK187" s="549"/>
      <c r="AL187" s="549"/>
      <c r="AM187" s="549"/>
      <c r="AN187" s="549"/>
      <c r="AO187" s="549"/>
      <c r="AP187" s="549"/>
      <c r="AQ187" s="549"/>
      <c r="AR187" s="549"/>
      <c r="AS187" s="549"/>
      <c r="AT187" s="549"/>
      <c r="AU187" s="549"/>
      <c r="AV187" s="549"/>
      <c r="AW187" s="549"/>
      <c r="AX187" s="549"/>
      <c r="AY187" s="549"/>
      <c r="AZ187" s="216"/>
      <c r="BA187" s="392"/>
      <c r="BB187" s="159"/>
      <c r="BC187" s="340"/>
      <c r="BD187" s="307"/>
      <c r="BE187" s="307"/>
      <c r="BF187" s="307"/>
      <c r="BG187" s="341"/>
      <c r="BH187" s="351"/>
      <c r="BI187" s="307"/>
      <c r="BJ187" s="307"/>
      <c r="BK187" s="307"/>
      <c r="BL187" s="341"/>
      <c r="BM187" s="351"/>
      <c r="BN187" s="307"/>
      <c r="BO187" s="307"/>
      <c r="BP187" s="307"/>
      <c r="BQ187" s="341"/>
      <c r="BR187" s="351"/>
      <c r="BS187" s="307"/>
      <c r="BT187" s="307"/>
      <c r="BU187" s="307"/>
      <c r="BV187" s="307"/>
      <c r="BW187" s="307"/>
      <c r="BX187" s="307"/>
      <c r="BY187" s="308"/>
      <c r="BZ187" s="1547"/>
      <c r="CA187" s="1547"/>
      <c r="CB187" s="1547"/>
      <c r="CC187" s="1547"/>
      <c r="CD187" s="1547"/>
      <c r="CE187" s="1547"/>
      <c r="CF187" s="1547"/>
      <c r="CG187" s="1547"/>
      <c r="CH187" s="1547"/>
      <c r="CI187" s="1547"/>
      <c r="CJ187" s="1547"/>
      <c r="CK187" s="1547"/>
      <c r="CL187" s="1547"/>
      <c r="CM187" s="1547"/>
      <c r="CN187" s="1547"/>
      <c r="CO187" s="1547"/>
      <c r="CP187" s="1547"/>
      <c r="CQ187" s="1547"/>
      <c r="CR187" s="1547"/>
      <c r="CS187" s="1547"/>
      <c r="CT187" s="1547"/>
      <c r="CU187" s="1547"/>
      <c r="CV187" s="1547"/>
      <c r="CW187" s="1547"/>
      <c r="CX187" s="1547"/>
      <c r="CY187" s="1547"/>
      <c r="CZ187" s="1547"/>
    </row>
    <row r="188" s="398" customFormat="true" ht="15" customHeight="true" x14ac:dyDescent="0.2">
      <c r="A188" s="1216"/>
      <c r="B188" s="1234"/>
      <c r="C188" s="882"/>
      <c r="D188" s="883"/>
      <c r="E188" s="883"/>
      <c r="F188" s="883"/>
      <c r="G188" s="884"/>
      <c r="H188" s="885"/>
      <c r="I188" s="883"/>
      <c r="J188" s="883"/>
      <c r="K188" s="883"/>
      <c r="L188" s="886"/>
      <c r="M188" s="887"/>
      <c r="N188" s="883"/>
      <c r="O188" s="883"/>
      <c r="P188" s="883"/>
      <c r="Q188" s="884"/>
      <c r="R188" s="885"/>
      <c r="S188" s="883"/>
      <c r="T188" s="883"/>
      <c r="U188" s="883"/>
      <c r="V188" s="883"/>
      <c r="W188" s="883"/>
      <c r="X188" s="883"/>
      <c r="Y188" s="1511"/>
      <c r="Z188" s="549"/>
      <c r="AA188" s="549"/>
      <c r="AB188" s="549"/>
      <c r="AC188" s="549"/>
      <c r="AD188" s="549"/>
      <c r="AE188" s="549"/>
      <c r="AF188" s="549"/>
      <c r="AG188" s="549"/>
      <c r="AH188" s="549"/>
      <c r="AI188" s="549"/>
      <c r="AJ188" s="549"/>
      <c r="AK188" s="549"/>
      <c r="AL188" s="549"/>
      <c r="AM188" s="549"/>
      <c r="AN188" s="549"/>
      <c r="AO188" s="549"/>
      <c r="AP188" s="549"/>
      <c r="AQ188" s="549"/>
      <c r="AR188" s="549"/>
      <c r="AS188" s="549"/>
      <c r="AT188" s="549"/>
      <c r="AU188" s="549"/>
      <c r="AV188" s="549"/>
      <c r="AW188" s="549"/>
      <c r="AX188" s="549"/>
      <c r="AY188" s="549"/>
      <c r="AZ188" s="216"/>
      <c r="BA188" s="392"/>
      <c r="BB188" s="159"/>
      <c r="BC188" s="340"/>
      <c r="BD188" s="307"/>
      <c r="BE188" s="307"/>
      <c r="BF188" s="307"/>
      <c r="BG188" s="341"/>
      <c r="BH188" s="351"/>
      <c r="BI188" s="307"/>
      <c r="BJ188" s="307"/>
      <c r="BK188" s="307"/>
      <c r="BL188" s="341"/>
      <c r="BM188" s="351"/>
      <c r="BN188" s="307"/>
      <c r="BO188" s="307"/>
      <c r="BP188" s="307"/>
      <c r="BQ188" s="341"/>
      <c r="BR188" s="351"/>
      <c r="BS188" s="307"/>
      <c r="BT188" s="307"/>
      <c r="BU188" s="307"/>
      <c r="BV188" s="307"/>
      <c r="BW188" s="307"/>
      <c r="BX188" s="307"/>
      <c r="BY188" s="308"/>
      <c r="BZ188" s="1547"/>
      <c r="CA188" s="1547"/>
      <c r="CB188" s="1547"/>
      <c r="CC188" s="1547"/>
      <c r="CD188" s="1547"/>
      <c r="CE188" s="1547"/>
      <c r="CF188" s="1547"/>
      <c r="CG188" s="1547"/>
      <c r="CH188" s="1547"/>
      <c r="CI188" s="1547"/>
      <c r="CJ188" s="1547"/>
      <c r="CK188" s="1547"/>
      <c r="CL188" s="1547"/>
      <c r="CM188" s="1547"/>
      <c r="CN188" s="1547"/>
      <c r="CO188" s="1547"/>
      <c r="CP188" s="1547"/>
      <c r="CQ188" s="1547"/>
      <c r="CR188" s="1547"/>
      <c r="CS188" s="1547"/>
      <c r="CT188" s="1547"/>
      <c r="CU188" s="1547"/>
      <c r="CV188" s="1547"/>
      <c r="CW188" s="1547"/>
      <c r="CX188" s="1547"/>
      <c r="CY188" s="1547"/>
      <c r="CZ188" s="1547"/>
    </row>
    <row r="189" s="398" customFormat="true" ht="15" customHeight="true" x14ac:dyDescent="0.2">
      <c r="A189" s="1216"/>
      <c r="B189" s="1234"/>
      <c r="C189" s="882"/>
      <c r="D189" s="883"/>
      <c r="E189" s="883"/>
      <c r="F189" s="883"/>
      <c r="G189" s="884"/>
      <c r="H189" s="885"/>
      <c r="I189" s="883"/>
      <c r="J189" s="883"/>
      <c r="K189" s="883"/>
      <c r="L189" s="886"/>
      <c r="M189" s="887"/>
      <c r="N189" s="883"/>
      <c r="O189" s="883"/>
      <c r="P189" s="883"/>
      <c r="Q189" s="884"/>
      <c r="R189" s="885"/>
      <c r="S189" s="883"/>
      <c r="T189" s="883"/>
      <c r="U189" s="883"/>
      <c r="V189" s="883"/>
      <c r="W189" s="883"/>
      <c r="X189" s="883"/>
      <c r="Y189" s="1511"/>
      <c r="Z189" s="549"/>
      <c r="AA189" s="549"/>
      <c r="AB189" s="549"/>
      <c r="AC189" s="549"/>
      <c r="AD189" s="549"/>
      <c r="AE189" s="549"/>
      <c r="AF189" s="549"/>
      <c r="AG189" s="549"/>
      <c r="AH189" s="549"/>
      <c r="AI189" s="549"/>
      <c r="AJ189" s="549"/>
      <c r="AK189" s="549"/>
      <c r="AL189" s="549"/>
      <c r="AM189" s="549"/>
      <c r="AN189" s="549"/>
      <c r="AO189" s="549"/>
      <c r="AP189" s="549"/>
      <c r="AQ189" s="549"/>
      <c r="AR189" s="549"/>
      <c r="AS189" s="549"/>
      <c r="AT189" s="549"/>
      <c r="AU189" s="549"/>
      <c r="AV189" s="549"/>
      <c r="AW189" s="549"/>
      <c r="AX189" s="549"/>
      <c r="AY189" s="549"/>
      <c r="AZ189" s="216"/>
      <c r="BA189" s="392"/>
      <c r="BB189" s="159"/>
      <c r="BC189" s="340"/>
      <c r="BD189" s="307"/>
      <c r="BE189" s="307"/>
      <c r="BF189" s="307"/>
      <c r="BG189" s="341"/>
      <c r="BH189" s="351"/>
      <c r="BI189" s="307"/>
      <c r="BJ189" s="307"/>
      <c r="BK189" s="307"/>
      <c r="BL189" s="341"/>
      <c r="BM189" s="351"/>
      <c r="BN189" s="307"/>
      <c r="BO189" s="307"/>
      <c r="BP189" s="307"/>
      <c r="BQ189" s="341"/>
      <c r="BR189" s="351"/>
      <c r="BS189" s="307"/>
      <c r="BT189" s="307"/>
      <c r="BU189" s="307"/>
      <c r="BV189" s="307"/>
      <c r="BW189" s="307"/>
      <c r="BX189" s="307"/>
      <c r="BY189" s="308"/>
      <c r="BZ189" s="1547"/>
      <c r="CA189" s="1547"/>
      <c r="CB189" s="1547"/>
      <c r="CC189" s="1547"/>
      <c r="CD189" s="1547"/>
      <c r="CE189" s="1547"/>
      <c r="CF189" s="1547"/>
      <c r="CG189" s="1547"/>
      <c r="CH189" s="1547"/>
      <c r="CI189" s="1547"/>
      <c r="CJ189" s="1547"/>
      <c r="CK189" s="1547"/>
      <c r="CL189" s="1547"/>
      <c r="CM189" s="1547"/>
      <c r="CN189" s="1547"/>
      <c r="CO189" s="1547"/>
      <c r="CP189" s="1547"/>
      <c r="CQ189" s="1547"/>
      <c r="CR189" s="1547"/>
      <c r="CS189" s="1547"/>
      <c r="CT189" s="1547"/>
      <c r="CU189" s="1547"/>
      <c r="CV189" s="1547"/>
      <c r="CW189" s="1547"/>
      <c r="CX189" s="1547"/>
      <c r="CY189" s="1547"/>
      <c r="CZ189" s="1547"/>
    </row>
    <row r="190" s="398" customFormat="true" ht="15" customHeight="true" x14ac:dyDescent="0.2">
      <c r="A190" s="1216"/>
      <c r="B190" s="1234"/>
      <c r="C190" s="882"/>
      <c r="D190" s="883"/>
      <c r="E190" s="883"/>
      <c r="F190" s="883"/>
      <c r="G190" s="884"/>
      <c r="H190" s="885"/>
      <c r="I190" s="883"/>
      <c r="J190" s="883"/>
      <c r="K190" s="883"/>
      <c r="L190" s="886"/>
      <c r="M190" s="887"/>
      <c r="N190" s="883"/>
      <c r="O190" s="883"/>
      <c r="P190" s="883"/>
      <c r="Q190" s="884"/>
      <c r="R190" s="885"/>
      <c r="S190" s="883"/>
      <c r="T190" s="883"/>
      <c r="U190" s="883"/>
      <c r="V190" s="883"/>
      <c r="W190" s="883"/>
      <c r="X190" s="883"/>
      <c r="Y190" s="1511"/>
      <c r="Z190" s="549"/>
      <c r="AA190" s="549"/>
      <c r="AB190" s="549"/>
      <c r="AC190" s="549"/>
      <c r="AD190" s="549"/>
      <c r="AE190" s="549"/>
      <c r="AF190" s="549"/>
      <c r="AG190" s="549"/>
      <c r="AH190" s="549"/>
      <c r="AI190" s="549"/>
      <c r="AJ190" s="549"/>
      <c r="AK190" s="549"/>
      <c r="AL190" s="549"/>
      <c r="AM190" s="549"/>
      <c r="AN190" s="549"/>
      <c r="AO190" s="549"/>
      <c r="AP190" s="549"/>
      <c r="AQ190" s="549"/>
      <c r="AR190" s="549"/>
      <c r="AS190" s="549"/>
      <c r="AT190" s="549"/>
      <c r="AU190" s="549"/>
      <c r="AV190" s="549"/>
      <c r="AW190" s="549"/>
      <c r="AX190" s="549"/>
      <c r="AY190" s="549"/>
      <c r="AZ190" s="216"/>
      <c r="BA190" s="392"/>
      <c r="BB190" s="159"/>
      <c r="BC190" s="340"/>
      <c r="BD190" s="307"/>
      <c r="BE190" s="307"/>
      <c r="BF190" s="307"/>
      <c r="BG190" s="341"/>
      <c r="BH190" s="351"/>
      <c r="BI190" s="307"/>
      <c r="BJ190" s="307"/>
      <c r="BK190" s="307"/>
      <c r="BL190" s="341"/>
      <c r="BM190" s="351"/>
      <c r="BN190" s="307"/>
      <c r="BO190" s="307"/>
      <c r="BP190" s="307"/>
      <c r="BQ190" s="341"/>
      <c r="BR190" s="351"/>
      <c r="BS190" s="307"/>
      <c r="BT190" s="307"/>
      <c r="BU190" s="307"/>
      <c r="BV190" s="307"/>
      <c r="BW190" s="307"/>
      <c r="BX190" s="307"/>
      <c r="BY190" s="308"/>
      <c r="BZ190" s="1547"/>
      <c r="CA190" s="1547"/>
      <c r="CB190" s="1547"/>
      <c r="CC190" s="1547"/>
      <c r="CD190" s="1547"/>
      <c r="CE190" s="1547"/>
      <c r="CF190" s="1547"/>
      <c r="CG190" s="1547"/>
      <c r="CH190" s="1547"/>
      <c r="CI190" s="1547"/>
      <c r="CJ190" s="1547"/>
      <c r="CK190" s="1547"/>
      <c r="CL190" s="1547"/>
      <c r="CM190" s="1547"/>
      <c r="CN190" s="1547"/>
      <c r="CO190" s="1547"/>
      <c r="CP190" s="1547"/>
      <c r="CQ190" s="1547"/>
      <c r="CR190" s="1547"/>
      <c r="CS190" s="1547"/>
      <c r="CT190" s="1547"/>
      <c r="CU190" s="1547"/>
      <c r="CV190" s="1547"/>
      <c r="CW190" s="1547"/>
      <c r="CX190" s="1547"/>
      <c r="CY190" s="1547"/>
      <c r="CZ190" s="1547"/>
    </row>
    <row r="191" s="398" customFormat="true" ht="15" customHeight="true" x14ac:dyDescent="0.2">
      <c r="A191" s="1216"/>
      <c r="B191" s="1234"/>
      <c r="C191" s="882"/>
      <c r="D191" s="883"/>
      <c r="E191" s="883"/>
      <c r="F191" s="883"/>
      <c r="G191" s="884"/>
      <c r="H191" s="885"/>
      <c r="I191" s="883"/>
      <c r="J191" s="883"/>
      <c r="K191" s="883"/>
      <c r="L191" s="886"/>
      <c r="M191" s="887"/>
      <c r="N191" s="883"/>
      <c r="O191" s="883"/>
      <c r="P191" s="883"/>
      <c r="Q191" s="884"/>
      <c r="R191" s="885"/>
      <c r="S191" s="883"/>
      <c r="T191" s="883"/>
      <c r="U191" s="883"/>
      <c r="V191" s="883"/>
      <c r="W191" s="883"/>
      <c r="X191" s="883"/>
      <c r="Y191" s="1511"/>
      <c r="Z191" s="549"/>
      <c r="AA191" s="549"/>
      <c r="AB191" s="549"/>
      <c r="AC191" s="549"/>
      <c r="AD191" s="549"/>
      <c r="AE191" s="549"/>
      <c r="AF191" s="549"/>
      <c r="AG191" s="549"/>
      <c r="AH191" s="549"/>
      <c r="AI191" s="549"/>
      <c r="AJ191" s="549"/>
      <c r="AK191" s="549"/>
      <c r="AL191" s="549"/>
      <c r="AM191" s="549"/>
      <c r="AN191" s="549"/>
      <c r="AO191" s="549"/>
      <c r="AP191" s="549"/>
      <c r="AQ191" s="549"/>
      <c r="AR191" s="549"/>
      <c r="AS191" s="549"/>
      <c r="AT191" s="549"/>
      <c r="AU191" s="549"/>
      <c r="AV191" s="549"/>
      <c r="AW191" s="549"/>
      <c r="AX191" s="549"/>
      <c r="AY191" s="549"/>
      <c r="AZ191" s="216"/>
      <c r="BA191" s="392"/>
      <c r="BB191" s="159"/>
      <c r="BC191" s="340"/>
      <c r="BD191" s="307"/>
      <c r="BE191" s="307"/>
      <c r="BF191" s="307"/>
      <c r="BG191" s="341"/>
      <c r="BH191" s="351"/>
      <c r="BI191" s="307"/>
      <c r="BJ191" s="307"/>
      <c r="BK191" s="307"/>
      <c r="BL191" s="341"/>
      <c r="BM191" s="351"/>
      <c r="BN191" s="307"/>
      <c r="BO191" s="307"/>
      <c r="BP191" s="307"/>
      <c r="BQ191" s="341"/>
      <c r="BR191" s="351"/>
      <c r="BS191" s="307"/>
      <c r="BT191" s="307"/>
      <c r="BU191" s="307"/>
      <c r="BV191" s="307"/>
      <c r="BW191" s="307"/>
      <c r="BX191" s="307"/>
      <c r="BY191" s="308"/>
      <c r="BZ191" s="1547"/>
      <c r="CA191" s="1547"/>
      <c r="CB191" s="1547"/>
      <c r="CC191" s="1547"/>
      <c r="CD191" s="1547"/>
      <c r="CE191" s="1547"/>
      <c r="CF191" s="1547"/>
      <c r="CG191" s="1547"/>
      <c r="CH191" s="1547"/>
      <c r="CI191" s="1547"/>
      <c r="CJ191" s="1547"/>
      <c r="CK191" s="1547"/>
      <c r="CL191" s="1547"/>
      <c r="CM191" s="1547"/>
      <c r="CN191" s="1547"/>
      <c r="CO191" s="1547"/>
      <c r="CP191" s="1547"/>
      <c r="CQ191" s="1547"/>
      <c r="CR191" s="1547"/>
      <c r="CS191" s="1547"/>
      <c r="CT191" s="1547"/>
      <c r="CU191" s="1547"/>
      <c r="CV191" s="1547"/>
      <c r="CW191" s="1547"/>
      <c r="CX191" s="1547"/>
      <c r="CY191" s="1547"/>
      <c r="CZ191" s="1547"/>
    </row>
    <row r="192" s="398" customFormat="true" ht="15" customHeight="true" x14ac:dyDescent="0.2">
      <c r="A192" s="1216"/>
      <c r="B192" s="1234"/>
      <c r="C192" s="882"/>
      <c r="D192" s="883"/>
      <c r="E192" s="883"/>
      <c r="F192" s="883"/>
      <c r="G192" s="884"/>
      <c r="H192" s="885"/>
      <c r="I192" s="883"/>
      <c r="J192" s="883"/>
      <c r="K192" s="883"/>
      <c r="L192" s="886"/>
      <c r="M192" s="887"/>
      <c r="N192" s="883"/>
      <c r="O192" s="883"/>
      <c r="P192" s="883"/>
      <c r="Q192" s="884"/>
      <c r="R192" s="885"/>
      <c r="S192" s="883"/>
      <c r="T192" s="883"/>
      <c r="U192" s="883"/>
      <c r="V192" s="883"/>
      <c r="W192" s="883"/>
      <c r="X192" s="883"/>
      <c r="Y192" s="1511"/>
      <c r="Z192" s="549"/>
      <c r="AA192" s="549"/>
      <c r="AB192" s="549"/>
      <c r="AC192" s="549"/>
      <c r="AD192" s="549"/>
      <c r="AE192" s="549"/>
      <c r="AF192" s="549"/>
      <c r="AG192" s="549"/>
      <c r="AH192" s="549"/>
      <c r="AI192" s="549"/>
      <c r="AJ192" s="549"/>
      <c r="AK192" s="549"/>
      <c r="AL192" s="549"/>
      <c r="AM192" s="549"/>
      <c r="AN192" s="549"/>
      <c r="AO192" s="549"/>
      <c r="AP192" s="549"/>
      <c r="AQ192" s="549"/>
      <c r="AR192" s="549"/>
      <c r="AS192" s="549"/>
      <c r="AT192" s="549"/>
      <c r="AU192" s="549"/>
      <c r="AV192" s="549"/>
      <c r="AW192" s="549"/>
      <c r="AX192" s="549"/>
      <c r="AY192" s="549"/>
      <c r="AZ192" s="216"/>
      <c r="BA192" s="392"/>
      <c r="BB192" s="159"/>
      <c r="BC192" s="340"/>
      <c r="BD192" s="307"/>
      <c r="BE192" s="307"/>
      <c r="BF192" s="307"/>
      <c r="BG192" s="341"/>
      <c r="BH192" s="351"/>
      <c r="BI192" s="307"/>
      <c r="BJ192" s="307"/>
      <c r="BK192" s="307"/>
      <c r="BL192" s="341"/>
      <c r="BM192" s="351"/>
      <c r="BN192" s="307"/>
      <c r="BO192" s="307"/>
      <c r="BP192" s="307"/>
      <c r="BQ192" s="341"/>
      <c r="BR192" s="351"/>
      <c r="BS192" s="307"/>
      <c r="BT192" s="307"/>
      <c r="BU192" s="307"/>
      <c r="BV192" s="307"/>
      <c r="BW192" s="307"/>
      <c r="BX192" s="307"/>
      <c r="BY192" s="308"/>
      <c r="BZ192" s="1547"/>
      <c r="CA192" s="1547"/>
      <c r="CB192" s="1547"/>
      <c r="CC192" s="1547"/>
      <c r="CD192" s="1547"/>
      <c r="CE192" s="1547"/>
      <c r="CF192" s="1547"/>
      <c r="CG192" s="1547"/>
      <c r="CH192" s="1547"/>
      <c r="CI192" s="1547"/>
      <c r="CJ192" s="1547"/>
      <c r="CK192" s="1547"/>
      <c r="CL192" s="1547"/>
      <c r="CM192" s="1547"/>
      <c r="CN192" s="1547"/>
      <c r="CO192" s="1547"/>
      <c r="CP192" s="1547"/>
      <c r="CQ192" s="1547"/>
      <c r="CR192" s="1547"/>
      <c r="CS192" s="1547"/>
      <c r="CT192" s="1547"/>
      <c r="CU192" s="1547"/>
      <c r="CV192" s="1547"/>
      <c r="CW192" s="1547"/>
      <c r="CX192" s="1547"/>
      <c r="CY192" s="1547"/>
      <c r="CZ192" s="1547"/>
    </row>
    <row r="193" s="398" customFormat="true" ht="15" customHeight="true" x14ac:dyDescent="0.2">
      <c r="A193" s="1222"/>
      <c r="B193" s="1235"/>
      <c r="C193" s="888"/>
      <c r="D193" s="889"/>
      <c r="E193" s="889"/>
      <c r="F193" s="889"/>
      <c r="G193" s="890"/>
      <c r="H193" s="891"/>
      <c r="I193" s="889"/>
      <c r="J193" s="889"/>
      <c r="K193" s="889"/>
      <c r="L193" s="892"/>
      <c r="M193" s="893"/>
      <c r="N193" s="889"/>
      <c r="O193" s="889"/>
      <c r="P193" s="889"/>
      <c r="Q193" s="890"/>
      <c r="R193" s="891"/>
      <c r="S193" s="889"/>
      <c r="T193" s="889"/>
      <c r="U193" s="889"/>
      <c r="V193" s="889"/>
      <c r="W193" s="889"/>
      <c r="X193" s="889"/>
      <c r="Y193" s="1512"/>
      <c r="Z193" s="549"/>
      <c r="AA193" s="549"/>
      <c r="AB193" s="549"/>
      <c r="AC193" s="549"/>
      <c r="AD193" s="549"/>
      <c r="AE193" s="549"/>
      <c r="AF193" s="549"/>
      <c r="AG193" s="549"/>
      <c r="AH193" s="549"/>
      <c r="AI193" s="549"/>
      <c r="AJ193" s="549"/>
      <c r="AK193" s="549"/>
      <c r="AL193" s="549"/>
      <c r="AM193" s="549"/>
      <c r="AN193" s="549"/>
      <c r="AO193" s="549"/>
      <c r="AP193" s="549"/>
      <c r="AQ193" s="549"/>
      <c r="AR193" s="549"/>
      <c r="AS193" s="549"/>
      <c r="AT193" s="549"/>
      <c r="AU193" s="549"/>
      <c r="AV193" s="549"/>
      <c r="AW193" s="549"/>
      <c r="AX193" s="549"/>
      <c r="AY193" s="549"/>
      <c r="AZ193" s="216"/>
      <c r="BA193" s="392"/>
      <c r="BB193" s="159"/>
      <c r="BC193" s="340"/>
      <c r="BD193" s="307"/>
      <c r="BE193" s="307"/>
      <c r="BF193" s="307"/>
      <c r="BG193" s="341"/>
      <c r="BH193" s="351"/>
      <c r="BI193" s="307"/>
      <c r="BJ193" s="307"/>
      <c r="BK193" s="307"/>
      <c r="BL193" s="341"/>
      <c r="BM193" s="351"/>
      <c r="BN193" s="307"/>
      <c r="BO193" s="307"/>
      <c r="BP193" s="307"/>
      <c r="BQ193" s="341"/>
      <c r="BR193" s="351"/>
      <c r="BS193" s="307"/>
      <c r="BT193" s="307"/>
      <c r="BU193" s="307"/>
      <c r="BV193" s="307"/>
      <c r="BW193" s="307"/>
      <c r="BX193" s="307"/>
      <c r="BY193" s="308"/>
      <c r="BZ193" s="1547"/>
      <c r="CA193" s="1547"/>
      <c r="CB193" s="1547"/>
      <c r="CC193" s="1547"/>
      <c r="CD193" s="1547"/>
      <c r="CE193" s="1547"/>
      <c r="CF193" s="1547"/>
      <c r="CG193" s="1547"/>
      <c r="CH193" s="1547"/>
      <c r="CI193" s="1547"/>
      <c r="CJ193" s="1547"/>
      <c r="CK193" s="1547"/>
      <c r="CL193" s="1547"/>
      <c r="CM193" s="1547"/>
      <c r="CN193" s="1547"/>
      <c r="CO193" s="1547"/>
      <c r="CP193" s="1547"/>
      <c r="CQ193" s="1547"/>
      <c r="CR193" s="1547"/>
      <c r="CS193" s="1547"/>
      <c r="CT193" s="1547"/>
      <c r="CU193" s="1547"/>
      <c r="CV193" s="1547"/>
      <c r="CW193" s="1547"/>
      <c r="CX193" s="1547"/>
      <c r="CY193" s="1547"/>
      <c r="CZ193" s="1547"/>
    </row>
    <row r="194" s="398" customFormat="true" ht="15" customHeight="true" x14ac:dyDescent="0.2">
      <c r="A194" s="634"/>
      <c r="B194" s="738"/>
      <c r="C194" s="816"/>
      <c r="D194" s="778"/>
      <c r="E194" s="778"/>
      <c r="F194" s="778"/>
      <c r="G194" s="779"/>
      <c r="H194" s="817"/>
      <c r="I194" s="778"/>
      <c r="J194" s="778"/>
      <c r="K194" s="778"/>
      <c r="L194" s="818"/>
      <c r="M194" s="816"/>
      <c r="N194" s="778"/>
      <c r="O194" s="778"/>
      <c r="P194" s="778"/>
      <c r="Q194" s="779"/>
      <c r="R194" s="817"/>
      <c r="S194" s="778"/>
      <c r="T194" s="778"/>
      <c r="U194" s="778"/>
      <c r="V194" s="778"/>
      <c r="W194" s="778"/>
      <c r="X194" s="778"/>
      <c r="Y194" s="818"/>
      <c r="Z194" s="549"/>
      <c r="AA194" s="549"/>
      <c r="AB194" s="549"/>
      <c r="AC194" s="549"/>
      <c r="AD194" s="549"/>
      <c r="AE194" s="549"/>
      <c r="AF194" s="549"/>
      <c r="AG194" s="549"/>
      <c r="AH194" s="549"/>
      <c r="AI194" s="549"/>
      <c r="AJ194" s="549"/>
      <c r="AK194" s="549"/>
      <c r="AL194" s="549"/>
      <c r="AM194" s="549"/>
      <c r="AN194" s="549"/>
      <c r="AO194" s="549"/>
      <c r="AP194" s="549"/>
      <c r="AQ194" s="549"/>
      <c r="AR194" s="549"/>
      <c r="AS194" s="549"/>
      <c r="AT194" s="549"/>
      <c r="AU194" s="549"/>
      <c r="AV194" s="549"/>
      <c r="AW194" s="549"/>
      <c r="AX194" s="549"/>
      <c r="AY194" s="549"/>
      <c r="AZ194" s="216"/>
      <c r="BA194" s="392"/>
      <c r="BB194" s="159"/>
      <c r="BC194" s="340"/>
      <c r="BD194" s="307"/>
      <c r="BE194" s="307"/>
      <c r="BF194" s="307"/>
      <c r="BG194" s="341"/>
      <c r="BH194" s="351"/>
      <c r="BI194" s="307"/>
      <c r="BJ194" s="307"/>
      <c r="BK194" s="307"/>
      <c r="BL194" s="341"/>
      <c r="BM194" s="351"/>
      <c r="BN194" s="307"/>
      <c r="BO194" s="307"/>
      <c r="BP194" s="307"/>
      <c r="BQ194" s="341"/>
      <c r="BR194" s="351"/>
      <c r="BS194" s="307"/>
      <c r="BT194" s="307"/>
      <c r="BU194" s="307"/>
      <c r="BV194" s="307"/>
      <c r="BW194" s="307"/>
      <c r="BX194" s="307"/>
      <c r="BY194" s="308"/>
      <c r="BZ194" s="1547"/>
      <c r="CA194" s="1547"/>
      <c r="CB194" s="1547"/>
      <c r="CC194" s="1547"/>
      <c r="CD194" s="1547"/>
      <c r="CE194" s="1547"/>
      <c r="CF194" s="1547"/>
      <c r="CG194" s="1547"/>
      <c r="CH194" s="1547"/>
      <c r="CI194" s="1547"/>
      <c r="CJ194" s="1547"/>
      <c r="CK194" s="1547"/>
      <c r="CL194" s="1547"/>
      <c r="CM194" s="1547"/>
      <c r="CN194" s="1547"/>
      <c r="CO194" s="1547"/>
      <c r="CP194" s="1547"/>
      <c r="CQ194" s="1547"/>
      <c r="CR194" s="1547"/>
      <c r="CS194" s="1547"/>
      <c r="CT194" s="1547"/>
      <c r="CU194" s="1547"/>
      <c r="CV194" s="1547"/>
      <c r="CW194" s="1547"/>
      <c r="CX194" s="1547"/>
      <c r="CY194" s="1547"/>
      <c r="CZ194" s="1547"/>
    </row>
    <row r="195" s="131" customFormat="true" ht="15" customHeight="true" x14ac:dyDescent="0.2">
      <c r="A195" s="634"/>
      <c r="B195" s="738"/>
      <c r="C195" s="816"/>
      <c r="D195" s="778"/>
      <c r="E195" s="778"/>
      <c r="F195" s="778"/>
      <c r="G195" s="779"/>
      <c r="H195" s="817"/>
      <c r="I195" s="778"/>
      <c r="J195" s="778"/>
      <c r="K195" s="778"/>
      <c r="L195" s="818"/>
      <c r="M195" s="816"/>
      <c r="N195" s="778"/>
      <c r="O195" s="778"/>
      <c r="P195" s="778"/>
      <c r="Q195" s="779"/>
      <c r="R195" s="817"/>
      <c r="S195" s="778"/>
      <c r="T195" s="778"/>
      <c r="U195" s="778"/>
      <c r="V195" s="778"/>
      <c r="W195" s="778"/>
      <c r="X195" s="778"/>
      <c r="Y195" s="818"/>
      <c r="Z195" s="549"/>
      <c r="AA195" s="549"/>
      <c r="AB195" s="549"/>
      <c r="AC195" s="549"/>
      <c r="AD195" s="549"/>
      <c r="AE195" s="549"/>
      <c r="AF195" s="549"/>
      <c r="AG195" s="549"/>
      <c r="AH195" s="549"/>
      <c r="AI195" s="549"/>
      <c r="AJ195" s="549"/>
      <c r="AK195" s="549"/>
      <c r="AL195" s="549"/>
      <c r="AM195" s="549"/>
      <c r="AN195" s="549"/>
      <c r="AO195" s="549"/>
      <c r="AP195" s="549"/>
      <c r="AQ195" s="549"/>
      <c r="AR195" s="549"/>
      <c r="AS195" s="549"/>
      <c r="AT195" s="549"/>
      <c r="AU195" s="549"/>
      <c r="AV195" s="549"/>
      <c r="AW195" s="549"/>
      <c r="AX195" s="549"/>
      <c r="AY195" s="549"/>
      <c r="AZ195" s="216"/>
      <c r="BA195" s="392"/>
      <c r="BB195" s="159"/>
      <c r="BC195" s="340"/>
      <c r="BD195" s="307"/>
      <c r="BE195" s="307"/>
      <c r="BF195" s="307"/>
      <c r="BG195" s="341"/>
      <c r="BH195" s="351"/>
      <c r="BI195" s="307"/>
      <c r="BJ195" s="307"/>
      <c r="BK195" s="307"/>
      <c r="BL195" s="341"/>
      <c r="BM195" s="351"/>
      <c r="BN195" s="307"/>
      <c r="BO195" s="307"/>
      <c r="BP195" s="307"/>
      <c r="BQ195" s="341"/>
      <c r="BR195" s="351"/>
      <c r="BS195" s="307"/>
      <c r="BT195" s="307"/>
      <c r="BU195" s="307"/>
      <c r="BV195" s="307"/>
      <c r="BW195" s="307"/>
      <c r="BX195" s="307"/>
      <c r="BY195" s="308"/>
      <c r="BZ195" s="1547"/>
      <c r="CA195" s="1547"/>
      <c r="CB195" s="1547"/>
      <c r="CC195" s="1547"/>
      <c r="CD195" s="1547"/>
      <c r="CE195" s="1547"/>
      <c r="CF195" s="1547"/>
      <c r="CG195" s="1547"/>
      <c r="CH195" s="1547"/>
      <c r="CI195" s="1547"/>
      <c r="CJ195" s="1547"/>
      <c r="CK195" s="1547"/>
      <c r="CL195" s="1547"/>
      <c r="CM195" s="1547"/>
      <c r="CN195" s="1547"/>
      <c r="CO195" s="1547"/>
      <c r="CP195" s="1547"/>
      <c r="CQ195" s="1547"/>
      <c r="CR195" s="1547"/>
      <c r="CS195" s="1547"/>
      <c r="CT195" s="1547"/>
      <c r="CU195" s="1547"/>
      <c r="CV195" s="1547"/>
      <c r="CW195" s="1547"/>
      <c r="CX195" s="1547"/>
      <c r="CY195" s="1547"/>
      <c r="CZ195" s="1547"/>
    </row>
    <row r="196" s="131" customFormat="true" ht="15" customHeight="true" x14ac:dyDescent="0.2">
      <c r="A196" s="634"/>
      <c r="B196" s="738"/>
      <c r="C196" s="816"/>
      <c r="D196" s="778"/>
      <c r="E196" s="778"/>
      <c r="F196" s="778"/>
      <c r="G196" s="779"/>
      <c r="H196" s="817"/>
      <c r="I196" s="778"/>
      <c r="J196" s="778"/>
      <c r="K196" s="778"/>
      <c r="L196" s="818"/>
      <c r="M196" s="816"/>
      <c r="N196" s="778"/>
      <c r="O196" s="778"/>
      <c r="P196" s="778"/>
      <c r="Q196" s="779"/>
      <c r="R196" s="817"/>
      <c r="S196" s="778"/>
      <c r="T196" s="778"/>
      <c r="U196" s="778"/>
      <c r="V196" s="778"/>
      <c r="W196" s="778"/>
      <c r="X196" s="778"/>
      <c r="Y196" s="818"/>
      <c r="Z196" s="549"/>
      <c r="AA196" s="549"/>
      <c r="AB196" s="549"/>
      <c r="AC196" s="549"/>
      <c r="AD196" s="549"/>
      <c r="AE196" s="549"/>
      <c r="AF196" s="549"/>
      <c r="AG196" s="549"/>
      <c r="AH196" s="549"/>
      <c r="AI196" s="549"/>
      <c r="AJ196" s="549"/>
      <c r="AK196" s="549"/>
      <c r="AL196" s="549"/>
      <c r="AM196" s="549"/>
      <c r="AN196" s="549"/>
      <c r="AO196" s="549"/>
      <c r="AP196" s="549"/>
      <c r="AQ196" s="549"/>
      <c r="AR196" s="549"/>
      <c r="AS196" s="549"/>
      <c r="AT196" s="549"/>
      <c r="AU196" s="549"/>
      <c r="AV196" s="549"/>
      <c r="AW196" s="549"/>
      <c r="AX196" s="549"/>
      <c r="AY196" s="549"/>
      <c r="AZ196" s="216"/>
      <c r="BA196" s="392"/>
      <c r="BB196" s="159"/>
      <c r="BC196" s="340"/>
      <c r="BD196" s="307"/>
      <c r="BE196" s="307"/>
      <c r="BF196" s="307"/>
      <c r="BG196" s="341"/>
      <c r="BH196" s="351"/>
      <c r="BI196" s="307"/>
      <c r="BJ196" s="307"/>
      <c r="BK196" s="307"/>
      <c r="BL196" s="341"/>
      <c r="BM196" s="351"/>
      <c r="BN196" s="307"/>
      <c r="BO196" s="307"/>
      <c r="BP196" s="307"/>
      <c r="BQ196" s="341"/>
      <c r="BR196" s="351"/>
      <c r="BS196" s="307"/>
      <c r="BT196" s="307"/>
      <c r="BU196" s="307"/>
      <c r="BV196" s="307"/>
      <c r="BW196" s="307"/>
      <c r="BX196" s="307"/>
      <c r="BY196" s="308"/>
      <c r="BZ196" s="1547"/>
      <c r="CA196" s="1547"/>
      <c r="CB196" s="1547"/>
      <c r="CC196" s="1547"/>
      <c r="CD196" s="1547"/>
      <c r="CE196" s="1547"/>
      <c r="CF196" s="1547"/>
      <c r="CG196" s="1547"/>
      <c r="CH196" s="1547"/>
      <c r="CI196" s="1547"/>
      <c r="CJ196" s="1547"/>
      <c r="CK196" s="1547"/>
      <c r="CL196" s="1547"/>
      <c r="CM196" s="1547"/>
      <c r="CN196" s="1547"/>
      <c r="CO196" s="1547"/>
      <c r="CP196" s="1547"/>
      <c r="CQ196" s="1547"/>
      <c r="CR196" s="1547"/>
      <c r="CS196" s="1547"/>
      <c r="CT196" s="1547"/>
      <c r="CU196" s="1547"/>
      <c r="CV196" s="1547"/>
      <c r="CW196" s="1547"/>
      <c r="CX196" s="1547"/>
      <c r="CY196" s="1547"/>
      <c r="CZ196" s="1547"/>
    </row>
    <row r="197" s="131" customFormat="true" ht="15" customHeight="true" x14ac:dyDescent="0.2">
      <c r="A197" s="634"/>
      <c r="B197" s="738"/>
      <c r="C197" s="816"/>
      <c r="D197" s="778"/>
      <c r="E197" s="778"/>
      <c r="F197" s="778"/>
      <c r="G197" s="779"/>
      <c r="H197" s="817"/>
      <c r="I197" s="778"/>
      <c r="J197" s="778"/>
      <c r="K197" s="778"/>
      <c r="L197" s="818"/>
      <c r="M197" s="816"/>
      <c r="N197" s="778"/>
      <c r="O197" s="778"/>
      <c r="P197" s="778"/>
      <c r="Q197" s="779"/>
      <c r="R197" s="817"/>
      <c r="S197" s="778"/>
      <c r="T197" s="778"/>
      <c r="U197" s="778"/>
      <c r="V197" s="778"/>
      <c r="W197" s="778"/>
      <c r="X197" s="778"/>
      <c r="Y197" s="818"/>
      <c r="Z197" s="549"/>
      <c r="AA197" s="549"/>
      <c r="AB197" s="549"/>
      <c r="AC197" s="549"/>
      <c r="AD197" s="549"/>
      <c r="AE197" s="549"/>
      <c r="AF197" s="549"/>
      <c r="AG197" s="549"/>
      <c r="AH197" s="549"/>
      <c r="AI197" s="549"/>
      <c r="AJ197" s="549"/>
      <c r="AK197" s="549"/>
      <c r="AL197" s="549"/>
      <c r="AM197" s="549"/>
      <c r="AN197" s="549"/>
      <c r="AO197" s="549"/>
      <c r="AP197" s="549"/>
      <c r="AQ197" s="549"/>
      <c r="AR197" s="549"/>
      <c r="AS197" s="549"/>
      <c r="AT197" s="549"/>
      <c r="AU197" s="549"/>
      <c r="AV197" s="549"/>
      <c r="AW197" s="549"/>
      <c r="AX197" s="549"/>
      <c r="AY197" s="549"/>
      <c r="AZ197" s="216"/>
      <c r="BA197" s="392"/>
      <c r="BB197" s="159"/>
      <c r="BC197" s="340"/>
      <c r="BD197" s="307"/>
      <c r="BE197" s="307"/>
      <c r="BF197" s="307"/>
      <c r="BG197" s="341"/>
      <c r="BH197" s="351"/>
      <c r="BI197" s="307"/>
      <c r="BJ197" s="307"/>
      <c r="BK197" s="307"/>
      <c r="BL197" s="341"/>
      <c r="BM197" s="351"/>
      <c r="BN197" s="307"/>
      <c r="BO197" s="307"/>
      <c r="BP197" s="307"/>
      <c r="BQ197" s="341"/>
      <c r="BR197" s="351"/>
      <c r="BS197" s="307"/>
      <c r="BT197" s="307"/>
      <c r="BU197" s="307"/>
      <c r="BV197" s="307"/>
      <c r="BW197" s="307"/>
      <c r="BX197" s="307"/>
      <c r="BY197" s="308"/>
      <c r="BZ197" s="1547"/>
      <c r="CA197" s="1547"/>
      <c r="CB197" s="1547"/>
      <c r="CC197" s="1547"/>
      <c r="CD197" s="1547"/>
      <c r="CE197" s="1547"/>
      <c r="CF197" s="1547"/>
      <c r="CG197" s="1547"/>
      <c r="CH197" s="1547"/>
      <c r="CI197" s="1547"/>
      <c r="CJ197" s="1547"/>
      <c r="CK197" s="1547"/>
      <c r="CL197" s="1547"/>
      <c r="CM197" s="1547"/>
      <c r="CN197" s="1547"/>
      <c r="CO197" s="1547"/>
      <c r="CP197" s="1547"/>
      <c r="CQ197" s="1547"/>
      <c r="CR197" s="1547"/>
      <c r="CS197" s="1547"/>
      <c r="CT197" s="1547"/>
      <c r="CU197" s="1547"/>
      <c r="CV197" s="1547"/>
      <c r="CW197" s="1547"/>
      <c r="CX197" s="1547"/>
      <c r="CY197" s="1547"/>
      <c r="CZ197" s="1547"/>
    </row>
    <row r="198" s="131" customFormat="true" ht="15" customHeight="true" x14ac:dyDescent="0.2">
      <c r="A198" s="634"/>
      <c r="B198" s="738"/>
      <c r="C198" s="816"/>
      <c r="D198" s="778"/>
      <c r="E198" s="778"/>
      <c r="F198" s="778"/>
      <c r="G198" s="779"/>
      <c r="H198" s="817"/>
      <c r="I198" s="778"/>
      <c r="J198" s="778"/>
      <c r="K198" s="778"/>
      <c r="L198" s="818"/>
      <c r="M198" s="816"/>
      <c r="N198" s="778"/>
      <c r="O198" s="778"/>
      <c r="P198" s="778"/>
      <c r="Q198" s="779"/>
      <c r="R198" s="817"/>
      <c r="S198" s="778"/>
      <c r="T198" s="778"/>
      <c r="U198" s="778"/>
      <c r="V198" s="778"/>
      <c r="W198" s="778"/>
      <c r="X198" s="778"/>
      <c r="Y198" s="818"/>
      <c r="Z198" s="549"/>
      <c r="AA198" s="549"/>
      <c r="AB198" s="549"/>
      <c r="AC198" s="549"/>
      <c r="AD198" s="549"/>
      <c r="AE198" s="549"/>
      <c r="AF198" s="549"/>
      <c r="AG198" s="549"/>
      <c r="AH198" s="549"/>
      <c r="AI198" s="549"/>
      <c r="AJ198" s="549"/>
      <c r="AK198" s="549"/>
      <c r="AL198" s="549"/>
      <c r="AM198" s="549"/>
      <c r="AN198" s="549"/>
      <c r="AO198" s="549"/>
      <c r="AP198" s="549"/>
      <c r="AQ198" s="549"/>
      <c r="AR198" s="549"/>
      <c r="AS198" s="549"/>
      <c r="AT198" s="549"/>
      <c r="AU198" s="549"/>
      <c r="AV198" s="549"/>
      <c r="AW198" s="549"/>
      <c r="AX198" s="549"/>
      <c r="AY198" s="549"/>
      <c r="AZ198" s="216"/>
      <c r="BA198" s="392"/>
      <c r="BB198" s="159"/>
      <c r="BC198" s="340"/>
      <c r="BD198" s="307"/>
      <c r="BE198" s="307"/>
      <c r="BF198" s="307"/>
      <c r="BG198" s="341"/>
      <c r="BH198" s="351"/>
      <c r="BI198" s="307"/>
      <c r="BJ198" s="307"/>
      <c r="BK198" s="307"/>
      <c r="BL198" s="341"/>
      <c r="BM198" s="351"/>
      <c r="BN198" s="307"/>
      <c r="BO198" s="307"/>
      <c r="BP198" s="307"/>
      <c r="BQ198" s="341"/>
      <c r="BR198" s="351"/>
      <c r="BS198" s="307"/>
      <c r="BT198" s="307"/>
      <c r="BU198" s="307"/>
      <c r="BV198" s="307"/>
      <c r="BW198" s="307"/>
      <c r="BX198" s="307"/>
      <c r="BY198" s="308"/>
      <c r="BZ198" s="1547"/>
      <c r="CA198" s="1547"/>
      <c r="CB198" s="1547"/>
      <c r="CC198" s="1547"/>
      <c r="CD198" s="1547"/>
      <c r="CE198" s="1547"/>
      <c r="CF198" s="1547"/>
      <c r="CG198" s="1547"/>
      <c r="CH198" s="1547"/>
      <c r="CI198" s="1547"/>
      <c r="CJ198" s="1547"/>
      <c r="CK198" s="1547"/>
      <c r="CL198" s="1547"/>
      <c r="CM198" s="1547"/>
      <c r="CN198" s="1547"/>
      <c r="CO198" s="1547"/>
      <c r="CP198" s="1547"/>
      <c r="CQ198" s="1547"/>
      <c r="CR198" s="1547"/>
      <c r="CS198" s="1547"/>
      <c r="CT198" s="1547"/>
      <c r="CU198" s="1547"/>
      <c r="CV198" s="1547"/>
      <c r="CW198" s="1547"/>
      <c r="CX198" s="1547"/>
      <c r="CY198" s="1547"/>
      <c r="CZ198" s="1547"/>
    </row>
    <row r="199" s="131" customFormat="true" ht="15" customHeight="true" x14ac:dyDescent="0.2">
      <c r="A199" s="634"/>
      <c r="B199" s="738"/>
      <c r="C199" s="816"/>
      <c r="D199" s="778"/>
      <c r="E199" s="778"/>
      <c r="F199" s="778"/>
      <c r="G199" s="779"/>
      <c r="H199" s="817"/>
      <c r="I199" s="778"/>
      <c r="J199" s="778"/>
      <c r="K199" s="778"/>
      <c r="L199" s="818"/>
      <c r="M199" s="816"/>
      <c r="N199" s="778"/>
      <c r="O199" s="778"/>
      <c r="P199" s="778"/>
      <c r="Q199" s="779"/>
      <c r="R199" s="817"/>
      <c r="S199" s="778"/>
      <c r="T199" s="778"/>
      <c r="U199" s="778"/>
      <c r="V199" s="778"/>
      <c r="W199" s="778"/>
      <c r="X199" s="778"/>
      <c r="Y199" s="818"/>
      <c r="Z199" s="549"/>
      <c r="AA199" s="549"/>
      <c r="AB199" s="549"/>
      <c r="AC199" s="549"/>
      <c r="AD199" s="549"/>
      <c r="AE199" s="549"/>
      <c r="AF199" s="549"/>
      <c r="AG199" s="549"/>
      <c r="AH199" s="549"/>
      <c r="AI199" s="549"/>
      <c r="AJ199" s="549"/>
      <c r="AK199" s="549"/>
      <c r="AL199" s="549"/>
      <c r="AM199" s="549"/>
      <c r="AN199" s="549"/>
      <c r="AO199" s="549"/>
      <c r="AP199" s="549"/>
      <c r="AQ199" s="549"/>
      <c r="AR199" s="549"/>
      <c r="AS199" s="549"/>
      <c r="AT199" s="549"/>
      <c r="AU199" s="549"/>
      <c r="AV199" s="549"/>
      <c r="AW199" s="549"/>
      <c r="AX199" s="549"/>
      <c r="AY199" s="549"/>
      <c r="AZ199" s="216"/>
      <c r="BA199" s="392"/>
      <c r="BB199" s="159"/>
      <c r="BC199" s="340"/>
      <c r="BD199" s="307"/>
      <c r="BE199" s="307"/>
      <c r="BF199" s="307"/>
      <c r="BG199" s="341"/>
      <c r="BH199" s="351"/>
      <c r="BI199" s="307"/>
      <c r="BJ199" s="307"/>
      <c r="BK199" s="307"/>
      <c r="BL199" s="341"/>
      <c r="BM199" s="351"/>
      <c r="BN199" s="307"/>
      <c r="BO199" s="307"/>
      <c r="BP199" s="307"/>
      <c r="BQ199" s="341"/>
      <c r="BR199" s="351"/>
      <c r="BS199" s="307"/>
      <c r="BT199" s="307"/>
      <c r="BU199" s="307"/>
      <c r="BV199" s="307"/>
      <c r="BW199" s="307"/>
      <c r="BX199" s="307"/>
      <c r="BY199" s="308"/>
      <c r="BZ199" s="1547"/>
      <c r="CA199" s="1547"/>
      <c r="CB199" s="1547"/>
      <c r="CC199" s="1547"/>
      <c r="CD199" s="1547"/>
      <c r="CE199" s="1547"/>
      <c r="CF199" s="1547"/>
      <c r="CG199" s="1547"/>
      <c r="CH199" s="1547"/>
      <c r="CI199" s="1547"/>
      <c r="CJ199" s="1547"/>
      <c r="CK199" s="1547"/>
      <c r="CL199" s="1547"/>
      <c r="CM199" s="1547"/>
      <c r="CN199" s="1547"/>
      <c r="CO199" s="1547"/>
      <c r="CP199" s="1547"/>
      <c r="CQ199" s="1547"/>
      <c r="CR199" s="1547"/>
      <c r="CS199" s="1547"/>
      <c r="CT199" s="1547"/>
      <c r="CU199" s="1547"/>
      <c r="CV199" s="1547"/>
      <c r="CW199" s="1547"/>
      <c r="CX199" s="1547"/>
      <c r="CY199" s="1547"/>
      <c r="CZ199" s="1547"/>
    </row>
    <row r="200" s="131" customFormat="true" ht="15" customHeight="true" x14ac:dyDescent="0.2">
      <c r="A200" s="634"/>
      <c r="B200" s="738"/>
      <c r="C200" s="816"/>
      <c r="D200" s="778"/>
      <c r="E200" s="778"/>
      <c r="F200" s="778"/>
      <c r="G200" s="779"/>
      <c r="H200" s="817"/>
      <c r="I200" s="778"/>
      <c r="J200" s="778"/>
      <c r="K200" s="778"/>
      <c r="L200" s="818"/>
      <c r="M200" s="816"/>
      <c r="N200" s="778"/>
      <c r="O200" s="778"/>
      <c r="P200" s="778"/>
      <c r="Q200" s="779"/>
      <c r="R200" s="817"/>
      <c r="S200" s="778"/>
      <c r="T200" s="778"/>
      <c r="U200" s="778"/>
      <c r="V200" s="778"/>
      <c r="W200" s="778"/>
      <c r="X200" s="778"/>
      <c r="Y200" s="818"/>
      <c r="Z200" s="549"/>
      <c r="AA200" s="549"/>
      <c r="AB200" s="549"/>
      <c r="AC200" s="549"/>
      <c r="AD200" s="549"/>
      <c r="AE200" s="549"/>
      <c r="AF200" s="549"/>
      <c r="AG200" s="549"/>
      <c r="AH200" s="549"/>
      <c r="AI200" s="549"/>
      <c r="AJ200" s="549"/>
      <c r="AK200" s="549"/>
      <c r="AL200" s="549"/>
      <c r="AM200" s="549"/>
      <c r="AN200" s="549"/>
      <c r="AO200" s="549"/>
      <c r="AP200" s="549"/>
      <c r="AQ200" s="549"/>
      <c r="AR200" s="549"/>
      <c r="AS200" s="549"/>
      <c r="AT200" s="549"/>
      <c r="AU200" s="549"/>
      <c r="AV200" s="549"/>
      <c r="AW200" s="549"/>
      <c r="AX200" s="549"/>
      <c r="AY200" s="549"/>
      <c r="AZ200" s="216"/>
      <c r="BA200" s="392"/>
      <c r="BB200" s="159"/>
      <c r="BC200" s="340"/>
      <c r="BD200" s="307"/>
      <c r="BE200" s="307"/>
      <c r="BF200" s="307"/>
      <c r="BG200" s="341"/>
      <c r="BH200" s="351"/>
      <c r="BI200" s="307"/>
      <c r="BJ200" s="307"/>
      <c r="BK200" s="307"/>
      <c r="BL200" s="341"/>
      <c r="BM200" s="351"/>
      <c r="BN200" s="307"/>
      <c r="BO200" s="307"/>
      <c r="BP200" s="307"/>
      <c r="BQ200" s="341"/>
      <c r="BR200" s="351"/>
      <c r="BS200" s="307"/>
      <c r="BT200" s="307"/>
      <c r="BU200" s="307"/>
      <c r="BV200" s="307"/>
      <c r="BW200" s="307"/>
      <c r="BX200" s="307"/>
      <c r="BY200" s="308"/>
      <c r="BZ200" s="1547"/>
      <c r="CA200" s="1547"/>
      <c r="CB200" s="1547"/>
      <c r="CC200" s="1547"/>
      <c r="CD200" s="1547"/>
      <c r="CE200" s="1547"/>
      <c r="CF200" s="1547"/>
      <c r="CG200" s="1547"/>
      <c r="CH200" s="1547"/>
      <c r="CI200" s="1547"/>
      <c r="CJ200" s="1547"/>
      <c r="CK200" s="1547"/>
      <c r="CL200" s="1547"/>
      <c r="CM200" s="1547"/>
      <c r="CN200" s="1547"/>
      <c r="CO200" s="1547"/>
      <c r="CP200" s="1547"/>
      <c r="CQ200" s="1547"/>
      <c r="CR200" s="1547"/>
      <c r="CS200" s="1547"/>
      <c r="CT200" s="1547"/>
      <c r="CU200" s="1547"/>
      <c r="CV200" s="1547"/>
      <c r="CW200" s="1547"/>
      <c r="CX200" s="1547"/>
      <c r="CY200" s="1547"/>
      <c r="CZ200" s="1547"/>
    </row>
    <row r="201" s="131" customFormat="true" ht="15" customHeight="true" x14ac:dyDescent="0.2">
      <c r="A201" s="634"/>
      <c r="B201" s="738"/>
      <c r="C201" s="816"/>
      <c r="D201" s="778"/>
      <c r="E201" s="778"/>
      <c r="F201" s="778"/>
      <c r="G201" s="779"/>
      <c r="H201" s="817"/>
      <c r="I201" s="778"/>
      <c r="J201" s="778"/>
      <c r="K201" s="778"/>
      <c r="L201" s="818"/>
      <c r="M201" s="816"/>
      <c r="N201" s="778"/>
      <c r="O201" s="778"/>
      <c r="P201" s="778"/>
      <c r="Q201" s="779"/>
      <c r="R201" s="817"/>
      <c r="S201" s="778"/>
      <c r="T201" s="778"/>
      <c r="U201" s="778"/>
      <c r="V201" s="778"/>
      <c r="W201" s="778"/>
      <c r="X201" s="778"/>
      <c r="Y201" s="818"/>
      <c r="Z201" s="549"/>
      <c r="AA201" s="549"/>
      <c r="AB201" s="549"/>
      <c r="AC201" s="549"/>
      <c r="AD201" s="549"/>
      <c r="AE201" s="549"/>
      <c r="AF201" s="549"/>
      <c r="AG201" s="549"/>
      <c r="AH201" s="549"/>
      <c r="AI201" s="549"/>
      <c r="AJ201" s="549"/>
      <c r="AK201" s="549"/>
      <c r="AL201" s="549"/>
      <c r="AM201" s="549"/>
      <c r="AN201" s="549"/>
      <c r="AO201" s="549"/>
      <c r="AP201" s="549"/>
      <c r="AQ201" s="549"/>
      <c r="AR201" s="549"/>
      <c r="AS201" s="549"/>
      <c r="AT201" s="549"/>
      <c r="AU201" s="549"/>
      <c r="AV201" s="549"/>
      <c r="AW201" s="549"/>
      <c r="AX201" s="549"/>
      <c r="AY201" s="549"/>
      <c r="AZ201" s="216"/>
      <c r="BA201" s="392"/>
      <c r="BB201" s="159"/>
      <c r="BC201" s="340"/>
      <c r="BD201" s="307"/>
      <c r="BE201" s="307"/>
      <c r="BF201" s="307"/>
      <c r="BG201" s="341"/>
      <c r="BH201" s="351"/>
      <c r="BI201" s="307"/>
      <c r="BJ201" s="307"/>
      <c r="BK201" s="307"/>
      <c r="BL201" s="341"/>
      <c r="BM201" s="351"/>
      <c r="BN201" s="307"/>
      <c r="BO201" s="307"/>
      <c r="BP201" s="307"/>
      <c r="BQ201" s="341"/>
      <c r="BR201" s="351"/>
      <c r="BS201" s="307"/>
      <c r="BT201" s="307"/>
      <c r="BU201" s="307"/>
      <c r="BV201" s="307"/>
      <c r="BW201" s="307"/>
      <c r="BX201" s="307"/>
      <c r="BY201" s="308"/>
      <c r="BZ201" s="1547"/>
      <c r="CA201" s="1547"/>
      <c r="CB201" s="1547"/>
      <c r="CC201" s="1547"/>
      <c r="CD201" s="1547"/>
      <c r="CE201" s="1547"/>
      <c r="CF201" s="1547"/>
      <c r="CG201" s="1547"/>
      <c r="CH201" s="1547"/>
      <c r="CI201" s="1547"/>
      <c r="CJ201" s="1547"/>
      <c r="CK201" s="1547"/>
      <c r="CL201" s="1547"/>
      <c r="CM201" s="1547"/>
      <c r="CN201" s="1547"/>
      <c r="CO201" s="1547"/>
      <c r="CP201" s="1547"/>
      <c r="CQ201" s="1547"/>
      <c r="CR201" s="1547"/>
      <c r="CS201" s="1547"/>
      <c r="CT201" s="1547"/>
      <c r="CU201" s="1547"/>
      <c r="CV201" s="1547"/>
      <c r="CW201" s="1547"/>
      <c r="CX201" s="1547"/>
      <c r="CY201" s="1547"/>
      <c r="CZ201" s="1547"/>
    </row>
    <row r="202" s="131" customFormat="true" ht="15" customHeight="true" x14ac:dyDescent="0.2">
      <c r="A202" s="634"/>
      <c r="B202" s="738"/>
      <c r="C202" s="816"/>
      <c r="D202" s="778"/>
      <c r="E202" s="778"/>
      <c r="F202" s="778"/>
      <c r="G202" s="779"/>
      <c r="H202" s="817"/>
      <c r="I202" s="778"/>
      <c r="J202" s="778"/>
      <c r="K202" s="778"/>
      <c r="L202" s="818"/>
      <c r="M202" s="816"/>
      <c r="N202" s="778"/>
      <c r="O202" s="778"/>
      <c r="P202" s="778"/>
      <c r="Q202" s="779"/>
      <c r="R202" s="817"/>
      <c r="S202" s="778"/>
      <c r="T202" s="778"/>
      <c r="U202" s="778"/>
      <c r="V202" s="778"/>
      <c r="W202" s="778"/>
      <c r="X202" s="778"/>
      <c r="Y202" s="818"/>
      <c r="Z202" s="549"/>
      <c r="AA202" s="549"/>
      <c r="AB202" s="549"/>
      <c r="AC202" s="549"/>
      <c r="AD202" s="549"/>
      <c r="AE202" s="549"/>
      <c r="AF202" s="549"/>
      <c r="AG202" s="549"/>
      <c r="AH202" s="549"/>
      <c r="AI202" s="549"/>
      <c r="AJ202" s="549"/>
      <c r="AK202" s="549"/>
      <c r="AL202" s="549"/>
      <c r="AM202" s="549"/>
      <c r="AN202" s="549"/>
      <c r="AO202" s="549"/>
      <c r="AP202" s="549"/>
      <c r="AQ202" s="549"/>
      <c r="AR202" s="549"/>
      <c r="AS202" s="549"/>
      <c r="AT202" s="549"/>
      <c r="AU202" s="549"/>
      <c r="AV202" s="549"/>
      <c r="AW202" s="549"/>
      <c r="AX202" s="549"/>
      <c r="AY202" s="549"/>
      <c r="AZ202" s="216"/>
      <c r="BA202" s="392"/>
      <c r="BB202" s="159"/>
      <c r="BC202" s="340"/>
      <c r="BD202" s="307"/>
      <c r="BE202" s="307"/>
      <c r="BF202" s="307"/>
      <c r="BG202" s="341"/>
      <c r="BH202" s="351"/>
      <c r="BI202" s="307"/>
      <c r="BJ202" s="307"/>
      <c r="BK202" s="307"/>
      <c r="BL202" s="341"/>
      <c r="BM202" s="351"/>
      <c r="BN202" s="307"/>
      <c r="BO202" s="307"/>
      <c r="BP202" s="307"/>
      <c r="BQ202" s="341"/>
      <c r="BR202" s="351"/>
      <c r="BS202" s="307"/>
      <c r="BT202" s="307"/>
      <c r="BU202" s="307"/>
      <c r="BV202" s="307"/>
      <c r="BW202" s="307"/>
      <c r="BX202" s="307"/>
      <c r="BY202" s="308"/>
      <c r="BZ202" s="1547"/>
      <c r="CA202" s="1547"/>
      <c r="CB202" s="1547"/>
      <c r="CC202" s="1547"/>
      <c r="CD202" s="1547"/>
      <c r="CE202" s="1547"/>
      <c r="CF202" s="1547"/>
      <c r="CG202" s="1547"/>
      <c r="CH202" s="1547"/>
      <c r="CI202" s="1547"/>
      <c r="CJ202" s="1547"/>
      <c r="CK202" s="1547"/>
      <c r="CL202" s="1547"/>
      <c r="CM202" s="1547"/>
      <c r="CN202" s="1547"/>
      <c r="CO202" s="1547"/>
      <c r="CP202" s="1547"/>
      <c r="CQ202" s="1547"/>
      <c r="CR202" s="1547"/>
      <c r="CS202" s="1547"/>
      <c r="CT202" s="1547"/>
      <c r="CU202" s="1547"/>
      <c r="CV202" s="1547"/>
      <c r="CW202" s="1547"/>
      <c r="CX202" s="1547"/>
      <c r="CY202" s="1547"/>
      <c r="CZ202" s="1547"/>
    </row>
    <row r="203" s="559" customFormat="true" ht="15" customHeight="true" x14ac:dyDescent="0.2">
      <c r="A203" s="1220"/>
      <c r="B203" s="1407"/>
      <c r="C203" s="1331"/>
      <c r="D203" s="1332"/>
      <c r="E203" s="1332"/>
      <c r="F203" s="1332"/>
      <c r="G203" s="1333"/>
      <c r="H203" s="1334"/>
      <c r="I203" s="1332"/>
      <c r="J203" s="1332"/>
      <c r="K203" s="1332"/>
      <c r="L203" s="1335"/>
      <c r="M203" s="1336"/>
      <c r="N203" s="1332"/>
      <c r="O203" s="1332"/>
      <c r="P203" s="1332"/>
      <c r="Q203" s="1333"/>
      <c r="R203" s="1334"/>
      <c r="S203" s="1332"/>
      <c r="T203" s="1332"/>
      <c r="U203" s="1332"/>
      <c r="V203" s="1332"/>
      <c r="W203" s="1332"/>
      <c r="X203" s="1332"/>
      <c r="Y203" s="1594"/>
      <c r="Z203" s="549"/>
      <c r="AA203" s="549"/>
      <c r="AB203" s="549"/>
      <c r="AC203" s="549"/>
      <c r="AD203" s="549"/>
      <c r="AE203" s="549"/>
      <c r="AF203" s="549"/>
      <c r="AG203" s="549"/>
      <c r="AH203" s="549"/>
      <c r="AI203" s="549"/>
      <c r="AJ203" s="549"/>
      <c r="AK203" s="549"/>
      <c r="AL203" s="549"/>
      <c r="AM203" s="549"/>
      <c r="AN203" s="549"/>
      <c r="AO203" s="549"/>
      <c r="AP203" s="549"/>
      <c r="AQ203" s="549"/>
      <c r="AR203" s="549"/>
      <c r="AS203" s="549"/>
      <c r="AT203" s="549"/>
      <c r="AU203" s="549"/>
      <c r="AV203" s="549"/>
      <c r="AW203" s="549"/>
      <c r="AX203" s="549"/>
      <c r="AY203" s="549"/>
      <c r="AZ203" s="216"/>
      <c r="BA203" s="392"/>
      <c r="BB203" s="159"/>
      <c r="BC203" s="340"/>
      <c r="BD203" s="307"/>
      <c r="BE203" s="307"/>
      <c r="BF203" s="307"/>
      <c r="BG203" s="341"/>
      <c r="BH203" s="351"/>
      <c r="BI203" s="307"/>
      <c r="BJ203" s="307"/>
      <c r="BK203" s="307"/>
      <c r="BL203" s="341"/>
      <c r="BM203" s="351"/>
      <c r="BN203" s="307"/>
      <c r="BO203" s="307"/>
      <c r="BP203" s="307"/>
      <c r="BQ203" s="341"/>
      <c r="BR203" s="351"/>
      <c r="BS203" s="307"/>
      <c r="BT203" s="307"/>
      <c r="BU203" s="307"/>
      <c r="BV203" s="307"/>
      <c r="BW203" s="307"/>
      <c r="BX203" s="307"/>
      <c r="BY203" s="308"/>
      <c r="BZ203" s="1547"/>
      <c r="CA203" s="1547"/>
      <c r="CB203" s="1547"/>
      <c r="CC203" s="1547"/>
      <c r="CD203" s="1547"/>
      <c r="CE203" s="1547"/>
      <c r="CF203" s="1547"/>
      <c r="CG203" s="1547"/>
      <c r="CH203" s="1547"/>
      <c r="CI203" s="1547"/>
      <c r="CJ203" s="1547"/>
      <c r="CK203" s="1547"/>
      <c r="CL203" s="1547"/>
      <c r="CM203" s="1547"/>
      <c r="CN203" s="1547"/>
      <c r="CO203" s="1547"/>
      <c r="CP203" s="1547"/>
      <c r="CQ203" s="1547"/>
      <c r="CR203" s="1547"/>
      <c r="CS203" s="1547"/>
      <c r="CT203" s="1547"/>
      <c r="CU203" s="1547"/>
      <c r="CV203" s="1547"/>
      <c r="CW203" s="1547"/>
      <c r="CX203" s="1547"/>
      <c r="CY203" s="1547"/>
      <c r="CZ203" s="1547"/>
    </row>
    <row r="204" s="559" customFormat="true" ht="15" customHeight="true" x14ac:dyDescent="0.2">
      <c r="A204" s="1220"/>
      <c r="B204" s="1407"/>
      <c r="C204" s="1331"/>
      <c r="D204" s="1332"/>
      <c r="E204" s="1332"/>
      <c r="F204" s="1332"/>
      <c r="G204" s="1333"/>
      <c r="H204" s="1334"/>
      <c r="I204" s="1332"/>
      <c r="J204" s="1332"/>
      <c r="K204" s="1332"/>
      <c r="L204" s="1335"/>
      <c r="M204" s="1336"/>
      <c r="N204" s="1332"/>
      <c r="O204" s="1332"/>
      <c r="P204" s="1332"/>
      <c r="Q204" s="1333"/>
      <c r="R204" s="1334"/>
      <c r="S204" s="1332"/>
      <c r="T204" s="1332"/>
      <c r="U204" s="1332"/>
      <c r="V204" s="1332"/>
      <c r="W204" s="1332"/>
      <c r="X204" s="1332"/>
      <c r="Y204" s="1594"/>
      <c r="Z204" s="549"/>
      <c r="AA204" s="549"/>
      <c r="AB204" s="549"/>
      <c r="AC204" s="549"/>
      <c r="AD204" s="549"/>
      <c r="AE204" s="549"/>
      <c r="AF204" s="549"/>
      <c r="AG204" s="549"/>
      <c r="AH204" s="549"/>
      <c r="AI204" s="549"/>
      <c r="AJ204" s="549"/>
      <c r="AK204" s="549"/>
      <c r="AL204" s="549"/>
      <c r="AM204" s="549"/>
      <c r="AN204" s="549"/>
      <c r="AO204" s="549"/>
      <c r="AP204" s="549"/>
      <c r="AQ204" s="549"/>
      <c r="AR204" s="549"/>
      <c r="AS204" s="549"/>
      <c r="AT204" s="549"/>
      <c r="AU204" s="549"/>
      <c r="AV204" s="549"/>
      <c r="AW204" s="549"/>
      <c r="AX204" s="549"/>
      <c r="AY204" s="549"/>
      <c r="AZ204" s="216"/>
      <c r="BA204" s="392"/>
      <c r="BB204" s="159"/>
      <c r="BC204" s="340"/>
      <c r="BD204" s="307"/>
      <c r="BE204" s="307"/>
      <c r="BF204" s="307"/>
      <c r="BG204" s="341"/>
      <c r="BH204" s="351"/>
      <c r="BI204" s="307"/>
      <c r="BJ204" s="307"/>
      <c r="BK204" s="307"/>
      <c r="BL204" s="341"/>
      <c r="BM204" s="351"/>
      <c r="BN204" s="307"/>
      <c r="BO204" s="307"/>
      <c r="BP204" s="307"/>
      <c r="BQ204" s="341"/>
      <c r="BR204" s="351"/>
      <c r="BS204" s="307"/>
      <c r="BT204" s="307"/>
      <c r="BU204" s="307"/>
      <c r="BV204" s="307"/>
      <c r="BW204" s="307"/>
      <c r="BX204" s="307"/>
      <c r="BY204" s="308"/>
      <c r="BZ204" s="1547"/>
      <c r="CA204" s="1547"/>
      <c r="CB204" s="1547"/>
      <c r="CC204" s="1547"/>
      <c r="CD204" s="1547"/>
      <c r="CE204" s="1547"/>
      <c r="CF204" s="1547"/>
      <c r="CG204" s="1547"/>
      <c r="CH204" s="1547"/>
      <c r="CI204" s="1547"/>
      <c r="CJ204" s="1547"/>
      <c r="CK204" s="1547"/>
      <c r="CL204" s="1547"/>
      <c r="CM204" s="1547"/>
      <c r="CN204" s="1547"/>
      <c r="CO204" s="1547"/>
      <c r="CP204" s="1547"/>
      <c r="CQ204" s="1547"/>
      <c r="CR204" s="1547"/>
      <c r="CS204" s="1547"/>
      <c r="CT204" s="1547"/>
      <c r="CU204" s="1547"/>
      <c r="CV204" s="1547"/>
      <c r="CW204" s="1547"/>
      <c r="CX204" s="1547"/>
      <c r="CY204" s="1547"/>
      <c r="CZ204" s="1547"/>
    </row>
    <row r="205" s="559" customFormat="true" ht="15" customHeight="true" x14ac:dyDescent="0.2">
      <c r="A205" s="1233"/>
      <c r="B205" s="1409"/>
      <c r="C205" s="1355"/>
      <c r="D205" s="1356"/>
      <c r="E205" s="1356"/>
      <c r="F205" s="1356"/>
      <c r="G205" s="1357"/>
      <c r="H205" s="1358"/>
      <c r="I205" s="1356"/>
      <c r="J205" s="1356"/>
      <c r="K205" s="1356"/>
      <c r="L205" s="1359"/>
      <c r="M205" s="1360"/>
      <c r="N205" s="1356"/>
      <c r="O205" s="1356"/>
      <c r="P205" s="1356"/>
      <c r="Q205" s="1357"/>
      <c r="R205" s="1358"/>
      <c r="S205" s="1356"/>
      <c r="T205" s="1356"/>
      <c r="U205" s="1356"/>
      <c r="V205" s="1356"/>
      <c r="W205" s="1356"/>
      <c r="X205" s="1356"/>
      <c r="Y205" s="1600"/>
      <c r="Z205" s="549"/>
      <c r="AA205" s="549"/>
      <c r="AB205" s="549"/>
      <c r="AC205" s="549"/>
      <c r="AD205" s="549"/>
      <c r="AE205" s="549"/>
      <c r="AF205" s="549"/>
      <c r="AG205" s="549"/>
      <c r="AH205" s="549"/>
      <c r="AI205" s="549"/>
      <c r="AJ205" s="549"/>
      <c r="AK205" s="549"/>
      <c r="AL205" s="549"/>
      <c r="AM205" s="549"/>
      <c r="AN205" s="549"/>
      <c r="AO205" s="549"/>
      <c r="AP205" s="549"/>
      <c r="AQ205" s="549"/>
      <c r="AR205" s="549"/>
      <c r="AS205" s="549"/>
      <c r="AT205" s="549"/>
      <c r="AU205" s="549"/>
      <c r="AV205" s="549"/>
      <c r="AW205" s="549"/>
      <c r="AX205" s="549"/>
      <c r="AY205" s="549"/>
      <c r="AZ205" s="216"/>
      <c r="BA205" s="392"/>
      <c r="BB205" s="159"/>
      <c r="BC205" s="359"/>
      <c r="BD205" s="356"/>
      <c r="BE205" s="356"/>
      <c r="BF205" s="356"/>
      <c r="BG205" s="358"/>
      <c r="BH205" s="355"/>
      <c r="BI205" s="356"/>
      <c r="BJ205" s="356"/>
      <c r="BK205" s="356"/>
      <c r="BL205" s="358"/>
      <c r="BM205" s="355"/>
      <c r="BN205" s="356"/>
      <c r="BO205" s="356"/>
      <c r="BP205" s="356"/>
      <c r="BQ205" s="358"/>
      <c r="BR205" s="355"/>
      <c r="BS205" s="356"/>
      <c r="BT205" s="356"/>
      <c r="BU205" s="356"/>
      <c r="BV205" s="356"/>
      <c r="BW205" s="356"/>
      <c r="BX205" s="356"/>
      <c r="BY205" s="357"/>
      <c r="BZ205" s="1547"/>
      <c r="CA205" s="1547"/>
      <c r="CB205" s="1547"/>
      <c r="CC205" s="1547"/>
      <c r="CD205" s="1547"/>
      <c r="CE205" s="1547"/>
      <c r="CF205" s="1547"/>
      <c r="CG205" s="1547"/>
      <c r="CH205" s="1547"/>
      <c r="CI205" s="1547"/>
      <c r="CJ205" s="1547"/>
      <c r="CK205" s="1547"/>
      <c r="CL205" s="1547"/>
      <c r="CM205" s="1547"/>
      <c r="CN205" s="1547"/>
      <c r="CO205" s="1547"/>
      <c r="CP205" s="1547"/>
      <c r="CQ205" s="1547"/>
      <c r="CR205" s="1547"/>
      <c r="CS205" s="1547"/>
      <c r="CT205" s="1547"/>
      <c r="CU205" s="1547"/>
      <c r="CV205" s="1547"/>
      <c r="CW205" s="1547"/>
      <c r="CX205" s="1547"/>
      <c r="CY205" s="1547"/>
      <c r="CZ205" s="1547"/>
    </row>
    <row r="206" s="559" customFormat="true" ht="250.15" customHeight="true" x14ac:dyDescent="0.2">
      <c r="B206" s="615"/>
      <c r="Z206" s="216"/>
      <c r="AA206" s="216"/>
      <c r="AB206" s="216"/>
      <c r="AC206" s="216"/>
      <c r="AD206" s="216"/>
      <c r="AE206" s="216"/>
      <c r="AF206" s="216"/>
      <c r="AG206" s="216"/>
      <c r="AH206" s="216"/>
      <c r="AI206" s="216"/>
      <c r="AJ206" s="216"/>
      <c r="AK206" s="216"/>
      <c r="AL206" s="216"/>
      <c r="AM206" s="216"/>
      <c r="AN206" s="216"/>
      <c r="AO206" s="216"/>
      <c r="AP206" s="216"/>
      <c r="AQ206" s="216"/>
      <c r="AR206" s="216"/>
      <c r="AS206" s="216"/>
      <c r="AT206" s="216"/>
      <c r="AU206" s="216"/>
      <c r="AV206" s="216"/>
      <c r="AW206" s="216"/>
      <c r="AX206" s="216"/>
      <c r="AY206" s="216"/>
      <c r="AZ206" s="216"/>
      <c r="BA206" s="132"/>
      <c r="BB206" s="130"/>
      <c r="BC206" s="130"/>
      <c r="BD206" s="130"/>
      <c r="BE206" s="130"/>
      <c r="BF206" s="130"/>
      <c r="BG206" s="130"/>
      <c r="BH206" s="130"/>
      <c r="BI206" s="130"/>
      <c r="BJ206" s="130"/>
      <c r="BK206" s="130"/>
      <c r="BL206" s="130"/>
      <c r="BM206" s="130"/>
      <c r="BN206" s="130"/>
      <c r="BO206" s="130"/>
      <c r="BP206" s="130"/>
      <c r="BQ206" s="130"/>
      <c r="BR206" s="130"/>
      <c r="BS206" s="130"/>
      <c r="BT206" s="130"/>
      <c r="BU206" s="130"/>
      <c r="BV206" s="130"/>
      <c r="BW206" s="130"/>
      <c r="BX206" s="130"/>
      <c r="BY206" s="132"/>
      <c r="BZ206" s="215"/>
      <c r="CA206" s="215"/>
      <c r="CB206" s="215"/>
      <c r="CC206" s="215"/>
      <c r="CD206" s="215"/>
      <c r="CE206" s="215"/>
      <c r="CF206" s="215"/>
      <c r="CG206" s="215"/>
      <c r="CH206" s="215"/>
      <c r="CI206" s="215"/>
      <c r="CJ206" s="215"/>
      <c r="CK206" s="215"/>
      <c r="CL206" s="215"/>
      <c r="CM206" s="215"/>
      <c r="CN206" s="215"/>
      <c r="CO206" s="215"/>
      <c r="CP206" s="215"/>
      <c r="CQ206" s="215"/>
      <c r="CR206" s="215"/>
      <c r="CS206" s="215"/>
      <c r="CT206" s="215"/>
      <c r="CU206" s="215"/>
      <c r="CV206" s="215"/>
      <c r="CW206" s="215"/>
      <c r="CX206" s="215"/>
      <c r="CY206" s="215"/>
      <c r="CZ206" s="215"/>
    </row>
    <row r="207" s="111" customFormat="true" ht="18" customHeight="true" x14ac:dyDescent="0.2">
      <c r="Z207" s="211"/>
      <c r="AA207" s="211"/>
      <c r="AB207" s="211"/>
      <c r="AC207" s="211"/>
      <c r="AD207" s="211"/>
      <c r="AE207" s="211"/>
      <c r="AF207" s="211"/>
      <c r="AG207" s="211"/>
      <c r="AH207" s="211"/>
      <c r="AI207" s="211"/>
      <c r="AJ207" s="211"/>
      <c r="AK207" s="211"/>
      <c r="AL207" s="211"/>
      <c r="AM207" s="211"/>
      <c r="AN207" s="211"/>
      <c r="AO207" s="211"/>
      <c r="AP207" s="211"/>
      <c r="AQ207" s="211"/>
      <c r="AR207" s="211"/>
      <c r="AS207" s="211"/>
      <c r="AT207" s="211"/>
      <c r="AU207" s="211"/>
      <c r="AV207" s="211"/>
      <c r="AW207" s="211"/>
      <c r="AX207" s="211"/>
      <c r="AY207" s="211"/>
      <c r="AZ207" s="211"/>
      <c r="BB207" s="134"/>
      <c r="BZ207" s="211"/>
      <c r="CA207" s="211"/>
      <c r="CB207" s="211"/>
      <c r="CC207" s="211"/>
      <c r="CD207" s="211"/>
      <c r="CE207" s="211"/>
      <c r="CF207" s="211"/>
      <c r="CG207" s="211"/>
      <c r="CH207" s="211"/>
      <c r="CI207" s="211"/>
      <c r="CJ207" s="211"/>
      <c r="CK207" s="211"/>
      <c r="CL207" s="211"/>
      <c r="CM207" s="211"/>
      <c r="CN207" s="211"/>
      <c r="CO207" s="211"/>
      <c r="CP207" s="211"/>
      <c r="CQ207" s="211"/>
      <c r="CR207" s="211"/>
      <c r="CS207" s="211"/>
      <c r="CT207" s="211"/>
      <c r="CU207" s="211"/>
      <c r="CV207" s="211"/>
      <c r="CW207" s="211"/>
      <c r="CX207" s="211"/>
      <c r="CY207" s="211"/>
      <c r="CZ207" s="211"/>
    </row>
    <row r="208" s="111" customFormat="true" ht="22.5" customHeight="true" x14ac:dyDescent="0.35">
      <c r="A208" s="1747" t="str">
        <f>A1026</f>
        <v>Niger</v>
      </c>
      <c r="B208" s="1748"/>
      <c r="Z208" s="211"/>
      <c r="AA208" s="211"/>
      <c r="AB208" s="211"/>
      <c r="AC208" s="211"/>
      <c r="AD208" s="211"/>
      <c r="AE208" s="211"/>
      <c r="AF208" s="211"/>
      <c r="AG208" s="211"/>
      <c r="AH208" s="211"/>
      <c r="AI208" s="211"/>
      <c r="AJ208" s="211"/>
      <c r="AK208" s="211"/>
      <c r="AL208" s="211"/>
      <c r="AM208" s="211"/>
      <c r="AN208" s="211"/>
      <c r="AO208" s="211"/>
      <c r="AP208" s="211"/>
      <c r="AQ208" s="211"/>
      <c r="AR208" s="211"/>
      <c r="AS208" s="211"/>
      <c r="AT208" s="211"/>
      <c r="AU208" s="211"/>
      <c r="AV208" s="211"/>
      <c r="AW208" s="211"/>
      <c r="AX208" s="211"/>
      <c r="AY208" s="211"/>
      <c r="AZ208" s="211"/>
      <c r="BB208" s="134"/>
      <c r="BZ208" s="211"/>
      <c r="CA208" s="211"/>
      <c r="CB208" s="211"/>
      <c r="CC208" s="211"/>
      <c r="CD208" s="211"/>
      <c r="CE208" s="211"/>
      <c r="CF208" s="211"/>
      <c r="CG208" s="211"/>
      <c r="CH208" s="211"/>
      <c r="CI208" s="211"/>
      <c r="CJ208" s="211"/>
      <c r="CK208" s="211"/>
      <c r="CL208" s="211"/>
      <c r="CM208" s="211"/>
      <c r="CN208" s="211"/>
      <c r="CO208" s="211"/>
      <c r="CP208" s="211"/>
      <c r="CQ208" s="211"/>
      <c r="CR208" s="211"/>
      <c r="CS208" s="211"/>
      <c r="CT208" s="211"/>
      <c r="CU208" s="211"/>
      <c r="CV208" s="211"/>
      <c r="CW208" s="211"/>
      <c r="CX208" s="211"/>
      <c r="CY208" s="211"/>
      <c r="CZ208" s="211"/>
    </row>
    <row r="209" s="111" customFormat="true" ht="22.5" customHeight="true" x14ac:dyDescent="0.35">
      <c r="A209" s="138" t="str">
        <f>A1034</f>
        <v>2012</v>
      </c>
      <c r="B209" s="139"/>
      <c r="Z209" s="211"/>
      <c r="AA209" s="211"/>
      <c r="AB209" s="211"/>
      <c r="AC209" s="211"/>
      <c r="AD209" s="211"/>
      <c r="AE209" s="211"/>
      <c r="AF209" s="211"/>
      <c r="AG209" s="211"/>
      <c r="AH209" s="211"/>
      <c r="AI209" s="211"/>
      <c r="AJ209" s="211"/>
      <c r="AK209" s="211"/>
      <c r="AL209" s="211"/>
      <c r="AM209" s="211"/>
      <c r="AN209" s="211"/>
      <c r="AO209" s="211"/>
      <c r="AP209" s="211"/>
      <c r="AQ209" s="211"/>
      <c r="AR209" s="211"/>
      <c r="AS209" s="211"/>
      <c r="AT209" s="211"/>
      <c r="AU209" s="211"/>
      <c r="AV209" s="211"/>
      <c r="AW209" s="211"/>
      <c r="AX209" s="211"/>
      <c r="AY209" s="211"/>
      <c r="AZ209" s="211"/>
      <c r="BB209" s="134"/>
      <c r="BZ209" s="211"/>
      <c r="CA209" s="211"/>
      <c r="CB209" s="211"/>
      <c r="CC209" s="211"/>
      <c r="CD209" s="211"/>
      <c r="CE209" s="211"/>
      <c r="CF209" s="211"/>
      <c r="CG209" s="211"/>
      <c r="CH209" s="211"/>
      <c r="CI209" s="211"/>
      <c r="CJ209" s="211"/>
      <c r="CK209" s="211"/>
      <c r="CL209" s="211"/>
      <c r="CM209" s="211"/>
      <c r="CN209" s="211"/>
      <c r="CO209" s="211"/>
      <c r="CP209" s="211"/>
      <c r="CQ209" s="211"/>
      <c r="CR209" s="211"/>
      <c r="CS209" s="211"/>
      <c r="CT209" s="211"/>
      <c r="CU209" s="211"/>
      <c r="CV209" s="211"/>
      <c r="CW209" s="211"/>
      <c r="CX209" s="211"/>
      <c r="CY209" s="211"/>
      <c r="CZ209" s="211"/>
    </row>
    <row r="210" s="111" customFormat="true" ht="22.5" customHeight="true" x14ac:dyDescent="0.35">
      <c r="A210" s="393" t="s">
        <v>111</v>
      </c>
      <c r="B210" s="141"/>
      <c r="Z210" s="211"/>
      <c r="AA210" s="211"/>
      <c r="AB210" s="211"/>
      <c r="AC210" s="211"/>
      <c r="AD210" s="211"/>
      <c r="AE210" s="211"/>
      <c r="AF210" s="211"/>
      <c r="AG210" s="211"/>
      <c r="AH210" s="211"/>
      <c r="AI210" s="211"/>
      <c r="AJ210" s="211"/>
      <c r="AK210" s="211"/>
      <c r="AL210" s="211"/>
      <c r="AM210" s="211"/>
      <c r="AN210" s="211"/>
      <c r="AO210" s="211"/>
      <c r="AP210" s="211"/>
      <c r="AQ210" s="211"/>
      <c r="AR210" s="211"/>
      <c r="AS210" s="211"/>
      <c r="AT210" s="211"/>
      <c r="AU210" s="211"/>
      <c r="AV210" s="211"/>
      <c r="AW210" s="211"/>
      <c r="AX210" s="211"/>
      <c r="AY210" s="211"/>
      <c r="AZ210" s="211"/>
      <c r="BB210" s="134"/>
      <c r="BZ210" s="211"/>
      <c r="CA210" s="211"/>
      <c r="CB210" s="211"/>
      <c r="CC210" s="211"/>
      <c r="CD210" s="211"/>
      <c r="CE210" s="211"/>
      <c r="CF210" s="211"/>
      <c r="CG210" s="211"/>
      <c r="CH210" s="211"/>
      <c r="CI210" s="211"/>
      <c r="CJ210" s="211"/>
      <c r="CK210" s="211"/>
      <c r="CL210" s="211"/>
      <c r="CM210" s="211"/>
      <c r="CN210" s="211"/>
      <c r="CO210" s="211"/>
      <c r="CP210" s="211"/>
      <c r="CQ210" s="211"/>
      <c r="CR210" s="211"/>
      <c r="CS210" s="211"/>
      <c r="CT210" s="211"/>
      <c r="CU210" s="211"/>
      <c r="CV210" s="211"/>
      <c r="CW210" s="211"/>
      <c r="CX210" s="211"/>
      <c r="CY210" s="211"/>
      <c r="CZ210" s="211"/>
    </row>
    <row r="211" s="111" customFormat="true" ht="20.1" customHeight="true" x14ac:dyDescent="0.35">
      <c r="A211" s="143" t="s">
        <v>96</v>
      </c>
      <c r="B211" s="139"/>
      <c r="Z211" s="211"/>
      <c r="AA211" s="211"/>
      <c r="AB211" s="211"/>
      <c r="AC211" s="211"/>
      <c r="AD211" s="211"/>
      <c r="AE211" s="211"/>
      <c r="AF211" s="211"/>
      <c r="AG211" s="211"/>
      <c r="AH211" s="211"/>
      <c r="AI211" s="211"/>
      <c r="AJ211" s="211"/>
      <c r="AK211" s="211"/>
      <c r="AL211" s="211"/>
      <c r="AM211" s="211"/>
      <c r="AN211" s="211"/>
      <c r="AO211" s="211"/>
      <c r="AP211" s="211"/>
      <c r="AQ211" s="211"/>
      <c r="AR211" s="211"/>
      <c r="AS211" s="211"/>
      <c r="AT211" s="211"/>
      <c r="AU211" s="211"/>
      <c r="AV211" s="211"/>
      <c r="AW211" s="211"/>
      <c r="AX211" s="211"/>
      <c r="AY211" s="211"/>
      <c r="AZ211" s="211"/>
      <c r="BB211" s="134"/>
      <c r="BZ211" s="211"/>
      <c r="CA211" s="211"/>
      <c r="CB211" s="211"/>
      <c r="CC211" s="211"/>
      <c r="CD211" s="211"/>
      <c r="CE211" s="211"/>
      <c r="CF211" s="211"/>
      <c r="CG211" s="211"/>
      <c r="CH211" s="211"/>
      <c r="CI211" s="211"/>
      <c r="CJ211" s="211"/>
      <c r="CK211" s="211"/>
      <c r="CL211" s="211"/>
      <c r="CM211" s="211"/>
      <c r="CN211" s="211"/>
      <c r="CO211" s="211"/>
      <c r="CP211" s="211"/>
      <c r="CQ211" s="211"/>
      <c r="CR211" s="211"/>
      <c r="CS211" s="211"/>
      <c r="CT211" s="211"/>
      <c r="CU211" s="211"/>
      <c r="CV211" s="211"/>
      <c r="CW211" s="211"/>
      <c r="CX211" s="211"/>
      <c r="CY211" s="211"/>
      <c r="CZ211" s="211"/>
    </row>
    <row r="212" s="111" customFormat="true" ht="15" customHeight="true" x14ac:dyDescent="0.2">
      <c r="A212" s="394" t="s">
        <v>97</v>
      </c>
      <c r="B212" s="222"/>
      <c r="Z212" s="211"/>
      <c r="AA212" s="211"/>
      <c r="AB212" s="211"/>
      <c r="AC212" s="211"/>
      <c r="AD212" s="211"/>
      <c r="AE212" s="211"/>
      <c r="AF212" s="211"/>
      <c r="AG212" s="211"/>
      <c r="AH212" s="211"/>
      <c r="AI212" s="211"/>
      <c r="AJ212" s="211"/>
      <c r="AK212" s="211"/>
      <c r="AL212" s="211"/>
      <c r="AM212" s="211"/>
      <c r="AN212" s="211"/>
      <c r="AO212" s="211"/>
      <c r="AP212" s="211"/>
      <c r="AQ212" s="211"/>
      <c r="AR212" s="211"/>
      <c r="AS212" s="211"/>
      <c r="AT212" s="211"/>
      <c r="AU212" s="211"/>
      <c r="AV212" s="211"/>
      <c r="AW212" s="211"/>
      <c r="AX212" s="211"/>
      <c r="AY212" s="211"/>
      <c r="AZ212" s="211"/>
      <c r="BB212" s="134"/>
      <c r="BZ212" s="211"/>
      <c r="CA212" s="211"/>
      <c r="CB212" s="211"/>
      <c r="CC212" s="211"/>
      <c r="CD212" s="211"/>
      <c r="CE212" s="211"/>
      <c r="CF212" s="211"/>
      <c r="CG212" s="211"/>
      <c r="CH212" s="211"/>
      <c r="CI212" s="211"/>
      <c r="CJ212" s="211"/>
      <c r="CK212" s="211"/>
      <c r="CL212" s="211"/>
      <c r="CM212" s="211"/>
      <c r="CN212" s="211"/>
      <c r="CO212" s="211"/>
      <c r="CP212" s="211"/>
      <c r="CQ212" s="211"/>
      <c r="CR212" s="211"/>
      <c r="CS212" s="211"/>
      <c r="CT212" s="211"/>
      <c r="CU212" s="211"/>
      <c r="CV212" s="211"/>
      <c r="CW212" s="211"/>
      <c r="CX212" s="211"/>
      <c r="CY212" s="211"/>
      <c r="CZ212" s="211"/>
    </row>
    <row r="213" s="111" customFormat="true" ht="15" customHeight="true" x14ac:dyDescent="0.2">
      <c r="A213" s="146" t="s">
        <v>40</v>
      </c>
      <c r="B213" s="145"/>
      <c r="Z213" s="211"/>
      <c r="AA213" s="211"/>
      <c r="AB213" s="211"/>
      <c r="AC213" s="211"/>
      <c r="AD213" s="211"/>
      <c r="AE213" s="211"/>
      <c r="AF213" s="211"/>
      <c r="AG213" s="211"/>
      <c r="AH213" s="211"/>
      <c r="AI213" s="211"/>
      <c r="AJ213" s="211"/>
      <c r="AK213" s="211"/>
      <c r="AL213" s="211"/>
      <c r="AM213" s="211"/>
      <c r="AN213" s="211"/>
      <c r="AO213" s="211"/>
      <c r="AP213" s="211"/>
      <c r="AQ213" s="211"/>
      <c r="AR213" s="211"/>
      <c r="AS213" s="211"/>
      <c r="AT213" s="211"/>
      <c r="AU213" s="211"/>
      <c r="AV213" s="211"/>
      <c r="AW213" s="211"/>
      <c r="AX213" s="211"/>
      <c r="AY213" s="211"/>
      <c r="AZ213" s="211"/>
      <c r="BB213" s="134"/>
      <c r="BZ213" s="211"/>
      <c r="CA213" s="211"/>
      <c r="CB213" s="211"/>
      <c r="CC213" s="211"/>
      <c r="CD213" s="211"/>
      <c r="CE213" s="211"/>
      <c r="CF213" s="211"/>
      <c r="CG213" s="211"/>
      <c r="CH213" s="211"/>
      <c r="CI213" s="211"/>
      <c r="CJ213" s="211"/>
      <c r="CK213" s="211"/>
      <c r="CL213" s="211"/>
      <c r="CM213" s="211"/>
      <c r="CN213" s="211"/>
      <c r="CO213" s="211"/>
      <c r="CP213" s="211"/>
      <c r="CQ213" s="211"/>
      <c r="CR213" s="211"/>
      <c r="CS213" s="211"/>
      <c r="CT213" s="211"/>
      <c r="CU213" s="211"/>
      <c r="CV213" s="211"/>
      <c r="CW213" s="211"/>
      <c r="CX213" s="211"/>
      <c r="CY213" s="211"/>
      <c r="CZ213" s="211"/>
    </row>
    <row r="214" s="111" customFormat="true" ht="15" customHeight="true" x14ac:dyDescent="0.2">
      <c r="A214" s="144" t="s">
        <v>39</v>
      </c>
      <c r="B214" s="145"/>
      <c r="Z214" s="211"/>
      <c r="AA214" s="211"/>
      <c r="AB214" s="211"/>
      <c r="AC214" s="211"/>
      <c r="AD214" s="211"/>
      <c r="AE214" s="211"/>
      <c r="AF214" s="211"/>
      <c r="AG214" s="211"/>
      <c r="AH214" s="211"/>
      <c r="AI214" s="211"/>
      <c r="AJ214" s="211"/>
      <c r="AK214" s="211"/>
      <c r="AL214" s="211"/>
      <c r="AM214" s="211"/>
      <c r="AN214" s="211"/>
      <c r="AO214" s="211"/>
      <c r="AP214" s="211"/>
      <c r="AQ214" s="211"/>
      <c r="AR214" s="211"/>
      <c r="AS214" s="211"/>
      <c r="AT214" s="211"/>
      <c r="AU214" s="211"/>
      <c r="AV214" s="211"/>
      <c r="AW214" s="211"/>
      <c r="AX214" s="211"/>
      <c r="AY214" s="211"/>
      <c r="AZ214" s="211"/>
      <c r="BB214" s="134"/>
      <c r="BZ214" s="211"/>
      <c r="CA214" s="211"/>
      <c r="CB214" s="211"/>
      <c r="CC214" s="211"/>
      <c r="CD214" s="211"/>
      <c r="CE214" s="211"/>
      <c r="CF214" s="211"/>
      <c r="CG214" s="211"/>
      <c r="CH214" s="211"/>
      <c r="CI214" s="211"/>
      <c r="CJ214" s="211"/>
      <c r="CK214" s="211"/>
      <c r="CL214" s="211"/>
      <c r="CM214" s="211"/>
      <c r="CN214" s="211"/>
      <c r="CO214" s="211"/>
      <c r="CP214" s="211"/>
      <c r="CQ214" s="211"/>
      <c r="CR214" s="211"/>
      <c r="CS214" s="211"/>
      <c r="CT214" s="211"/>
      <c r="CU214" s="211"/>
      <c r="CV214" s="211"/>
      <c r="CW214" s="211"/>
      <c r="CX214" s="211"/>
      <c r="CY214" s="211"/>
      <c r="CZ214" s="211"/>
    </row>
    <row r="215" s="111" customFormat="true" ht="15" customHeight="true" x14ac:dyDescent="0.2">
      <c r="A215" s="144" t="s">
        <v>133</v>
      </c>
      <c r="B215" s="221" t="str">
        <f>A1025</f>
        <v>DHS12</v>
      </c>
      <c r="Z215" s="211"/>
      <c r="AA215" s="211"/>
      <c r="AB215" s="211"/>
      <c r="AC215" s="211"/>
      <c r="AD215" s="211"/>
      <c r="AE215" s="211"/>
      <c r="AF215" s="211"/>
      <c r="AG215" s="211"/>
      <c r="AH215" s="211"/>
      <c r="AI215" s="211"/>
      <c r="AJ215" s="211"/>
      <c r="AK215" s="211"/>
      <c r="AL215" s="211"/>
      <c r="AM215" s="211"/>
      <c r="AN215" s="211"/>
      <c r="AO215" s="211"/>
      <c r="AP215" s="211"/>
      <c r="AQ215" s="211"/>
      <c r="AR215" s="211"/>
      <c r="AS215" s="211"/>
      <c r="AT215" s="211"/>
      <c r="AU215" s="211"/>
      <c r="AV215" s="211"/>
      <c r="AW215" s="211"/>
      <c r="AX215" s="211"/>
      <c r="AY215" s="211"/>
      <c r="AZ215" s="211"/>
      <c r="BB215" s="134"/>
      <c r="BZ215" s="211"/>
      <c r="CA215" s="211"/>
      <c r="CB215" s="211"/>
      <c r="CC215" s="211"/>
      <c r="CD215" s="211"/>
      <c r="CE215" s="211"/>
      <c r="CF215" s="211"/>
      <c r="CG215" s="211"/>
      <c r="CH215" s="211"/>
      <c r="CI215" s="211"/>
      <c r="CJ215" s="211"/>
      <c r="CK215" s="211"/>
      <c r="CL215" s="211"/>
      <c r="CM215" s="211"/>
      <c r="CN215" s="211"/>
      <c r="CO215" s="211"/>
      <c r="CP215" s="211"/>
      <c r="CQ215" s="211"/>
      <c r="CR215" s="211"/>
      <c r="CS215" s="211"/>
      <c r="CT215" s="211"/>
      <c r="CU215" s="211"/>
      <c r="CV215" s="211"/>
      <c r="CW215" s="211"/>
      <c r="CX215" s="211"/>
      <c r="CY215" s="211"/>
      <c r="CZ215" s="211"/>
    </row>
    <row r="216" s="111" customFormat="true" ht="15" customHeight="true" x14ac:dyDescent="0.2">
      <c r="A216" s="566"/>
      <c r="B216" s="564"/>
      <c r="Z216" s="211"/>
      <c r="AA216" s="211"/>
      <c r="AB216" s="211"/>
      <c r="AC216" s="211"/>
      <c r="AD216" s="211"/>
      <c r="AE216" s="211"/>
      <c r="AF216" s="211"/>
      <c r="AG216" s="211"/>
      <c r="AH216" s="211"/>
      <c r="AI216" s="211"/>
      <c r="AJ216" s="211"/>
      <c r="AK216" s="211"/>
      <c r="AL216" s="211"/>
      <c r="AM216" s="211"/>
      <c r="AN216" s="211"/>
      <c r="AO216" s="211"/>
      <c r="AP216" s="211"/>
      <c r="AQ216" s="211"/>
      <c r="AR216" s="211"/>
      <c r="AS216" s="211"/>
      <c r="AT216" s="211"/>
      <c r="AU216" s="211"/>
      <c r="AV216" s="211"/>
      <c r="AW216" s="211"/>
      <c r="AX216" s="211"/>
      <c r="AY216" s="211"/>
      <c r="AZ216" s="211"/>
      <c r="BB216" s="134"/>
      <c r="BZ216" s="211"/>
      <c r="CA216" s="211"/>
      <c r="CB216" s="211"/>
      <c r="CC216" s="211"/>
      <c r="CD216" s="211"/>
      <c r="CE216" s="211"/>
      <c r="CF216" s="211"/>
      <c r="CG216" s="211"/>
      <c r="CH216" s="211"/>
      <c r="CI216" s="211"/>
      <c r="CJ216" s="211"/>
      <c r="CK216" s="211"/>
      <c r="CL216" s="211"/>
      <c r="CM216" s="211"/>
      <c r="CN216" s="211"/>
      <c r="CO216" s="211"/>
      <c r="CP216" s="211"/>
      <c r="CQ216" s="211"/>
      <c r="CR216" s="211"/>
      <c r="CS216" s="211"/>
      <c r="CT216" s="211"/>
      <c r="CU216" s="211"/>
      <c r="CV216" s="211"/>
      <c r="CW216" s="211"/>
      <c r="CX216" s="211"/>
      <c r="CY216" s="211"/>
      <c r="CZ216" s="211"/>
    </row>
    <row r="217" s="111" customFormat="true" ht="15" customHeight="true" x14ac:dyDescent="0.2">
      <c r="A217" s="566"/>
      <c r="B217" s="565"/>
      <c r="Z217" s="211"/>
      <c r="AA217" s="211"/>
      <c r="AB217" s="211"/>
      <c r="AC217" s="211"/>
      <c r="AD217" s="211"/>
      <c r="AE217" s="211"/>
      <c r="AF217" s="211"/>
      <c r="AG217" s="211"/>
      <c r="AH217" s="211"/>
      <c r="AI217" s="211"/>
      <c r="AJ217" s="211"/>
      <c r="AK217" s="211"/>
      <c r="AL217" s="211"/>
      <c r="AM217" s="211"/>
      <c r="AN217" s="211"/>
      <c r="AO217" s="211"/>
      <c r="AP217" s="211"/>
      <c r="AQ217" s="211"/>
      <c r="AR217" s="211"/>
      <c r="AS217" s="211"/>
      <c r="AT217" s="211"/>
      <c r="AU217" s="211"/>
      <c r="AV217" s="211"/>
      <c r="AW217" s="211"/>
      <c r="AX217" s="211"/>
      <c r="AY217" s="211"/>
      <c r="AZ217" s="211"/>
      <c r="BB217" s="134"/>
      <c r="BZ217" s="211"/>
      <c r="CA217" s="211"/>
      <c r="CB217" s="211"/>
      <c r="CC217" s="211"/>
      <c r="CD217" s="211"/>
      <c r="CE217" s="211"/>
      <c r="CF217" s="211"/>
      <c r="CG217" s="211"/>
      <c r="CH217" s="211"/>
      <c r="CI217" s="211"/>
      <c r="CJ217" s="211"/>
      <c r="CK217" s="211"/>
      <c r="CL217" s="211"/>
      <c r="CM217" s="211"/>
      <c r="CN217" s="211"/>
      <c r="CO217" s="211"/>
      <c r="CP217" s="211"/>
      <c r="CQ217" s="211"/>
      <c r="CR217" s="211"/>
      <c r="CS217" s="211"/>
      <c r="CT217" s="211"/>
      <c r="CU217" s="211"/>
      <c r="CV217" s="211"/>
      <c r="CW217" s="211"/>
      <c r="CX217" s="211"/>
      <c r="CY217" s="211"/>
      <c r="CZ217" s="211"/>
    </row>
    <row r="218" s="111" customFormat="true" ht="18" customHeight="true" x14ac:dyDescent="0.2">
      <c r="A218" s="566"/>
      <c r="B218" s="564"/>
      <c r="Z218" s="211"/>
      <c r="AA218" s="211"/>
      <c r="AB218" s="211"/>
      <c r="AC218" s="211"/>
      <c r="AD218" s="211"/>
      <c r="AE218" s="211"/>
      <c r="AF218" s="211"/>
      <c r="AG218" s="211"/>
      <c r="AH218" s="211"/>
      <c r="AI218" s="211"/>
      <c r="AJ218" s="211"/>
      <c r="AK218" s="211"/>
      <c r="AL218" s="211"/>
      <c r="AM218" s="211"/>
      <c r="AN218" s="211"/>
      <c r="AO218" s="211"/>
      <c r="AP218" s="211"/>
      <c r="AQ218" s="211"/>
      <c r="AR218" s="211"/>
      <c r="AS218" s="211"/>
      <c r="AT218" s="211"/>
      <c r="AU218" s="211"/>
      <c r="AV218" s="211"/>
      <c r="AW218" s="211"/>
      <c r="AX218" s="211"/>
      <c r="AY218" s="211"/>
      <c r="AZ218" s="211"/>
      <c r="BB218" s="134"/>
      <c r="BZ218" s="211"/>
      <c r="CA218" s="211"/>
      <c r="CB218" s="211"/>
      <c r="CC218" s="211"/>
      <c r="CD218" s="211"/>
      <c r="CE218" s="211"/>
      <c r="CF218" s="211"/>
      <c r="CG218" s="211"/>
      <c r="CH218" s="211"/>
      <c r="CI218" s="211"/>
      <c r="CJ218" s="211"/>
      <c r="CK218" s="211"/>
      <c r="CL218" s="211"/>
      <c r="CM218" s="211"/>
      <c r="CN218" s="211"/>
      <c r="CO218" s="211"/>
      <c r="CP218" s="211"/>
      <c r="CQ218" s="211"/>
      <c r="CR218" s="211"/>
      <c r="CS218" s="211"/>
      <c r="CT218" s="211"/>
      <c r="CU218" s="211"/>
      <c r="CV218" s="211"/>
      <c r="CW218" s="211"/>
      <c r="CX218" s="211"/>
      <c r="CY218" s="211"/>
      <c r="CZ218" s="211"/>
    </row>
    <row r="219" s="111" customFormat="true" ht="18" customHeight="true" x14ac:dyDescent="0.2">
      <c r="A219" s="567"/>
      <c r="B219" s="568"/>
      <c r="Z219" s="211"/>
      <c r="AA219" s="211"/>
      <c r="AB219" s="211"/>
      <c r="AC219" s="211"/>
      <c r="AD219" s="211"/>
      <c r="AE219" s="211"/>
      <c r="AF219" s="211"/>
      <c r="AG219" s="211"/>
      <c r="AH219" s="211"/>
      <c r="AI219" s="211"/>
      <c r="AJ219" s="211"/>
      <c r="AK219" s="211"/>
      <c r="AL219" s="211"/>
      <c r="AM219" s="211"/>
      <c r="AN219" s="211"/>
      <c r="AO219" s="211"/>
      <c r="AP219" s="211"/>
      <c r="AQ219" s="211"/>
      <c r="AR219" s="211"/>
      <c r="AS219" s="211"/>
      <c r="AT219" s="211"/>
      <c r="AU219" s="211"/>
      <c r="AV219" s="211"/>
      <c r="AW219" s="211"/>
      <c r="AX219" s="211"/>
      <c r="AY219" s="211"/>
      <c r="AZ219" s="211"/>
      <c r="BB219" s="134"/>
      <c r="BZ219" s="211"/>
      <c r="CA219" s="211"/>
      <c r="CB219" s="211"/>
      <c r="CC219" s="211"/>
      <c r="CD219" s="211"/>
      <c r="CE219" s="211"/>
      <c r="CF219" s="211"/>
      <c r="CG219" s="211"/>
      <c r="CH219" s="211"/>
      <c r="CI219" s="211"/>
      <c r="CJ219" s="211"/>
      <c r="CK219" s="211"/>
      <c r="CL219" s="211"/>
      <c r="CM219" s="211"/>
      <c r="CN219" s="211"/>
      <c r="CO219" s="211"/>
      <c r="CP219" s="211"/>
      <c r="CQ219" s="211"/>
      <c r="CR219" s="211"/>
      <c r="CS219" s="211"/>
      <c r="CT219" s="211"/>
      <c r="CU219" s="211"/>
      <c r="CV219" s="211"/>
      <c r="CW219" s="211"/>
      <c r="CX219" s="211"/>
      <c r="CY219" s="211"/>
      <c r="CZ219" s="211"/>
    </row>
    <row r="220" s="398" customFormat="true" ht="15" customHeight="true" x14ac:dyDescent="0.2">
      <c r="A220" s="114" t="s">
        <v>86</v>
      </c>
      <c r="B220" s="206"/>
      <c r="C220" s="1749" t="s">
        <v>114</v>
      </c>
      <c r="D220" s="1750"/>
      <c r="E220" s="1750"/>
      <c r="F220" s="1750"/>
      <c r="G220" s="1751"/>
      <c r="H220" s="1923" t="s">
        <v>38</v>
      </c>
      <c r="I220" s="1924"/>
      <c r="J220" s="1924"/>
      <c r="K220" s="1924"/>
      <c r="L220" s="1925"/>
      <c r="M220" s="1926" t="s">
        <v>37</v>
      </c>
      <c r="N220" s="1927"/>
      <c r="O220" s="1927"/>
      <c r="P220" s="1927"/>
      <c r="Q220" s="1928"/>
      <c r="R220" s="1568" t="s">
        <v>137</v>
      </c>
      <c r="S220" s="1579"/>
      <c r="T220" s="1579"/>
      <c r="U220" s="1579"/>
      <c r="V220" s="1579"/>
      <c r="W220" s="1579"/>
      <c r="X220" s="1579"/>
      <c r="Y220" s="1580"/>
      <c r="Z220" s="549"/>
      <c r="AA220" s="549"/>
      <c r="AB220" s="549"/>
      <c r="AC220" s="549"/>
      <c r="AD220" s="549"/>
      <c r="AE220" s="549"/>
      <c r="AF220" s="549"/>
      <c r="AG220" s="549"/>
      <c r="AH220" s="549"/>
      <c r="AI220" s="549"/>
      <c r="AJ220" s="549"/>
      <c r="AK220" s="549"/>
      <c r="AL220" s="549"/>
      <c r="AM220" s="549"/>
      <c r="AN220" s="549"/>
      <c r="AO220" s="549"/>
      <c r="AP220" s="549"/>
      <c r="AQ220" s="549"/>
      <c r="AR220" s="549"/>
      <c r="AS220" s="549"/>
      <c r="AT220" s="549"/>
      <c r="AU220" s="549"/>
      <c r="AV220" s="549"/>
      <c r="AW220" s="549"/>
      <c r="AX220" s="549"/>
      <c r="AY220" s="549"/>
      <c r="AZ220" s="216"/>
      <c r="BA220" s="217" t="s">
        <v>128</v>
      </c>
      <c r="BB220" s="114" t="s">
        <v>86</v>
      </c>
      <c r="BC220" s="1859" t="s">
        <v>114</v>
      </c>
      <c r="BD220" s="1860"/>
      <c r="BE220" s="1860"/>
      <c r="BF220" s="1860"/>
      <c r="BG220" s="1861"/>
      <c r="BH220" s="1862" t="s">
        <v>38</v>
      </c>
      <c r="BI220" s="1860"/>
      <c r="BJ220" s="1860"/>
      <c r="BK220" s="1860"/>
      <c r="BL220" s="1861"/>
      <c r="BM220" s="1862" t="s">
        <v>37</v>
      </c>
      <c r="BN220" s="1860"/>
      <c r="BO220" s="1860"/>
      <c r="BP220" s="1860"/>
      <c r="BQ220" s="1863"/>
      <c r="BR220" s="1463" t="s">
        <v>137</v>
      </c>
      <c r="BS220" s="1464"/>
      <c r="BT220" s="1464"/>
      <c r="BU220" s="1464"/>
      <c r="BV220" s="1464"/>
      <c r="BW220" s="1464"/>
      <c r="BX220" s="1464"/>
      <c r="BY220" s="1465"/>
      <c r="BZ220" s="215"/>
      <c r="CA220" s="215"/>
      <c r="CB220" s="215"/>
      <c r="CC220" s="215"/>
      <c r="CD220" s="215"/>
      <c r="CE220" s="215"/>
      <c r="CF220" s="215"/>
      <c r="CG220" s="215"/>
      <c r="CH220" s="215"/>
      <c r="CI220" s="215"/>
      <c r="CJ220" s="215"/>
      <c r="CK220" s="215"/>
      <c r="CL220" s="215"/>
      <c r="CM220" s="215"/>
      <c r="CN220" s="215"/>
      <c r="CO220" s="215"/>
      <c r="CP220" s="215"/>
      <c r="CQ220" s="215"/>
      <c r="CR220" s="215"/>
      <c r="CS220" s="215"/>
      <c r="CT220" s="215"/>
      <c r="CU220" s="215"/>
      <c r="CV220" s="215"/>
      <c r="CW220" s="215"/>
      <c r="CX220" s="215"/>
      <c r="CY220" s="215"/>
      <c r="CZ220" s="215"/>
    </row>
    <row r="221" s="398" customFormat="true" ht="12.75" x14ac:dyDescent="0.2">
      <c r="A221" s="190" t="s">
        <v>87</v>
      </c>
      <c r="B221" s="247"/>
      <c r="C221" s="285" t="s">
        <v>0</v>
      </c>
      <c r="D221" s="286" t="s">
        <v>1</v>
      </c>
      <c r="E221" s="286" t="s">
        <v>2</v>
      </c>
      <c r="F221" s="286" t="s">
        <v>3</v>
      </c>
      <c r="G221" s="287" t="s">
        <v>4</v>
      </c>
      <c r="H221" s="1197" t="s">
        <v>0</v>
      </c>
      <c r="I221" s="1157" t="s">
        <v>1</v>
      </c>
      <c r="J221" s="1157" t="s">
        <v>2</v>
      </c>
      <c r="K221" s="1157" t="s">
        <v>3</v>
      </c>
      <c r="L221" s="1158" t="s">
        <v>4</v>
      </c>
      <c r="M221" s="1185" t="s">
        <v>0</v>
      </c>
      <c r="N221" s="1157" t="s">
        <v>1</v>
      </c>
      <c r="O221" s="1157" t="s">
        <v>2</v>
      </c>
      <c r="P221" s="1157" t="s">
        <v>3</v>
      </c>
      <c r="Q221" s="1213" t="s">
        <v>4</v>
      </c>
      <c r="R221" s="1197" t="s">
        <v>149</v>
      </c>
      <c r="S221" s="1157" t="s">
        <v>150</v>
      </c>
      <c r="T221" s="1157" t="s">
        <v>151</v>
      </c>
      <c r="U221" s="1157" t="s">
        <v>152</v>
      </c>
      <c r="V221" s="1157" t="s">
        <v>153</v>
      </c>
      <c r="W221" s="1157" t="s">
        <v>154</v>
      </c>
      <c r="X221" s="1157" t="s">
        <v>225</v>
      </c>
      <c r="Y221" s="1159" t="s">
        <v>156</v>
      </c>
      <c r="Z221" s="549"/>
      <c r="AA221" s="549"/>
      <c r="AB221" s="549"/>
      <c r="AC221" s="549"/>
      <c r="AD221" s="549"/>
      <c r="AE221" s="549"/>
      <c r="AF221" s="549"/>
      <c r="AG221" s="549"/>
      <c r="AH221" s="549"/>
      <c r="AI221" s="549"/>
      <c r="AJ221" s="549"/>
      <c r="AK221" s="549"/>
      <c r="AL221" s="549"/>
      <c r="AM221" s="549"/>
      <c r="AN221" s="549"/>
      <c r="AO221" s="549"/>
      <c r="AP221" s="549"/>
      <c r="AQ221" s="549"/>
      <c r="AR221" s="549"/>
      <c r="AS221" s="549"/>
      <c r="AT221" s="549"/>
      <c r="AU221" s="549"/>
      <c r="AV221" s="549"/>
      <c r="AW221" s="549"/>
      <c r="AX221" s="549"/>
      <c r="AY221" s="549"/>
      <c r="AZ221" s="216"/>
      <c r="BA221" s="202" t="s">
        <v>117</v>
      </c>
      <c r="BB221" s="201"/>
      <c r="BC221" s="342" t="s">
        <v>0</v>
      </c>
      <c r="BD221" s="176" t="s">
        <v>1</v>
      </c>
      <c r="BE221" s="176" t="s">
        <v>2</v>
      </c>
      <c r="BF221" s="176" t="s">
        <v>3</v>
      </c>
      <c r="BG221" s="343" t="s">
        <v>4</v>
      </c>
      <c r="BH221" s="352" t="s">
        <v>0</v>
      </c>
      <c r="BI221" s="176" t="s">
        <v>1</v>
      </c>
      <c r="BJ221" s="176" t="s">
        <v>2</v>
      </c>
      <c r="BK221" s="176" t="s">
        <v>3</v>
      </c>
      <c r="BL221" s="343" t="s">
        <v>4</v>
      </c>
      <c r="BM221" s="352" t="s">
        <v>0</v>
      </c>
      <c r="BN221" s="176" t="s">
        <v>1</v>
      </c>
      <c r="BO221" s="176" t="s">
        <v>2</v>
      </c>
      <c r="BP221" s="176" t="s">
        <v>3</v>
      </c>
      <c r="BQ221" s="343" t="s">
        <v>4</v>
      </c>
      <c r="BR221" s="352" t="s">
        <v>149</v>
      </c>
      <c r="BS221" s="176" t="s">
        <v>150</v>
      </c>
      <c r="BT221" s="176" t="s">
        <v>151</v>
      </c>
      <c r="BU221" s="176" t="s">
        <v>152</v>
      </c>
      <c r="BV221" s="176" t="s">
        <v>153</v>
      </c>
      <c r="BW221" s="176" t="s">
        <v>154</v>
      </c>
      <c r="BX221" s="176" t="s">
        <v>225</v>
      </c>
      <c r="BY221" s="177" t="s">
        <v>156</v>
      </c>
      <c r="BZ221" s="1548"/>
      <c r="CA221" s="1548"/>
      <c r="CB221" s="1548"/>
      <c r="CC221" s="1548"/>
      <c r="CD221" s="1548"/>
      <c r="CE221" s="1548"/>
      <c r="CF221" s="1548"/>
      <c r="CG221" s="1548"/>
      <c r="CH221" s="1548"/>
      <c r="CI221" s="1548"/>
      <c r="CJ221" s="1548"/>
      <c r="CK221" s="1548"/>
      <c r="CL221" s="1548"/>
      <c r="CM221" s="1548"/>
      <c r="CN221" s="1548"/>
      <c r="CO221" s="1548"/>
      <c r="CP221" s="1548"/>
      <c r="CQ221" s="1548"/>
      <c r="CR221" s="1548"/>
      <c r="CS221" s="1548"/>
      <c r="CT221" s="1548"/>
      <c r="CU221" s="1548"/>
      <c r="CV221" s="1548"/>
      <c r="CW221" s="1548"/>
      <c r="CX221" s="1548"/>
      <c r="CY221" s="1548"/>
      <c r="CZ221" s="1548"/>
    </row>
    <row r="222" s="398" customFormat="true" ht="15" customHeight="true" x14ac:dyDescent="0.2">
      <c r="A222" s="1939" t="s">
        <v>36</v>
      </c>
      <c r="B222" s="1410" t="s">
        <v>15</v>
      </c>
      <c r="C222" s="1418" t="s">
        <v>35</v>
      </c>
      <c r="D222" s="1421" t="s">
        <v>35</v>
      </c>
      <c r="E222" s="1421" t="s">
        <v>35</v>
      </c>
      <c r="F222" s="1421" t="s">
        <v>35</v>
      </c>
      <c r="G222" s="1424" t="s">
        <v>35</v>
      </c>
      <c r="H222" s="1427" t="s">
        <v>35</v>
      </c>
      <c r="I222" s="1421" t="s">
        <v>35</v>
      </c>
      <c r="J222" s="1421" t="s">
        <v>35</v>
      </c>
      <c r="K222" s="1421" t="s">
        <v>35</v>
      </c>
      <c r="L222" s="1430" t="s">
        <v>35</v>
      </c>
      <c r="M222" s="1418" t="s">
        <v>35</v>
      </c>
      <c r="N222" s="1421" t="s">
        <v>35</v>
      </c>
      <c r="O222" s="1421" t="s">
        <v>35</v>
      </c>
      <c r="P222" s="1421" t="s">
        <v>35</v>
      </c>
      <c r="Q222" s="1424" t="s">
        <v>35</v>
      </c>
      <c r="R222" s="1427" t="s">
        <v>35</v>
      </c>
      <c r="S222" s="1421" t="s">
        <v>35</v>
      </c>
      <c r="T222" s="1421" t="s">
        <v>35</v>
      </c>
      <c r="U222" s="1421" t="s">
        <v>35</v>
      </c>
      <c r="V222" s="1421" t="s">
        <v>35</v>
      </c>
      <c r="W222" s="1421" t="s">
        <v>35</v>
      </c>
      <c r="X222" s="1421" t="s">
        <v>35</v>
      </c>
      <c r="Y222" s="1430" t="s">
        <v>35</v>
      </c>
      <c r="Z222" s="549"/>
      <c r="AA222" s="549"/>
      <c r="AB222" s="549"/>
      <c r="AC222" s="549"/>
      <c r="AD222" s="549"/>
      <c r="AE222" s="549"/>
      <c r="AF222" s="549"/>
      <c r="AG222" s="549"/>
      <c r="AH222" s="549"/>
      <c r="AI222" s="549"/>
      <c r="AJ222" s="549"/>
      <c r="AK222" s="549"/>
      <c r="AL222" s="549"/>
      <c r="AM222" s="549"/>
      <c r="AN222" s="549"/>
      <c r="AO222" s="549"/>
      <c r="AP222" s="549"/>
      <c r="AQ222" s="549"/>
      <c r="AR222" s="549"/>
      <c r="AS222" s="549"/>
      <c r="AT222" s="549"/>
      <c r="AU222" s="549"/>
      <c r="AV222" s="549"/>
      <c r="AW222" s="549"/>
      <c r="AX222" s="549"/>
      <c r="AY222" s="549"/>
      <c r="AZ222" s="216"/>
      <c r="BA222" s="1872" t="s">
        <v>36</v>
      </c>
      <c r="BB222" s="160" t="s">
        <v>15</v>
      </c>
      <c r="BC222" s="1433" t="s">
        <v>35</v>
      </c>
      <c r="BD222" s="1434" t="s">
        <v>35</v>
      </c>
      <c r="BE222" s="1434" t="s">
        <v>35</v>
      </c>
      <c r="BF222" s="1434" t="s">
        <v>35</v>
      </c>
      <c r="BG222" s="1435" t="s">
        <v>35</v>
      </c>
      <c r="BH222" s="1436" t="s">
        <v>35</v>
      </c>
      <c r="BI222" s="1434" t="s">
        <v>35</v>
      </c>
      <c r="BJ222" s="1434" t="s">
        <v>35</v>
      </c>
      <c r="BK222" s="1434" t="s">
        <v>35</v>
      </c>
      <c r="BL222" s="1435" t="s">
        <v>35</v>
      </c>
      <c r="BM222" s="1436" t="s">
        <v>35</v>
      </c>
      <c r="BN222" s="1434" t="s">
        <v>35</v>
      </c>
      <c r="BO222" s="1434" t="s">
        <v>35</v>
      </c>
      <c r="BP222" s="1434" t="s">
        <v>35</v>
      </c>
      <c r="BQ222" s="1435" t="s">
        <v>35</v>
      </c>
      <c r="BR222" s="1436" t="s">
        <v>35</v>
      </c>
      <c r="BS222" s="1434" t="s">
        <v>35</v>
      </c>
      <c r="BT222" s="1434" t="s">
        <v>35</v>
      </c>
      <c r="BU222" s="1434" t="s">
        <v>35</v>
      </c>
      <c r="BV222" s="1434" t="s">
        <v>35</v>
      </c>
      <c r="BW222" s="1434" t="s">
        <v>35</v>
      </c>
      <c r="BX222" s="1434" t="s">
        <v>35</v>
      </c>
      <c r="BY222" s="1437" t="s">
        <v>35</v>
      </c>
      <c r="BZ222" s="1549"/>
      <c r="CA222" s="1549"/>
      <c r="CB222" s="1549"/>
      <c r="CC222" s="1549"/>
      <c r="CD222" s="1549"/>
      <c r="CE222" s="1549"/>
      <c r="CF222" s="1549"/>
      <c r="CG222" s="1549"/>
      <c r="CH222" s="1549"/>
      <c r="CI222" s="1549"/>
      <c r="CJ222" s="1549"/>
      <c r="CK222" s="1549"/>
      <c r="CL222" s="1549"/>
      <c r="CM222" s="1549"/>
      <c r="CN222" s="1549"/>
      <c r="CO222" s="1549"/>
      <c r="CP222" s="1549"/>
      <c r="CQ222" s="1549"/>
      <c r="CR222" s="1549"/>
      <c r="CS222" s="1549"/>
      <c r="CT222" s="1549"/>
      <c r="CU222" s="1549"/>
      <c r="CV222" s="1549"/>
      <c r="CW222" s="1549"/>
      <c r="CX222" s="1549"/>
      <c r="CY222" s="1549"/>
      <c r="CZ222" s="1550"/>
    </row>
    <row r="223" s="398" customFormat="true" ht="15" customHeight="true" x14ac:dyDescent="0.2">
      <c r="A223" s="1940"/>
      <c r="B223" s="1411" t="s">
        <v>16</v>
      </c>
      <c r="C223" s="1419" t="s">
        <v>35</v>
      </c>
      <c r="D223" s="1422" t="s">
        <v>35</v>
      </c>
      <c r="E223" s="1422" t="s">
        <v>35</v>
      </c>
      <c r="F223" s="1422" t="s">
        <v>35</v>
      </c>
      <c r="G223" s="1425" t="s">
        <v>35</v>
      </c>
      <c r="H223" s="1428" t="s">
        <v>35</v>
      </c>
      <c r="I223" s="1422" t="s">
        <v>35</v>
      </c>
      <c r="J223" s="1422" t="s">
        <v>35</v>
      </c>
      <c r="K223" s="1422" t="s">
        <v>35</v>
      </c>
      <c r="L223" s="1431" t="s">
        <v>35</v>
      </c>
      <c r="M223" s="1419" t="s">
        <v>35</v>
      </c>
      <c r="N223" s="1422" t="s">
        <v>35</v>
      </c>
      <c r="O223" s="1422" t="s">
        <v>35</v>
      </c>
      <c r="P223" s="1422" t="s">
        <v>35</v>
      </c>
      <c r="Q223" s="1425" t="s">
        <v>35</v>
      </c>
      <c r="R223" s="1428" t="s">
        <v>35</v>
      </c>
      <c r="S223" s="1422" t="s">
        <v>35</v>
      </c>
      <c r="T223" s="1422" t="s">
        <v>35</v>
      </c>
      <c r="U223" s="1422" t="s">
        <v>35</v>
      </c>
      <c r="V223" s="1422" t="s">
        <v>35</v>
      </c>
      <c r="W223" s="1422" t="s">
        <v>35</v>
      </c>
      <c r="X223" s="1422" t="s">
        <v>35</v>
      </c>
      <c r="Y223" s="1431" t="s">
        <v>35</v>
      </c>
      <c r="Z223" s="549"/>
      <c r="AA223" s="549"/>
      <c r="AB223" s="549"/>
      <c r="AC223" s="549"/>
      <c r="AD223" s="549"/>
      <c r="AE223" s="549"/>
      <c r="AF223" s="549"/>
      <c r="AG223" s="549"/>
      <c r="AH223" s="549"/>
      <c r="AI223" s="549"/>
      <c r="AJ223" s="549"/>
      <c r="AK223" s="549"/>
      <c r="AL223" s="549"/>
      <c r="AM223" s="549"/>
      <c r="AN223" s="549"/>
      <c r="AO223" s="549"/>
      <c r="AP223" s="549"/>
      <c r="AQ223" s="549"/>
      <c r="AR223" s="549"/>
      <c r="AS223" s="549"/>
      <c r="AT223" s="549"/>
      <c r="AU223" s="549"/>
      <c r="AV223" s="549"/>
      <c r="AW223" s="549"/>
      <c r="AX223" s="549"/>
      <c r="AY223" s="549"/>
      <c r="AZ223" s="216"/>
      <c r="BA223" s="1873"/>
      <c r="BB223" s="161" t="s">
        <v>16</v>
      </c>
      <c r="BC223" s="1057" t="s">
        <v>35</v>
      </c>
      <c r="BD223" s="1076" t="s">
        <v>35</v>
      </c>
      <c r="BE223" s="1076" t="s">
        <v>35</v>
      </c>
      <c r="BF223" s="1076" t="s">
        <v>35</v>
      </c>
      <c r="BG223" s="1096" t="s">
        <v>35</v>
      </c>
      <c r="BH223" s="1116" t="s">
        <v>35</v>
      </c>
      <c r="BI223" s="1076" t="s">
        <v>35</v>
      </c>
      <c r="BJ223" s="1076" t="s">
        <v>35</v>
      </c>
      <c r="BK223" s="1076" t="s">
        <v>35</v>
      </c>
      <c r="BL223" s="1096" t="s">
        <v>35</v>
      </c>
      <c r="BM223" s="1116" t="s">
        <v>35</v>
      </c>
      <c r="BN223" s="1076" t="s">
        <v>35</v>
      </c>
      <c r="BO223" s="1076" t="s">
        <v>35</v>
      </c>
      <c r="BP223" s="1076" t="s">
        <v>35</v>
      </c>
      <c r="BQ223" s="1096" t="s">
        <v>35</v>
      </c>
      <c r="BR223" s="1116" t="s">
        <v>35</v>
      </c>
      <c r="BS223" s="1076" t="s">
        <v>35</v>
      </c>
      <c r="BT223" s="1076" t="s">
        <v>35</v>
      </c>
      <c r="BU223" s="1076" t="s">
        <v>35</v>
      </c>
      <c r="BV223" s="1076" t="s">
        <v>35</v>
      </c>
      <c r="BW223" s="1076" t="s">
        <v>35</v>
      </c>
      <c r="BX223" s="1076" t="s">
        <v>35</v>
      </c>
      <c r="BY223" s="1134" t="s">
        <v>35</v>
      </c>
      <c r="BZ223" s="1551"/>
      <c r="CA223" s="1551"/>
      <c r="CB223" s="1551"/>
      <c r="CC223" s="1551"/>
      <c r="CD223" s="1551"/>
      <c r="CE223" s="1551"/>
      <c r="CF223" s="1551"/>
      <c r="CG223" s="1551"/>
      <c r="CH223" s="1551"/>
      <c r="CI223" s="1551"/>
      <c r="CJ223" s="1551"/>
      <c r="CK223" s="1551"/>
      <c r="CL223" s="1551"/>
      <c r="CM223" s="1551"/>
      <c r="CN223" s="1551"/>
      <c r="CO223" s="1551"/>
      <c r="CP223" s="1551"/>
      <c r="CQ223" s="1551"/>
      <c r="CR223" s="1551"/>
      <c r="CS223" s="1551"/>
      <c r="CT223" s="1551"/>
      <c r="CU223" s="1551"/>
      <c r="CV223" s="1551"/>
      <c r="CW223" s="1551"/>
      <c r="CX223" s="1551"/>
      <c r="CY223" s="1551"/>
      <c r="CZ223" s="1552"/>
    </row>
    <row r="224" s="398" customFormat="true" ht="15" customHeight="true" x14ac:dyDescent="0.2">
      <c r="A224" s="1941"/>
      <c r="B224" s="1412" t="s">
        <v>20</v>
      </c>
      <c r="C224" s="1420" t="s">
        <v>35</v>
      </c>
      <c r="D224" s="1423" t="s">
        <v>35</v>
      </c>
      <c r="E224" s="1423" t="s">
        <v>35</v>
      </c>
      <c r="F224" s="1423" t="s">
        <v>35</v>
      </c>
      <c r="G224" s="1426" t="s">
        <v>35</v>
      </c>
      <c r="H224" s="1429" t="s">
        <v>35</v>
      </c>
      <c r="I224" s="1423" t="s">
        <v>35</v>
      </c>
      <c r="J224" s="1423" t="s">
        <v>35</v>
      </c>
      <c r="K224" s="1423" t="s">
        <v>35</v>
      </c>
      <c r="L224" s="1432" t="s">
        <v>35</v>
      </c>
      <c r="M224" s="1420" t="s">
        <v>35</v>
      </c>
      <c r="N224" s="1423" t="s">
        <v>35</v>
      </c>
      <c r="O224" s="1423" t="s">
        <v>35</v>
      </c>
      <c r="P224" s="1423" t="s">
        <v>35</v>
      </c>
      <c r="Q224" s="1426" t="s">
        <v>35</v>
      </c>
      <c r="R224" s="1429" t="s">
        <v>35</v>
      </c>
      <c r="S224" s="1423" t="s">
        <v>35</v>
      </c>
      <c r="T224" s="1423" t="s">
        <v>35</v>
      </c>
      <c r="U224" s="1423" t="s">
        <v>35</v>
      </c>
      <c r="V224" s="1423" t="s">
        <v>35</v>
      </c>
      <c r="W224" s="1423" t="s">
        <v>35</v>
      </c>
      <c r="X224" s="1423" t="s">
        <v>35</v>
      </c>
      <c r="Y224" s="1432" t="s">
        <v>35</v>
      </c>
      <c r="Z224" s="549"/>
      <c r="AA224" s="549"/>
      <c r="AB224" s="549"/>
      <c r="AC224" s="549"/>
      <c r="AD224" s="549"/>
      <c r="AE224" s="549"/>
      <c r="AF224" s="549"/>
      <c r="AG224" s="549"/>
      <c r="AH224" s="549"/>
      <c r="AI224" s="549"/>
      <c r="AJ224" s="549"/>
      <c r="AK224" s="549"/>
      <c r="AL224" s="549"/>
      <c r="AM224" s="549"/>
      <c r="AN224" s="549"/>
      <c r="AO224" s="549"/>
      <c r="AP224" s="549"/>
      <c r="AQ224" s="549"/>
      <c r="AR224" s="549"/>
      <c r="AS224" s="549"/>
      <c r="AT224" s="549"/>
      <c r="AU224" s="549"/>
      <c r="AV224" s="549"/>
      <c r="AW224" s="549"/>
      <c r="AX224" s="549"/>
      <c r="AY224" s="549"/>
      <c r="AZ224" s="216"/>
      <c r="BA224" s="1873"/>
      <c r="BB224" s="161" t="s">
        <v>20</v>
      </c>
      <c r="BC224" s="1057" t="s">
        <v>35</v>
      </c>
      <c r="BD224" s="1076" t="s">
        <v>35</v>
      </c>
      <c r="BE224" s="1076" t="s">
        <v>35</v>
      </c>
      <c r="BF224" s="1076" t="s">
        <v>35</v>
      </c>
      <c r="BG224" s="1096" t="s">
        <v>35</v>
      </c>
      <c r="BH224" s="1116" t="s">
        <v>35</v>
      </c>
      <c r="BI224" s="1076" t="s">
        <v>35</v>
      </c>
      <c r="BJ224" s="1076" t="s">
        <v>35</v>
      </c>
      <c r="BK224" s="1076" t="s">
        <v>35</v>
      </c>
      <c r="BL224" s="1096" t="s">
        <v>35</v>
      </c>
      <c r="BM224" s="1116" t="s">
        <v>35</v>
      </c>
      <c r="BN224" s="1076" t="s">
        <v>35</v>
      </c>
      <c r="BO224" s="1076" t="s">
        <v>35</v>
      </c>
      <c r="BP224" s="1076" t="s">
        <v>35</v>
      </c>
      <c r="BQ224" s="1096" t="s">
        <v>35</v>
      </c>
      <c r="BR224" s="1116" t="s">
        <v>35</v>
      </c>
      <c r="BS224" s="1076" t="s">
        <v>35</v>
      </c>
      <c r="BT224" s="1076" t="s">
        <v>35</v>
      </c>
      <c r="BU224" s="1076" t="s">
        <v>35</v>
      </c>
      <c r="BV224" s="1076" t="s">
        <v>35</v>
      </c>
      <c r="BW224" s="1076" t="s">
        <v>35</v>
      </c>
      <c r="BX224" s="1076" t="s">
        <v>35</v>
      </c>
      <c r="BY224" s="1134" t="s">
        <v>35</v>
      </c>
      <c r="BZ224" s="1551"/>
      <c r="CA224" s="1551"/>
      <c r="CB224" s="1551"/>
      <c r="CC224" s="1551"/>
      <c r="CD224" s="1551"/>
      <c r="CE224" s="1551"/>
      <c r="CF224" s="1551"/>
      <c r="CG224" s="1551"/>
      <c r="CH224" s="1551"/>
      <c r="CI224" s="1551"/>
      <c r="CJ224" s="1551"/>
      <c r="CK224" s="1551"/>
      <c r="CL224" s="1551"/>
      <c r="CM224" s="1551"/>
      <c r="CN224" s="1551"/>
      <c r="CO224" s="1551"/>
      <c r="CP224" s="1551"/>
      <c r="CQ224" s="1551"/>
      <c r="CR224" s="1551"/>
      <c r="CS224" s="1551"/>
      <c r="CT224" s="1551"/>
      <c r="CU224" s="1551"/>
      <c r="CV224" s="1551"/>
      <c r="CW224" s="1551"/>
      <c r="CX224" s="1551"/>
      <c r="CY224" s="1551"/>
      <c r="CZ224" s="1552"/>
    </row>
    <row r="225" s="398" customFormat="true" ht="15" customHeight="true" x14ac:dyDescent="0.2">
      <c r="A225" s="1232"/>
      <c r="B225" s="1236"/>
      <c r="C225" s="1371"/>
      <c r="D225" s="1372"/>
      <c r="E225" s="1372"/>
      <c r="F225" s="1372"/>
      <c r="G225" s="1373"/>
      <c r="H225" s="1374"/>
      <c r="I225" s="1372"/>
      <c r="J225" s="1372"/>
      <c r="K225" s="1372"/>
      <c r="L225" s="1375"/>
      <c r="M225" s="1376"/>
      <c r="N225" s="1372"/>
      <c r="O225" s="1372"/>
      <c r="P225" s="1372"/>
      <c r="Q225" s="1373"/>
      <c r="R225" s="1374"/>
      <c r="S225" s="1372"/>
      <c r="T225" s="1372"/>
      <c r="U225" s="1372"/>
      <c r="V225" s="1372"/>
      <c r="W225" s="1372"/>
      <c r="X225" s="1372"/>
      <c r="Y225" s="1601"/>
      <c r="Z225" s="549"/>
      <c r="AA225" s="549"/>
      <c r="AB225" s="549"/>
      <c r="AC225" s="549"/>
      <c r="AD225" s="549"/>
      <c r="AE225" s="549"/>
      <c r="AF225" s="549"/>
      <c r="AG225" s="549"/>
      <c r="AH225" s="549"/>
      <c r="AI225" s="549"/>
      <c r="AJ225" s="549"/>
      <c r="AK225" s="549"/>
      <c r="AL225" s="549"/>
      <c r="AM225" s="549"/>
      <c r="AN225" s="549"/>
      <c r="AO225" s="549"/>
      <c r="AP225" s="549"/>
      <c r="AQ225" s="549"/>
      <c r="AR225" s="549"/>
      <c r="AS225" s="549"/>
      <c r="AT225" s="549"/>
      <c r="AU225" s="549"/>
      <c r="AV225" s="549"/>
      <c r="AW225" s="549"/>
      <c r="AX225" s="549"/>
      <c r="AY225" s="549"/>
      <c r="AZ225" s="216"/>
      <c r="BA225" s="1873" t="s">
        <v>70</v>
      </c>
      <c r="BB225" s="161" t="s">
        <v>71</v>
      </c>
      <c r="BC225" s="1057" t="s">
        <v>35</v>
      </c>
      <c r="BD225" s="1076" t="s">
        <v>35</v>
      </c>
      <c r="BE225" s="1076" t="s">
        <v>35</v>
      </c>
      <c r="BF225" s="1076" t="s">
        <v>35</v>
      </c>
      <c r="BG225" s="1096" t="s">
        <v>35</v>
      </c>
      <c r="BH225" s="1116" t="s">
        <v>35</v>
      </c>
      <c r="BI225" s="1076" t="s">
        <v>35</v>
      </c>
      <c r="BJ225" s="1076" t="s">
        <v>35</v>
      </c>
      <c r="BK225" s="1076" t="s">
        <v>35</v>
      </c>
      <c r="BL225" s="1096" t="s">
        <v>35</v>
      </c>
      <c r="BM225" s="1116" t="s">
        <v>35</v>
      </c>
      <c r="BN225" s="1076" t="s">
        <v>35</v>
      </c>
      <c r="BO225" s="1076" t="s">
        <v>35</v>
      </c>
      <c r="BP225" s="1076" t="s">
        <v>35</v>
      </c>
      <c r="BQ225" s="1096" t="s">
        <v>35</v>
      </c>
      <c r="BR225" s="1116" t="s">
        <v>35</v>
      </c>
      <c r="BS225" s="1076" t="s">
        <v>35</v>
      </c>
      <c r="BT225" s="1076" t="s">
        <v>35</v>
      </c>
      <c r="BU225" s="1076" t="s">
        <v>35</v>
      </c>
      <c r="BV225" s="1076" t="s">
        <v>35</v>
      </c>
      <c r="BW225" s="1076" t="s">
        <v>35</v>
      </c>
      <c r="BX225" s="1076" t="s">
        <v>35</v>
      </c>
      <c r="BY225" s="1134" t="s">
        <v>35</v>
      </c>
      <c r="BZ225" s="1552"/>
      <c r="CA225" s="1552"/>
      <c r="CB225" s="1552"/>
      <c r="CC225" s="1552"/>
      <c r="CD225" s="1552"/>
      <c r="CE225" s="1552"/>
      <c r="CF225" s="1552"/>
      <c r="CG225" s="1552"/>
      <c r="CH225" s="1552"/>
      <c r="CI225" s="1552"/>
      <c r="CJ225" s="1552"/>
      <c r="CK225" s="1552"/>
      <c r="CL225" s="1552"/>
      <c r="CM225" s="1552"/>
      <c r="CN225" s="1552"/>
      <c r="CO225" s="1552"/>
      <c r="CP225" s="1552"/>
      <c r="CQ225" s="1552"/>
      <c r="CR225" s="1552"/>
      <c r="CS225" s="1552"/>
      <c r="CT225" s="1552"/>
      <c r="CU225" s="1552"/>
      <c r="CV225" s="1552"/>
      <c r="CW225" s="1552"/>
      <c r="CX225" s="1552"/>
      <c r="CY225" s="1552"/>
      <c r="CZ225" s="1552"/>
    </row>
    <row r="226" s="398" customFormat="true" ht="15" customHeight="true" x14ac:dyDescent="0.2">
      <c r="A226" s="1223"/>
      <c r="B226" s="1413"/>
      <c r="C226" s="1164"/>
      <c r="D226" s="1165"/>
      <c r="E226" s="1165"/>
      <c r="F226" s="1165"/>
      <c r="G226" s="1209"/>
      <c r="H226" s="1198"/>
      <c r="I226" s="1165"/>
      <c r="J226" s="1165"/>
      <c r="K226" s="1165"/>
      <c r="L226" s="1174"/>
      <c r="M226" s="1186"/>
      <c r="N226" s="1165"/>
      <c r="O226" s="1165"/>
      <c r="P226" s="1165"/>
      <c r="Q226" s="1209"/>
      <c r="R226" s="1198"/>
      <c r="S226" s="1165"/>
      <c r="T226" s="1165"/>
      <c r="U226" s="1165"/>
      <c r="V226" s="1165"/>
      <c r="W226" s="1165"/>
      <c r="X226" s="1165"/>
      <c r="Y226" s="1602"/>
      <c r="Z226" s="549"/>
      <c r="AA226" s="549"/>
      <c r="AB226" s="549"/>
      <c r="AC226" s="549"/>
      <c r="AD226" s="549"/>
      <c r="AE226" s="549"/>
      <c r="AF226" s="549"/>
      <c r="AG226" s="549"/>
      <c r="AH226" s="549"/>
      <c r="AI226" s="549"/>
      <c r="AJ226" s="549"/>
      <c r="AK226" s="549"/>
      <c r="AL226" s="549"/>
      <c r="AM226" s="549"/>
      <c r="AN226" s="549"/>
      <c r="AO226" s="549"/>
      <c r="AP226" s="549"/>
      <c r="AQ226" s="549"/>
      <c r="AR226" s="549"/>
      <c r="AS226" s="549"/>
      <c r="AT226" s="549"/>
      <c r="AU226" s="549"/>
      <c r="AV226" s="549"/>
      <c r="AW226" s="549"/>
      <c r="AX226" s="549"/>
      <c r="AY226" s="549"/>
      <c r="AZ226" s="216"/>
      <c r="BA226" s="1873"/>
      <c r="BB226" s="161" t="s">
        <v>72</v>
      </c>
      <c r="BC226" s="1057" t="s">
        <v>35</v>
      </c>
      <c r="BD226" s="1076" t="s">
        <v>35</v>
      </c>
      <c r="BE226" s="1076" t="s">
        <v>35</v>
      </c>
      <c r="BF226" s="1076" t="s">
        <v>35</v>
      </c>
      <c r="BG226" s="1096" t="s">
        <v>35</v>
      </c>
      <c r="BH226" s="1116" t="s">
        <v>35</v>
      </c>
      <c r="BI226" s="1076" t="s">
        <v>35</v>
      </c>
      <c r="BJ226" s="1076" t="s">
        <v>35</v>
      </c>
      <c r="BK226" s="1076" t="s">
        <v>35</v>
      </c>
      <c r="BL226" s="1096" t="s">
        <v>35</v>
      </c>
      <c r="BM226" s="1116" t="s">
        <v>35</v>
      </c>
      <c r="BN226" s="1076" t="s">
        <v>35</v>
      </c>
      <c r="BO226" s="1076" t="s">
        <v>35</v>
      </c>
      <c r="BP226" s="1076" t="s">
        <v>35</v>
      </c>
      <c r="BQ226" s="1096" t="s">
        <v>35</v>
      </c>
      <c r="BR226" s="1116" t="s">
        <v>35</v>
      </c>
      <c r="BS226" s="1076" t="s">
        <v>35</v>
      </c>
      <c r="BT226" s="1076" t="s">
        <v>35</v>
      </c>
      <c r="BU226" s="1076" t="s">
        <v>35</v>
      </c>
      <c r="BV226" s="1076" t="s">
        <v>35</v>
      </c>
      <c r="BW226" s="1076" t="s">
        <v>35</v>
      </c>
      <c r="BX226" s="1076" t="s">
        <v>35</v>
      </c>
      <c r="BY226" s="1134" t="s">
        <v>35</v>
      </c>
      <c r="BZ226" s="1552"/>
      <c r="CA226" s="1552"/>
      <c r="CB226" s="1552"/>
      <c r="CC226" s="1552"/>
      <c r="CD226" s="1552"/>
      <c r="CE226" s="1552"/>
      <c r="CF226" s="1552"/>
      <c r="CG226" s="1552"/>
      <c r="CH226" s="1552"/>
      <c r="CI226" s="1552"/>
      <c r="CJ226" s="1552"/>
      <c r="CK226" s="1552"/>
      <c r="CL226" s="1552"/>
      <c r="CM226" s="1552"/>
      <c r="CN226" s="1552"/>
      <c r="CO226" s="1552"/>
      <c r="CP226" s="1552"/>
      <c r="CQ226" s="1552"/>
      <c r="CR226" s="1552"/>
      <c r="CS226" s="1552"/>
      <c r="CT226" s="1552"/>
      <c r="CU226" s="1552"/>
      <c r="CV226" s="1552"/>
      <c r="CW226" s="1552"/>
      <c r="CX226" s="1552"/>
      <c r="CY226" s="1552"/>
      <c r="CZ226" s="1552"/>
    </row>
    <row r="227" s="398" customFormat="true" ht="15" customHeight="true" x14ac:dyDescent="0.2">
      <c r="A227" s="1224"/>
      <c r="B227" s="1414"/>
      <c r="C227" s="1166"/>
      <c r="D227" s="1167"/>
      <c r="E227" s="1167"/>
      <c r="F227" s="1167"/>
      <c r="G227" s="1210"/>
      <c r="H227" s="1199"/>
      <c r="I227" s="1167"/>
      <c r="J227" s="1167"/>
      <c r="K227" s="1167"/>
      <c r="L227" s="1175"/>
      <c r="M227" s="1187"/>
      <c r="N227" s="1167"/>
      <c r="O227" s="1167"/>
      <c r="P227" s="1167"/>
      <c r="Q227" s="1210"/>
      <c r="R227" s="1199"/>
      <c r="S227" s="1167"/>
      <c r="T227" s="1167"/>
      <c r="U227" s="1167"/>
      <c r="V227" s="1167"/>
      <c r="W227" s="1167"/>
      <c r="X227" s="1167"/>
      <c r="Y227" s="1603"/>
      <c r="Z227" s="549"/>
      <c r="AA227" s="549"/>
      <c r="AB227" s="549"/>
      <c r="AC227" s="549"/>
      <c r="AD227" s="549"/>
      <c r="AE227" s="549"/>
      <c r="AF227" s="549"/>
      <c r="AG227" s="549"/>
      <c r="AH227" s="549"/>
      <c r="AI227" s="549"/>
      <c r="AJ227" s="549"/>
      <c r="AK227" s="549"/>
      <c r="AL227" s="549"/>
      <c r="AM227" s="549"/>
      <c r="AN227" s="549"/>
      <c r="AO227" s="549"/>
      <c r="AP227" s="549"/>
      <c r="AQ227" s="549"/>
      <c r="AR227" s="549"/>
      <c r="AS227" s="549"/>
      <c r="AT227" s="549"/>
      <c r="AU227" s="549"/>
      <c r="AV227" s="549"/>
      <c r="AW227" s="549"/>
      <c r="AX227" s="549"/>
      <c r="AY227" s="549"/>
      <c r="AZ227" s="216"/>
      <c r="BA227" s="1873" t="s">
        <v>94</v>
      </c>
      <c r="BB227" s="161" t="s">
        <v>61</v>
      </c>
      <c r="BC227" s="1057" t="s">
        <v>35</v>
      </c>
      <c r="BD227" s="1076" t="s">
        <v>35</v>
      </c>
      <c r="BE227" s="1076" t="s">
        <v>35</v>
      </c>
      <c r="BF227" s="1076" t="s">
        <v>35</v>
      </c>
      <c r="BG227" s="1096" t="s">
        <v>35</v>
      </c>
      <c r="BH227" s="1116" t="s">
        <v>35</v>
      </c>
      <c r="BI227" s="1076" t="s">
        <v>35</v>
      </c>
      <c r="BJ227" s="1076" t="s">
        <v>35</v>
      </c>
      <c r="BK227" s="1076" t="s">
        <v>35</v>
      </c>
      <c r="BL227" s="1096" t="s">
        <v>35</v>
      </c>
      <c r="BM227" s="1116" t="s">
        <v>35</v>
      </c>
      <c r="BN227" s="1076" t="s">
        <v>35</v>
      </c>
      <c r="BO227" s="1076" t="s">
        <v>35</v>
      </c>
      <c r="BP227" s="1076" t="s">
        <v>35</v>
      </c>
      <c r="BQ227" s="1096" t="s">
        <v>35</v>
      </c>
      <c r="BR227" s="1116" t="s">
        <v>35</v>
      </c>
      <c r="BS227" s="1076" t="s">
        <v>35</v>
      </c>
      <c r="BT227" s="1076" t="s">
        <v>35</v>
      </c>
      <c r="BU227" s="1076" t="s">
        <v>35</v>
      </c>
      <c r="BV227" s="1076" t="s">
        <v>35</v>
      </c>
      <c r="BW227" s="1076" t="s">
        <v>35</v>
      </c>
      <c r="BX227" s="1076" t="s">
        <v>35</v>
      </c>
      <c r="BY227" s="1134" t="s">
        <v>35</v>
      </c>
      <c r="BZ227" s="1552"/>
      <c r="CA227" s="1552"/>
      <c r="CB227" s="1552"/>
      <c r="CC227" s="1552"/>
      <c r="CD227" s="1552"/>
      <c r="CE227" s="1552"/>
      <c r="CF227" s="1552"/>
      <c r="CG227" s="1552"/>
      <c r="CH227" s="1552"/>
      <c r="CI227" s="1552"/>
      <c r="CJ227" s="1552"/>
      <c r="CK227" s="1552"/>
      <c r="CL227" s="1552"/>
      <c r="CM227" s="1552"/>
      <c r="CN227" s="1552"/>
      <c r="CO227" s="1552"/>
      <c r="CP227" s="1552"/>
      <c r="CQ227" s="1552"/>
      <c r="CR227" s="1552"/>
      <c r="CS227" s="1552"/>
      <c r="CT227" s="1552"/>
      <c r="CU227" s="1552"/>
      <c r="CV227" s="1552"/>
      <c r="CW227" s="1552"/>
      <c r="CX227" s="1552"/>
      <c r="CY227" s="1552"/>
      <c r="CZ227" s="1552"/>
    </row>
    <row r="228" s="398" customFormat="true" ht="15" customHeight="true" x14ac:dyDescent="0.2">
      <c r="A228" s="1225"/>
      <c r="B228" s="1415"/>
      <c r="C228" s="1377"/>
      <c r="D228" s="1378"/>
      <c r="E228" s="1378"/>
      <c r="F228" s="1378"/>
      <c r="G228" s="1379"/>
      <c r="H228" s="1380"/>
      <c r="I228" s="1378"/>
      <c r="J228" s="1378"/>
      <c r="K228" s="1378"/>
      <c r="L228" s="1381"/>
      <c r="M228" s="1377"/>
      <c r="N228" s="1378"/>
      <c r="O228" s="1378"/>
      <c r="P228" s="1378"/>
      <c r="Q228" s="1379"/>
      <c r="R228" s="1380"/>
      <c r="S228" s="1378"/>
      <c r="T228" s="1378"/>
      <c r="U228" s="1378"/>
      <c r="V228" s="1378"/>
      <c r="W228" s="1378"/>
      <c r="X228" s="1378"/>
      <c r="Y228" s="1381"/>
      <c r="Z228" s="549"/>
      <c r="AA228" s="549"/>
      <c r="AB228" s="549"/>
      <c r="AC228" s="549"/>
      <c r="AD228" s="549"/>
      <c r="AE228" s="549"/>
      <c r="AF228" s="549"/>
      <c r="AG228" s="549"/>
      <c r="AH228" s="549"/>
      <c r="AI228" s="549"/>
      <c r="AJ228" s="549"/>
      <c r="AK228" s="549"/>
      <c r="AL228" s="549"/>
      <c r="AM228" s="549"/>
      <c r="AN228" s="549"/>
      <c r="AO228" s="549"/>
      <c r="AP228" s="549"/>
      <c r="AQ228" s="549"/>
      <c r="AR228" s="549"/>
      <c r="AS228" s="549"/>
      <c r="AT228" s="549"/>
      <c r="AU228" s="549"/>
      <c r="AV228" s="549"/>
      <c r="AW228" s="549"/>
      <c r="AX228" s="549"/>
      <c r="AY228" s="549"/>
      <c r="AZ228" s="216"/>
      <c r="BA228" s="1873"/>
      <c r="BB228" s="161" t="s">
        <v>91</v>
      </c>
      <c r="BC228" s="1057" t="s">
        <v>35</v>
      </c>
      <c r="BD228" s="1076" t="s">
        <v>35</v>
      </c>
      <c r="BE228" s="1076" t="s">
        <v>35</v>
      </c>
      <c r="BF228" s="1076" t="s">
        <v>35</v>
      </c>
      <c r="BG228" s="1096" t="s">
        <v>35</v>
      </c>
      <c r="BH228" s="1116" t="s">
        <v>35</v>
      </c>
      <c r="BI228" s="1076" t="s">
        <v>35</v>
      </c>
      <c r="BJ228" s="1076" t="s">
        <v>35</v>
      </c>
      <c r="BK228" s="1076" t="s">
        <v>35</v>
      </c>
      <c r="BL228" s="1096" t="s">
        <v>35</v>
      </c>
      <c r="BM228" s="1116" t="s">
        <v>35</v>
      </c>
      <c r="BN228" s="1076" t="s">
        <v>35</v>
      </c>
      <c r="BO228" s="1076" t="s">
        <v>35</v>
      </c>
      <c r="BP228" s="1076" t="s">
        <v>35</v>
      </c>
      <c r="BQ228" s="1096" t="s">
        <v>35</v>
      </c>
      <c r="BR228" s="1116" t="s">
        <v>35</v>
      </c>
      <c r="BS228" s="1076" t="s">
        <v>35</v>
      </c>
      <c r="BT228" s="1076" t="s">
        <v>35</v>
      </c>
      <c r="BU228" s="1076" t="s">
        <v>35</v>
      </c>
      <c r="BV228" s="1076" t="s">
        <v>35</v>
      </c>
      <c r="BW228" s="1076" t="s">
        <v>35</v>
      </c>
      <c r="BX228" s="1076" t="s">
        <v>35</v>
      </c>
      <c r="BY228" s="1134" t="s">
        <v>35</v>
      </c>
      <c r="BZ228" s="1552"/>
      <c r="CA228" s="1552"/>
      <c r="CB228" s="1552"/>
      <c r="CC228" s="1552"/>
      <c r="CD228" s="1552"/>
      <c r="CE228" s="1552"/>
      <c r="CF228" s="1552"/>
      <c r="CG228" s="1552"/>
      <c r="CH228" s="1552"/>
      <c r="CI228" s="1552"/>
      <c r="CJ228" s="1552"/>
      <c r="CK228" s="1552"/>
      <c r="CL228" s="1552"/>
      <c r="CM228" s="1552"/>
      <c r="CN228" s="1552"/>
      <c r="CO228" s="1552"/>
      <c r="CP228" s="1552"/>
      <c r="CQ228" s="1552"/>
      <c r="CR228" s="1552"/>
      <c r="CS228" s="1552"/>
      <c r="CT228" s="1552"/>
      <c r="CU228" s="1552"/>
      <c r="CV228" s="1552"/>
      <c r="CW228" s="1552"/>
      <c r="CX228" s="1552"/>
      <c r="CY228" s="1552"/>
      <c r="CZ228" s="1552"/>
    </row>
    <row r="229" s="398" customFormat="true" ht="15" customHeight="true" x14ac:dyDescent="0.2">
      <c r="A229" s="1226"/>
      <c r="B229" s="1416"/>
      <c r="C229" s="1361"/>
      <c r="D229" s="1362"/>
      <c r="E229" s="1362"/>
      <c r="F229" s="1362"/>
      <c r="G229" s="1363"/>
      <c r="H229" s="1364"/>
      <c r="I229" s="1362"/>
      <c r="J229" s="1362"/>
      <c r="K229" s="1362"/>
      <c r="L229" s="1365"/>
      <c r="M229" s="1361"/>
      <c r="N229" s="1362"/>
      <c r="O229" s="1362"/>
      <c r="P229" s="1362"/>
      <c r="Q229" s="1363"/>
      <c r="R229" s="1364"/>
      <c r="S229" s="1362"/>
      <c r="T229" s="1362"/>
      <c r="U229" s="1362"/>
      <c r="V229" s="1362"/>
      <c r="W229" s="1362"/>
      <c r="X229" s="1362"/>
      <c r="Y229" s="1365"/>
      <c r="Z229" s="549"/>
      <c r="AA229" s="549"/>
      <c r="AB229" s="549"/>
      <c r="AC229" s="549"/>
      <c r="AD229" s="549"/>
      <c r="AE229" s="549"/>
      <c r="AF229" s="549"/>
      <c r="AG229" s="549"/>
      <c r="AH229" s="549"/>
      <c r="AI229" s="549"/>
      <c r="AJ229" s="549"/>
      <c r="AK229" s="549"/>
      <c r="AL229" s="549"/>
      <c r="AM229" s="549"/>
      <c r="AN229" s="549"/>
      <c r="AO229" s="549"/>
      <c r="AP229" s="549"/>
      <c r="AQ229" s="549"/>
      <c r="AR229" s="549"/>
      <c r="AS229" s="549"/>
      <c r="AT229" s="549"/>
      <c r="AU229" s="549"/>
      <c r="AV229" s="549"/>
      <c r="AW229" s="549"/>
      <c r="AX229" s="549"/>
      <c r="AY229" s="549"/>
      <c r="AZ229" s="216"/>
      <c r="BA229" s="1873"/>
      <c r="BB229" s="161" t="s">
        <v>92</v>
      </c>
      <c r="BC229" s="1057" t="s">
        <v>35</v>
      </c>
      <c r="BD229" s="1076" t="s">
        <v>35</v>
      </c>
      <c r="BE229" s="1076" t="s">
        <v>35</v>
      </c>
      <c r="BF229" s="1076" t="s">
        <v>35</v>
      </c>
      <c r="BG229" s="1096" t="s">
        <v>35</v>
      </c>
      <c r="BH229" s="1116" t="s">
        <v>35</v>
      </c>
      <c r="BI229" s="1076" t="s">
        <v>35</v>
      </c>
      <c r="BJ229" s="1076" t="s">
        <v>35</v>
      </c>
      <c r="BK229" s="1076" t="s">
        <v>35</v>
      </c>
      <c r="BL229" s="1096" t="s">
        <v>35</v>
      </c>
      <c r="BM229" s="1116" t="s">
        <v>35</v>
      </c>
      <c r="BN229" s="1076" t="s">
        <v>35</v>
      </c>
      <c r="BO229" s="1076" t="s">
        <v>35</v>
      </c>
      <c r="BP229" s="1076" t="s">
        <v>35</v>
      </c>
      <c r="BQ229" s="1096" t="s">
        <v>35</v>
      </c>
      <c r="BR229" s="1116" t="s">
        <v>35</v>
      </c>
      <c r="BS229" s="1076" t="s">
        <v>35</v>
      </c>
      <c r="BT229" s="1076" t="s">
        <v>35</v>
      </c>
      <c r="BU229" s="1076" t="s">
        <v>35</v>
      </c>
      <c r="BV229" s="1076" t="s">
        <v>35</v>
      </c>
      <c r="BW229" s="1076" t="s">
        <v>35</v>
      </c>
      <c r="BX229" s="1076" t="s">
        <v>35</v>
      </c>
      <c r="BY229" s="1134" t="s">
        <v>35</v>
      </c>
      <c r="BZ229" s="1552"/>
      <c r="CA229" s="1552"/>
      <c r="CB229" s="1552"/>
      <c r="CC229" s="1552"/>
      <c r="CD229" s="1552"/>
      <c r="CE229" s="1552"/>
      <c r="CF229" s="1552"/>
      <c r="CG229" s="1552"/>
      <c r="CH229" s="1552"/>
      <c r="CI229" s="1552"/>
      <c r="CJ229" s="1552"/>
      <c r="CK229" s="1552"/>
      <c r="CL229" s="1552"/>
      <c r="CM229" s="1552"/>
      <c r="CN229" s="1552"/>
      <c r="CO229" s="1552"/>
      <c r="CP229" s="1552"/>
      <c r="CQ229" s="1552"/>
      <c r="CR229" s="1552"/>
      <c r="CS229" s="1552"/>
      <c r="CT229" s="1552"/>
      <c r="CU229" s="1552"/>
      <c r="CV229" s="1552"/>
      <c r="CW229" s="1552"/>
      <c r="CX229" s="1552"/>
      <c r="CY229" s="1552"/>
      <c r="CZ229" s="1552"/>
    </row>
    <row r="230" s="398" customFormat="true" ht="15" customHeight="true" x14ac:dyDescent="0.2">
      <c r="A230" s="1227"/>
      <c r="B230" s="1417"/>
      <c r="C230" s="1366"/>
      <c r="D230" s="1367"/>
      <c r="E230" s="1367"/>
      <c r="F230" s="1367"/>
      <c r="G230" s="1368"/>
      <c r="H230" s="1369"/>
      <c r="I230" s="1367"/>
      <c r="J230" s="1367"/>
      <c r="K230" s="1367"/>
      <c r="L230" s="1370"/>
      <c r="M230" s="1366"/>
      <c r="N230" s="1367"/>
      <c r="O230" s="1367"/>
      <c r="P230" s="1367"/>
      <c r="Q230" s="1368"/>
      <c r="R230" s="1369"/>
      <c r="S230" s="1367"/>
      <c r="T230" s="1367"/>
      <c r="U230" s="1367"/>
      <c r="V230" s="1367"/>
      <c r="W230" s="1367"/>
      <c r="X230" s="1367"/>
      <c r="Y230" s="1370"/>
      <c r="Z230" s="549"/>
      <c r="AA230" s="549"/>
      <c r="AB230" s="549"/>
      <c r="AC230" s="549"/>
      <c r="AD230" s="549"/>
      <c r="AE230" s="549"/>
      <c r="AF230" s="549"/>
      <c r="AG230" s="549"/>
      <c r="AH230" s="549"/>
      <c r="AI230" s="549"/>
      <c r="AJ230" s="549"/>
      <c r="AK230" s="549"/>
      <c r="AL230" s="549"/>
      <c r="AM230" s="549"/>
      <c r="AN230" s="549"/>
      <c r="AO230" s="549"/>
      <c r="AP230" s="549"/>
      <c r="AQ230" s="549"/>
      <c r="AR230" s="549"/>
      <c r="AS230" s="549"/>
      <c r="AT230" s="549"/>
      <c r="AU230" s="549"/>
      <c r="AV230" s="549"/>
      <c r="AW230" s="549"/>
      <c r="AX230" s="549"/>
      <c r="AY230" s="549"/>
      <c r="AZ230" s="216"/>
      <c r="BA230" s="1873"/>
      <c r="BB230" s="161" t="s">
        <v>93</v>
      </c>
      <c r="BC230" s="1057" t="s">
        <v>35</v>
      </c>
      <c r="BD230" s="1076" t="s">
        <v>35</v>
      </c>
      <c r="BE230" s="1076" t="s">
        <v>35</v>
      </c>
      <c r="BF230" s="1076" t="s">
        <v>35</v>
      </c>
      <c r="BG230" s="1096" t="s">
        <v>35</v>
      </c>
      <c r="BH230" s="1116" t="s">
        <v>35</v>
      </c>
      <c r="BI230" s="1076" t="s">
        <v>35</v>
      </c>
      <c r="BJ230" s="1076" t="s">
        <v>35</v>
      </c>
      <c r="BK230" s="1076" t="s">
        <v>35</v>
      </c>
      <c r="BL230" s="1096" t="s">
        <v>35</v>
      </c>
      <c r="BM230" s="1116" t="s">
        <v>35</v>
      </c>
      <c r="BN230" s="1076" t="s">
        <v>35</v>
      </c>
      <c r="BO230" s="1076" t="s">
        <v>35</v>
      </c>
      <c r="BP230" s="1076" t="s">
        <v>35</v>
      </c>
      <c r="BQ230" s="1096" t="s">
        <v>35</v>
      </c>
      <c r="BR230" s="1116" t="s">
        <v>35</v>
      </c>
      <c r="BS230" s="1076" t="s">
        <v>35</v>
      </c>
      <c r="BT230" s="1076" t="s">
        <v>35</v>
      </c>
      <c r="BU230" s="1076" t="s">
        <v>35</v>
      </c>
      <c r="BV230" s="1076" t="s">
        <v>35</v>
      </c>
      <c r="BW230" s="1076" t="s">
        <v>35</v>
      </c>
      <c r="BX230" s="1076" t="s">
        <v>35</v>
      </c>
      <c r="BY230" s="1134" t="s">
        <v>35</v>
      </c>
      <c r="BZ230" s="1552"/>
      <c r="CA230" s="1552"/>
      <c r="CB230" s="1552"/>
      <c r="CC230" s="1552"/>
      <c r="CD230" s="1552"/>
      <c r="CE230" s="1552"/>
      <c r="CF230" s="1552"/>
      <c r="CG230" s="1552"/>
      <c r="CH230" s="1552"/>
      <c r="CI230" s="1552"/>
      <c r="CJ230" s="1552"/>
      <c r="CK230" s="1552"/>
      <c r="CL230" s="1552"/>
      <c r="CM230" s="1552"/>
      <c r="CN230" s="1552"/>
      <c r="CO230" s="1552"/>
      <c r="CP230" s="1552"/>
      <c r="CQ230" s="1552"/>
      <c r="CR230" s="1552"/>
      <c r="CS230" s="1552"/>
      <c r="CT230" s="1552"/>
      <c r="CU230" s="1552"/>
      <c r="CV230" s="1552"/>
      <c r="CW230" s="1552"/>
      <c r="CX230" s="1552"/>
      <c r="CY230" s="1552"/>
      <c r="CZ230" s="1552"/>
    </row>
    <row r="231" s="398" customFormat="true" ht="15" customHeight="true" x14ac:dyDescent="0.2">
      <c r="A231" s="1228"/>
      <c r="B231" s="1237"/>
      <c r="C231" s="1168"/>
      <c r="D231" s="1169"/>
      <c r="E231" s="1169"/>
      <c r="F231" s="1169"/>
      <c r="G231" s="1211"/>
      <c r="H231" s="1200"/>
      <c r="I231" s="1169"/>
      <c r="J231" s="1169"/>
      <c r="K231" s="1169"/>
      <c r="L231" s="1176"/>
      <c r="M231" s="1188"/>
      <c r="N231" s="1169"/>
      <c r="O231" s="1169"/>
      <c r="P231" s="1169"/>
      <c r="Q231" s="1211"/>
      <c r="R231" s="1200"/>
      <c r="S231" s="1169"/>
      <c r="T231" s="1169"/>
      <c r="U231" s="1169"/>
      <c r="V231" s="1169"/>
      <c r="W231" s="1169"/>
      <c r="X231" s="1169"/>
      <c r="Y231" s="1604"/>
      <c r="Z231" s="549"/>
      <c r="AA231" s="549"/>
      <c r="AB231" s="549"/>
      <c r="AC231" s="549"/>
      <c r="AD231" s="549"/>
      <c r="AE231" s="549"/>
      <c r="AF231" s="549"/>
      <c r="AG231" s="549"/>
      <c r="AH231" s="549"/>
      <c r="AI231" s="549"/>
      <c r="AJ231" s="549"/>
      <c r="AK231" s="549"/>
      <c r="AL231" s="549"/>
      <c r="AM231" s="549"/>
      <c r="AN231" s="549"/>
      <c r="AO231" s="549"/>
      <c r="AP231" s="549"/>
      <c r="AQ231" s="549"/>
      <c r="AR231" s="549"/>
      <c r="AS231" s="549"/>
      <c r="AT231" s="549"/>
      <c r="AU231" s="549"/>
      <c r="AV231" s="549"/>
      <c r="AW231" s="549"/>
      <c r="AX231" s="549"/>
      <c r="AY231" s="549"/>
      <c r="AZ231" s="216"/>
      <c r="BA231" s="423"/>
      <c r="BB231" s="161"/>
      <c r="BC231" s="344"/>
      <c r="BD231" s="309"/>
      <c r="BE231" s="309"/>
      <c r="BF231" s="309"/>
      <c r="BG231" s="345"/>
      <c r="BH231" s="353"/>
      <c r="BI231" s="309"/>
      <c r="BJ231" s="309"/>
      <c r="BK231" s="309"/>
      <c r="BL231" s="345"/>
      <c r="BM231" s="353"/>
      <c r="BN231" s="309"/>
      <c r="BO231" s="309"/>
      <c r="BP231" s="309"/>
      <c r="BQ231" s="345"/>
      <c r="BR231" s="353"/>
      <c r="BS231" s="309"/>
      <c r="BT231" s="309"/>
      <c r="BU231" s="309"/>
      <c r="BV231" s="309"/>
      <c r="BW231" s="309"/>
      <c r="BX231" s="309"/>
      <c r="BY231" s="310"/>
      <c r="BZ231" s="1553"/>
      <c r="CA231" s="1553"/>
      <c r="CB231" s="1553"/>
      <c r="CC231" s="1553"/>
      <c r="CD231" s="1553"/>
      <c r="CE231" s="1553"/>
      <c r="CF231" s="1553"/>
      <c r="CG231" s="1553"/>
      <c r="CH231" s="1553"/>
      <c r="CI231" s="1553"/>
      <c r="CJ231" s="1553"/>
      <c r="CK231" s="1553"/>
      <c r="CL231" s="1553"/>
      <c r="CM231" s="1553"/>
      <c r="CN231" s="1553"/>
      <c r="CO231" s="1553"/>
      <c r="CP231" s="1553"/>
      <c r="CQ231" s="1553"/>
      <c r="CR231" s="1553"/>
      <c r="CS231" s="1553"/>
      <c r="CT231" s="1553"/>
      <c r="CU231" s="1553"/>
      <c r="CV231" s="1553"/>
      <c r="CW231" s="1553"/>
      <c r="CX231" s="1553"/>
      <c r="CY231" s="1553"/>
      <c r="CZ231" s="1553"/>
    </row>
    <row r="232" s="398" customFormat="true" ht="15" customHeight="true" x14ac:dyDescent="0.2">
      <c r="A232" s="1229"/>
      <c r="B232" s="1238"/>
      <c r="C232" s="1170"/>
      <c r="D232" s="1171"/>
      <c r="E232" s="1171"/>
      <c r="F232" s="1171"/>
      <c r="G232" s="1212"/>
      <c r="H232" s="1201"/>
      <c r="I232" s="1171"/>
      <c r="J232" s="1171"/>
      <c r="K232" s="1171"/>
      <c r="L232" s="1177"/>
      <c r="M232" s="1189"/>
      <c r="N232" s="1171"/>
      <c r="O232" s="1171"/>
      <c r="P232" s="1171"/>
      <c r="Q232" s="1212"/>
      <c r="R232" s="1201"/>
      <c r="S232" s="1171"/>
      <c r="T232" s="1171"/>
      <c r="U232" s="1171"/>
      <c r="V232" s="1171"/>
      <c r="W232" s="1171"/>
      <c r="X232" s="1171"/>
      <c r="Y232" s="1605"/>
      <c r="Z232" s="549"/>
      <c r="AA232" s="549"/>
      <c r="AB232" s="549"/>
      <c r="AC232" s="549"/>
      <c r="AD232" s="549"/>
      <c r="AE232" s="549"/>
      <c r="AF232" s="549"/>
      <c r="AG232" s="549"/>
      <c r="AH232" s="549"/>
      <c r="AI232" s="549"/>
      <c r="AJ232" s="549"/>
      <c r="AK232" s="549"/>
      <c r="AL232" s="549"/>
      <c r="AM232" s="549"/>
      <c r="AN232" s="549"/>
      <c r="AO232" s="549"/>
      <c r="AP232" s="549"/>
      <c r="AQ232" s="549"/>
      <c r="AR232" s="549"/>
      <c r="AS232" s="549"/>
      <c r="AT232" s="549"/>
      <c r="AU232" s="549"/>
      <c r="AV232" s="549"/>
      <c r="AW232" s="549"/>
      <c r="AX232" s="549"/>
      <c r="AY232" s="549"/>
      <c r="AZ232" s="216"/>
      <c r="BA232" s="395"/>
      <c r="BB232" s="161"/>
      <c r="BC232" s="344"/>
      <c r="BD232" s="309"/>
      <c r="BE232" s="309"/>
      <c r="BF232" s="309"/>
      <c r="BG232" s="345"/>
      <c r="BH232" s="353"/>
      <c r="BI232" s="309"/>
      <c r="BJ232" s="309"/>
      <c r="BK232" s="309"/>
      <c r="BL232" s="345"/>
      <c r="BM232" s="353"/>
      <c r="BN232" s="309"/>
      <c r="BO232" s="309"/>
      <c r="BP232" s="309"/>
      <c r="BQ232" s="345"/>
      <c r="BR232" s="353"/>
      <c r="BS232" s="309"/>
      <c r="BT232" s="309"/>
      <c r="BU232" s="309"/>
      <c r="BV232" s="309"/>
      <c r="BW232" s="309"/>
      <c r="BX232" s="309"/>
      <c r="BY232" s="310"/>
      <c r="BZ232" s="1553"/>
      <c r="CA232" s="1553"/>
      <c r="CB232" s="1553"/>
      <c r="CC232" s="1553"/>
      <c r="CD232" s="1553"/>
      <c r="CE232" s="1553"/>
      <c r="CF232" s="1553"/>
      <c r="CG232" s="1553"/>
      <c r="CH232" s="1553"/>
      <c r="CI232" s="1553"/>
      <c r="CJ232" s="1553"/>
      <c r="CK232" s="1553"/>
      <c r="CL232" s="1553"/>
      <c r="CM232" s="1553"/>
      <c r="CN232" s="1553"/>
      <c r="CO232" s="1553"/>
      <c r="CP232" s="1553"/>
      <c r="CQ232" s="1553"/>
      <c r="CR232" s="1553"/>
      <c r="CS232" s="1553"/>
      <c r="CT232" s="1553"/>
      <c r="CU232" s="1553"/>
      <c r="CV232" s="1553"/>
      <c r="CW232" s="1553"/>
      <c r="CX232" s="1553"/>
      <c r="CY232" s="1553"/>
      <c r="CZ232" s="1553"/>
    </row>
    <row r="233" s="398" customFormat="true" ht="15" customHeight="true" x14ac:dyDescent="0.2">
      <c r="A233" s="1230"/>
      <c r="B233" s="1239"/>
      <c r="C233" s="1382"/>
      <c r="D233" s="1383"/>
      <c r="E233" s="1383"/>
      <c r="F233" s="1383"/>
      <c r="G233" s="1384"/>
      <c r="H233" s="1385"/>
      <c r="I233" s="1383"/>
      <c r="J233" s="1383"/>
      <c r="K233" s="1383"/>
      <c r="L233" s="1386"/>
      <c r="M233" s="1387"/>
      <c r="N233" s="1383"/>
      <c r="O233" s="1383"/>
      <c r="P233" s="1383"/>
      <c r="Q233" s="1384"/>
      <c r="R233" s="1385"/>
      <c r="S233" s="1383"/>
      <c r="T233" s="1383"/>
      <c r="U233" s="1383"/>
      <c r="V233" s="1383"/>
      <c r="W233" s="1383"/>
      <c r="X233" s="1383"/>
      <c r="Y233" s="1606"/>
      <c r="Z233" s="549"/>
      <c r="AA233" s="549"/>
      <c r="AB233" s="549"/>
      <c r="AC233" s="549"/>
      <c r="AD233" s="549"/>
      <c r="AE233" s="549"/>
      <c r="AF233" s="549"/>
      <c r="AG233" s="549"/>
      <c r="AH233" s="549"/>
      <c r="AI233" s="549"/>
      <c r="AJ233" s="549"/>
      <c r="AK233" s="549"/>
      <c r="AL233" s="549"/>
      <c r="AM233" s="549"/>
      <c r="AN233" s="549"/>
      <c r="AO233" s="549"/>
      <c r="AP233" s="549"/>
      <c r="AQ233" s="549"/>
      <c r="AR233" s="549"/>
      <c r="AS233" s="549"/>
      <c r="AT233" s="549"/>
      <c r="AU233" s="549"/>
      <c r="AV233" s="549"/>
      <c r="AW233" s="549"/>
      <c r="AX233" s="549"/>
      <c r="AY233" s="549"/>
      <c r="AZ233" s="216"/>
      <c r="BA233" s="395"/>
      <c r="BB233" s="161"/>
      <c r="BC233" s="344"/>
      <c r="BD233" s="309"/>
      <c r="BE233" s="309"/>
      <c r="BF233" s="309"/>
      <c r="BG233" s="345"/>
      <c r="BH233" s="353"/>
      <c r="BI233" s="309"/>
      <c r="BJ233" s="309"/>
      <c r="BK233" s="309"/>
      <c r="BL233" s="345"/>
      <c r="BM233" s="353"/>
      <c r="BN233" s="309"/>
      <c r="BO233" s="309"/>
      <c r="BP233" s="309"/>
      <c r="BQ233" s="345"/>
      <c r="BR233" s="353"/>
      <c r="BS233" s="309"/>
      <c r="BT233" s="309"/>
      <c r="BU233" s="309"/>
      <c r="BV233" s="309"/>
      <c r="BW233" s="309"/>
      <c r="BX233" s="309"/>
      <c r="BY233" s="310"/>
      <c r="BZ233" s="1553"/>
      <c r="CA233" s="1553"/>
      <c r="CB233" s="1553"/>
      <c r="CC233" s="1553"/>
      <c r="CD233" s="1553"/>
      <c r="CE233" s="1553"/>
      <c r="CF233" s="1553"/>
      <c r="CG233" s="1553"/>
      <c r="CH233" s="1553"/>
      <c r="CI233" s="1553"/>
      <c r="CJ233" s="1553"/>
      <c r="CK233" s="1553"/>
      <c r="CL233" s="1553"/>
      <c r="CM233" s="1553"/>
      <c r="CN233" s="1553"/>
      <c r="CO233" s="1553"/>
      <c r="CP233" s="1553"/>
      <c r="CQ233" s="1553"/>
      <c r="CR233" s="1553"/>
      <c r="CS233" s="1553"/>
      <c r="CT233" s="1553"/>
      <c r="CU233" s="1553"/>
      <c r="CV233" s="1553"/>
      <c r="CW233" s="1553"/>
      <c r="CX233" s="1553"/>
      <c r="CY233" s="1553"/>
      <c r="CZ233" s="1553"/>
    </row>
    <row r="234" s="398" customFormat="true" ht="15" customHeight="true" x14ac:dyDescent="0.2">
      <c r="A234" s="733"/>
      <c r="B234" s="1240"/>
      <c r="C234" s="937"/>
      <c r="D234" s="938"/>
      <c r="E234" s="938"/>
      <c r="F234" s="938"/>
      <c r="G234" s="939"/>
      <c r="H234" s="940"/>
      <c r="I234" s="938"/>
      <c r="J234" s="938"/>
      <c r="K234" s="938"/>
      <c r="L234" s="941"/>
      <c r="M234" s="942"/>
      <c r="N234" s="938"/>
      <c r="O234" s="938"/>
      <c r="P234" s="938"/>
      <c r="Q234" s="939"/>
      <c r="R234" s="940"/>
      <c r="S234" s="938"/>
      <c r="T234" s="938"/>
      <c r="U234" s="938"/>
      <c r="V234" s="938"/>
      <c r="W234" s="938"/>
      <c r="X234" s="938"/>
      <c r="Y234" s="1520"/>
      <c r="Z234" s="549"/>
      <c r="AA234" s="549"/>
      <c r="AB234" s="549"/>
      <c r="AC234" s="549"/>
      <c r="AD234" s="549"/>
      <c r="AE234" s="549"/>
      <c r="AF234" s="549"/>
      <c r="AG234" s="549"/>
      <c r="AH234" s="549"/>
      <c r="AI234" s="549"/>
      <c r="AJ234" s="549"/>
      <c r="AK234" s="549"/>
      <c r="AL234" s="549"/>
      <c r="AM234" s="549"/>
      <c r="AN234" s="549"/>
      <c r="AO234" s="549"/>
      <c r="AP234" s="549"/>
      <c r="AQ234" s="549"/>
      <c r="AR234" s="549"/>
      <c r="AS234" s="549"/>
      <c r="AT234" s="549"/>
      <c r="AU234" s="549"/>
      <c r="AV234" s="549"/>
      <c r="AW234" s="549"/>
      <c r="AX234" s="549"/>
      <c r="AY234" s="549"/>
      <c r="AZ234" s="216"/>
      <c r="BA234" s="395"/>
      <c r="BB234" s="161"/>
      <c r="BC234" s="344"/>
      <c r="BD234" s="309"/>
      <c r="BE234" s="309"/>
      <c r="BF234" s="309"/>
      <c r="BG234" s="345"/>
      <c r="BH234" s="353"/>
      <c r="BI234" s="309"/>
      <c r="BJ234" s="309"/>
      <c r="BK234" s="309"/>
      <c r="BL234" s="345"/>
      <c r="BM234" s="353"/>
      <c r="BN234" s="309"/>
      <c r="BO234" s="309"/>
      <c r="BP234" s="309"/>
      <c r="BQ234" s="345"/>
      <c r="BR234" s="353"/>
      <c r="BS234" s="309"/>
      <c r="BT234" s="309"/>
      <c r="BU234" s="309"/>
      <c r="BV234" s="309"/>
      <c r="BW234" s="309"/>
      <c r="BX234" s="309"/>
      <c r="BY234" s="310"/>
      <c r="BZ234" s="1553"/>
      <c r="CA234" s="1553"/>
      <c r="CB234" s="1553"/>
      <c r="CC234" s="1553"/>
      <c r="CD234" s="1553"/>
      <c r="CE234" s="1553"/>
      <c r="CF234" s="1553"/>
      <c r="CG234" s="1553"/>
      <c r="CH234" s="1553"/>
      <c r="CI234" s="1553"/>
      <c r="CJ234" s="1553"/>
      <c r="CK234" s="1553"/>
      <c r="CL234" s="1553"/>
      <c r="CM234" s="1553"/>
      <c r="CN234" s="1553"/>
      <c r="CO234" s="1553"/>
      <c r="CP234" s="1553"/>
      <c r="CQ234" s="1553"/>
      <c r="CR234" s="1553"/>
      <c r="CS234" s="1553"/>
      <c r="CT234" s="1553"/>
      <c r="CU234" s="1553"/>
      <c r="CV234" s="1553"/>
      <c r="CW234" s="1553"/>
      <c r="CX234" s="1553"/>
      <c r="CY234" s="1553"/>
      <c r="CZ234" s="1553"/>
    </row>
    <row r="235" s="398" customFormat="true" ht="15" customHeight="true" x14ac:dyDescent="0.2">
      <c r="A235" s="733"/>
      <c r="B235" s="1240"/>
      <c r="C235" s="937"/>
      <c r="D235" s="938"/>
      <c r="E235" s="938"/>
      <c r="F235" s="938"/>
      <c r="G235" s="939"/>
      <c r="H235" s="940"/>
      <c r="I235" s="938"/>
      <c r="J235" s="938"/>
      <c r="K235" s="938"/>
      <c r="L235" s="941"/>
      <c r="M235" s="942"/>
      <c r="N235" s="938"/>
      <c r="O235" s="938"/>
      <c r="P235" s="938"/>
      <c r="Q235" s="939"/>
      <c r="R235" s="940"/>
      <c r="S235" s="938"/>
      <c r="T235" s="938"/>
      <c r="U235" s="938"/>
      <c r="V235" s="938"/>
      <c r="W235" s="938"/>
      <c r="X235" s="938"/>
      <c r="Y235" s="1520"/>
      <c r="Z235" s="549"/>
      <c r="AA235" s="549"/>
      <c r="AB235" s="549"/>
      <c r="AC235" s="549"/>
      <c r="AD235" s="549"/>
      <c r="AE235" s="549"/>
      <c r="AF235" s="549"/>
      <c r="AG235" s="549"/>
      <c r="AH235" s="549"/>
      <c r="AI235" s="549"/>
      <c r="AJ235" s="549"/>
      <c r="AK235" s="549"/>
      <c r="AL235" s="549"/>
      <c r="AM235" s="549"/>
      <c r="AN235" s="549"/>
      <c r="AO235" s="549"/>
      <c r="AP235" s="549"/>
      <c r="AQ235" s="549"/>
      <c r="AR235" s="549"/>
      <c r="AS235" s="549"/>
      <c r="AT235" s="549"/>
      <c r="AU235" s="549"/>
      <c r="AV235" s="549"/>
      <c r="AW235" s="549"/>
      <c r="AX235" s="549"/>
      <c r="AY235" s="549"/>
      <c r="AZ235" s="216"/>
      <c r="BA235" s="395"/>
      <c r="BB235" s="161"/>
      <c r="BC235" s="344"/>
      <c r="BD235" s="309"/>
      <c r="BE235" s="309"/>
      <c r="BF235" s="309"/>
      <c r="BG235" s="345"/>
      <c r="BH235" s="353"/>
      <c r="BI235" s="309"/>
      <c r="BJ235" s="309"/>
      <c r="BK235" s="309"/>
      <c r="BL235" s="345"/>
      <c r="BM235" s="353"/>
      <c r="BN235" s="309"/>
      <c r="BO235" s="309"/>
      <c r="BP235" s="309"/>
      <c r="BQ235" s="345"/>
      <c r="BR235" s="353"/>
      <c r="BS235" s="309"/>
      <c r="BT235" s="309"/>
      <c r="BU235" s="309"/>
      <c r="BV235" s="309"/>
      <c r="BW235" s="309"/>
      <c r="BX235" s="309"/>
      <c r="BY235" s="310"/>
      <c r="BZ235" s="1553"/>
      <c r="CA235" s="1553"/>
      <c r="CB235" s="1553"/>
      <c r="CC235" s="1553"/>
      <c r="CD235" s="1553"/>
      <c r="CE235" s="1553"/>
      <c r="CF235" s="1553"/>
      <c r="CG235" s="1553"/>
      <c r="CH235" s="1553"/>
      <c r="CI235" s="1553"/>
      <c r="CJ235" s="1553"/>
      <c r="CK235" s="1553"/>
      <c r="CL235" s="1553"/>
      <c r="CM235" s="1553"/>
      <c r="CN235" s="1553"/>
      <c r="CO235" s="1553"/>
      <c r="CP235" s="1553"/>
      <c r="CQ235" s="1553"/>
      <c r="CR235" s="1553"/>
      <c r="CS235" s="1553"/>
      <c r="CT235" s="1553"/>
      <c r="CU235" s="1553"/>
      <c r="CV235" s="1553"/>
      <c r="CW235" s="1553"/>
      <c r="CX235" s="1553"/>
      <c r="CY235" s="1553"/>
      <c r="CZ235" s="1553"/>
    </row>
    <row r="236" s="398" customFormat="true" ht="15" customHeight="true" x14ac:dyDescent="0.2">
      <c r="A236" s="733"/>
      <c r="B236" s="1240"/>
      <c r="C236" s="937"/>
      <c r="D236" s="938"/>
      <c r="E236" s="938"/>
      <c r="F236" s="938"/>
      <c r="G236" s="939"/>
      <c r="H236" s="940"/>
      <c r="I236" s="938"/>
      <c r="J236" s="938"/>
      <c r="K236" s="938"/>
      <c r="L236" s="941"/>
      <c r="M236" s="942"/>
      <c r="N236" s="938"/>
      <c r="O236" s="938"/>
      <c r="P236" s="938"/>
      <c r="Q236" s="939"/>
      <c r="R236" s="940"/>
      <c r="S236" s="938"/>
      <c r="T236" s="938"/>
      <c r="U236" s="938"/>
      <c r="V236" s="938"/>
      <c r="W236" s="938"/>
      <c r="X236" s="938"/>
      <c r="Y236" s="1520"/>
      <c r="Z236" s="549"/>
      <c r="AA236" s="549"/>
      <c r="AB236" s="549"/>
      <c r="AC236" s="549"/>
      <c r="AD236" s="549"/>
      <c r="AE236" s="549"/>
      <c r="AF236" s="549"/>
      <c r="AG236" s="549"/>
      <c r="AH236" s="549"/>
      <c r="AI236" s="549"/>
      <c r="AJ236" s="549"/>
      <c r="AK236" s="549"/>
      <c r="AL236" s="549"/>
      <c r="AM236" s="549"/>
      <c r="AN236" s="549"/>
      <c r="AO236" s="549"/>
      <c r="AP236" s="549"/>
      <c r="AQ236" s="549"/>
      <c r="AR236" s="549"/>
      <c r="AS236" s="549"/>
      <c r="AT236" s="549"/>
      <c r="AU236" s="549"/>
      <c r="AV236" s="549"/>
      <c r="AW236" s="549"/>
      <c r="AX236" s="549"/>
      <c r="AY236" s="549"/>
      <c r="AZ236" s="216"/>
      <c r="BA236" s="395"/>
      <c r="BB236" s="161"/>
      <c r="BC236" s="344"/>
      <c r="BD236" s="309"/>
      <c r="BE236" s="309"/>
      <c r="BF236" s="309"/>
      <c r="BG236" s="345"/>
      <c r="BH236" s="353"/>
      <c r="BI236" s="309"/>
      <c r="BJ236" s="309"/>
      <c r="BK236" s="309"/>
      <c r="BL236" s="345"/>
      <c r="BM236" s="353"/>
      <c r="BN236" s="309"/>
      <c r="BO236" s="309"/>
      <c r="BP236" s="309"/>
      <c r="BQ236" s="345"/>
      <c r="BR236" s="353"/>
      <c r="BS236" s="309"/>
      <c r="BT236" s="309"/>
      <c r="BU236" s="309"/>
      <c r="BV236" s="309"/>
      <c r="BW236" s="309"/>
      <c r="BX236" s="309"/>
      <c r="BY236" s="310"/>
      <c r="BZ236" s="1553"/>
      <c r="CA236" s="1553"/>
      <c r="CB236" s="1553"/>
      <c r="CC236" s="1553"/>
      <c r="CD236" s="1553"/>
      <c r="CE236" s="1553"/>
      <c r="CF236" s="1553"/>
      <c r="CG236" s="1553"/>
      <c r="CH236" s="1553"/>
      <c r="CI236" s="1553"/>
      <c r="CJ236" s="1553"/>
      <c r="CK236" s="1553"/>
      <c r="CL236" s="1553"/>
      <c r="CM236" s="1553"/>
      <c r="CN236" s="1553"/>
      <c r="CO236" s="1553"/>
      <c r="CP236" s="1553"/>
      <c r="CQ236" s="1553"/>
      <c r="CR236" s="1553"/>
      <c r="CS236" s="1553"/>
      <c r="CT236" s="1553"/>
      <c r="CU236" s="1553"/>
      <c r="CV236" s="1553"/>
      <c r="CW236" s="1553"/>
      <c r="CX236" s="1553"/>
      <c r="CY236" s="1553"/>
      <c r="CZ236" s="1553"/>
    </row>
    <row r="237" s="398" customFormat="true" ht="15" customHeight="true" x14ac:dyDescent="0.2">
      <c r="A237" s="733"/>
      <c r="B237" s="1240"/>
      <c r="C237" s="937"/>
      <c r="D237" s="938"/>
      <c r="E237" s="938"/>
      <c r="F237" s="938"/>
      <c r="G237" s="939"/>
      <c r="H237" s="940"/>
      <c r="I237" s="938"/>
      <c r="J237" s="938"/>
      <c r="K237" s="938"/>
      <c r="L237" s="941"/>
      <c r="M237" s="942"/>
      <c r="N237" s="938"/>
      <c r="O237" s="938"/>
      <c r="P237" s="938"/>
      <c r="Q237" s="939"/>
      <c r="R237" s="940"/>
      <c r="S237" s="938"/>
      <c r="T237" s="938"/>
      <c r="U237" s="938"/>
      <c r="V237" s="938"/>
      <c r="W237" s="938"/>
      <c r="X237" s="938"/>
      <c r="Y237" s="1520"/>
      <c r="Z237" s="549"/>
      <c r="AA237" s="549"/>
      <c r="AB237" s="549"/>
      <c r="AC237" s="549"/>
      <c r="AD237" s="549"/>
      <c r="AE237" s="549"/>
      <c r="AF237" s="549"/>
      <c r="AG237" s="549"/>
      <c r="AH237" s="549"/>
      <c r="AI237" s="549"/>
      <c r="AJ237" s="549"/>
      <c r="AK237" s="549"/>
      <c r="AL237" s="549"/>
      <c r="AM237" s="549"/>
      <c r="AN237" s="549"/>
      <c r="AO237" s="549"/>
      <c r="AP237" s="549"/>
      <c r="AQ237" s="549"/>
      <c r="AR237" s="549"/>
      <c r="AS237" s="549"/>
      <c r="AT237" s="549"/>
      <c r="AU237" s="549"/>
      <c r="AV237" s="549"/>
      <c r="AW237" s="549"/>
      <c r="AX237" s="549"/>
      <c r="AY237" s="549"/>
      <c r="AZ237" s="216"/>
      <c r="BA237" s="395"/>
      <c r="BB237" s="161"/>
      <c r="BC237" s="344"/>
      <c r="BD237" s="309"/>
      <c r="BE237" s="309"/>
      <c r="BF237" s="309"/>
      <c r="BG237" s="345"/>
      <c r="BH237" s="353"/>
      <c r="BI237" s="309"/>
      <c r="BJ237" s="309"/>
      <c r="BK237" s="309"/>
      <c r="BL237" s="345"/>
      <c r="BM237" s="353"/>
      <c r="BN237" s="309"/>
      <c r="BO237" s="309"/>
      <c r="BP237" s="309"/>
      <c r="BQ237" s="345"/>
      <c r="BR237" s="353"/>
      <c r="BS237" s="309"/>
      <c r="BT237" s="309"/>
      <c r="BU237" s="309"/>
      <c r="BV237" s="309"/>
      <c r="BW237" s="309"/>
      <c r="BX237" s="309"/>
      <c r="BY237" s="310"/>
      <c r="BZ237" s="1553"/>
      <c r="CA237" s="1553"/>
      <c r="CB237" s="1553"/>
      <c r="CC237" s="1553"/>
      <c r="CD237" s="1553"/>
      <c r="CE237" s="1553"/>
      <c r="CF237" s="1553"/>
      <c r="CG237" s="1553"/>
      <c r="CH237" s="1553"/>
      <c r="CI237" s="1553"/>
      <c r="CJ237" s="1553"/>
      <c r="CK237" s="1553"/>
      <c r="CL237" s="1553"/>
      <c r="CM237" s="1553"/>
      <c r="CN237" s="1553"/>
      <c r="CO237" s="1553"/>
      <c r="CP237" s="1553"/>
      <c r="CQ237" s="1553"/>
      <c r="CR237" s="1553"/>
      <c r="CS237" s="1553"/>
      <c r="CT237" s="1553"/>
      <c r="CU237" s="1553"/>
      <c r="CV237" s="1553"/>
      <c r="CW237" s="1553"/>
      <c r="CX237" s="1553"/>
      <c r="CY237" s="1553"/>
      <c r="CZ237" s="1553"/>
    </row>
    <row r="238" s="398" customFormat="true" ht="15" customHeight="true" x14ac:dyDescent="0.2">
      <c r="A238" s="733"/>
      <c r="B238" s="1240"/>
      <c r="C238" s="937"/>
      <c r="D238" s="938"/>
      <c r="E238" s="938"/>
      <c r="F238" s="938"/>
      <c r="G238" s="939"/>
      <c r="H238" s="940"/>
      <c r="I238" s="938"/>
      <c r="J238" s="938"/>
      <c r="K238" s="938"/>
      <c r="L238" s="941"/>
      <c r="M238" s="942"/>
      <c r="N238" s="938"/>
      <c r="O238" s="938"/>
      <c r="P238" s="938"/>
      <c r="Q238" s="939"/>
      <c r="R238" s="940"/>
      <c r="S238" s="938"/>
      <c r="T238" s="938"/>
      <c r="U238" s="938"/>
      <c r="V238" s="938"/>
      <c r="W238" s="938"/>
      <c r="X238" s="938"/>
      <c r="Y238" s="1520"/>
      <c r="Z238" s="549"/>
      <c r="AA238" s="549"/>
      <c r="AB238" s="549"/>
      <c r="AC238" s="549"/>
      <c r="AD238" s="549"/>
      <c r="AE238" s="549"/>
      <c r="AF238" s="549"/>
      <c r="AG238" s="549"/>
      <c r="AH238" s="549"/>
      <c r="AI238" s="549"/>
      <c r="AJ238" s="549"/>
      <c r="AK238" s="549"/>
      <c r="AL238" s="549"/>
      <c r="AM238" s="549"/>
      <c r="AN238" s="549"/>
      <c r="AO238" s="549"/>
      <c r="AP238" s="549"/>
      <c r="AQ238" s="549"/>
      <c r="AR238" s="549"/>
      <c r="AS238" s="549"/>
      <c r="AT238" s="549"/>
      <c r="AU238" s="549"/>
      <c r="AV238" s="549"/>
      <c r="AW238" s="549"/>
      <c r="AX238" s="549"/>
      <c r="AY238" s="549"/>
      <c r="AZ238" s="216"/>
      <c r="BA238" s="395"/>
      <c r="BB238" s="161"/>
      <c r="BC238" s="344"/>
      <c r="BD238" s="309"/>
      <c r="BE238" s="309"/>
      <c r="BF238" s="309"/>
      <c r="BG238" s="345"/>
      <c r="BH238" s="353"/>
      <c r="BI238" s="309"/>
      <c r="BJ238" s="309"/>
      <c r="BK238" s="309"/>
      <c r="BL238" s="345"/>
      <c r="BM238" s="353"/>
      <c r="BN238" s="309"/>
      <c r="BO238" s="309"/>
      <c r="BP238" s="309"/>
      <c r="BQ238" s="345"/>
      <c r="BR238" s="353"/>
      <c r="BS238" s="309"/>
      <c r="BT238" s="309"/>
      <c r="BU238" s="309"/>
      <c r="BV238" s="309"/>
      <c r="BW238" s="309"/>
      <c r="BX238" s="309"/>
      <c r="BY238" s="310"/>
      <c r="BZ238" s="1553"/>
      <c r="CA238" s="1553"/>
      <c r="CB238" s="1553"/>
      <c r="CC238" s="1553"/>
      <c r="CD238" s="1553"/>
      <c r="CE238" s="1553"/>
      <c r="CF238" s="1553"/>
      <c r="CG238" s="1553"/>
      <c r="CH238" s="1553"/>
      <c r="CI238" s="1553"/>
      <c r="CJ238" s="1553"/>
      <c r="CK238" s="1553"/>
      <c r="CL238" s="1553"/>
      <c r="CM238" s="1553"/>
      <c r="CN238" s="1553"/>
      <c r="CO238" s="1553"/>
      <c r="CP238" s="1553"/>
      <c r="CQ238" s="1553"/>
      <c r="CR238" s="1553"/>
      <c r="CS238" s="1553"/>
      <c r="CT238" s="1553"/>
      <c r="CU238" s="1553"/>
      <c r="CV238" s="1553"/>
      <c r="CW238" s="1553"/>
      <c r="CX238" s="1553"/>
      <c r="CY238" s="1553"/>
      <c r="CZ238" s="1553"/>
    </row>
    <row r="239" s="398" customFormat="true" ht="15" customHeight="true" x14ac:dyDescent="0.2">
      <c r="A239" s="733"/>
      <c r="B239" s="1240"/>
      <c r="C239" s="937"/>
      <c r="D239" s="938"/>
      <c r="E239" s="938"/>
      <c r="F239" s="938"/>
      <c r="G239" s="939"/>
      <c r="H239" s="940"/>
      <c r="I239" s="938"/>
      <c r="J239" s="938"/>
      <c r="K239" s="938"/>
      <c r="L239" s="941"/>
      <c r="M239" s="942"/>
      <c r="N239" s="938"/>
      <c r="O239" s="938"/>
      <c r="P239" s="938"/>
      <c r="Q239" s="939"/>
      <c r="R239" s="940"/>
      <c r="S239" s="938"/>
      <c r="T239" s="938"/>
      <c r="U239" s="938"/>
      <c r="V239" s="938"/>
      <c r="W239" s="938"/>
      <c r="X239" s="938"/>
      <c r="Y239" s="1520"/>
      <c r="Z239" s="549"/>
      <c r="AA239" s="549"/>
      <c r="AB239" s="549"/>
      <c r="AC239" s="549"/>
      <c r="AD239" s="549"/>
      <c r="AE239" s="549"/>
      <c r="AF239" s="549"/>
      <c r="AG239" s="549"/>
      <c r="AH239" s="549"/>
      <c r="AI239" s="549"/>
      <c r="AJ239" s="549"/>
      <c r="AK239" s="549"/>
      <c r="AL239" s="549"/>
      <c r="AM239" s="549"/>
      <c r="AN239" s="549"/>
      <c r="AO239" s="549"/>
      <c r="AP239" s="549"/>
      <c r="AQ239" s="549"/>
      <c r="AR239" s="549"/>
      <c r="AS239" s="549"/>
      <c r="AT239" s="549"/>
      <c r="AU239" s="549"/>
      <c r="AV239" s="549"/>
      <c r="AW239" s="549"/>
      <c r="AX239" s="549"/>
      <c r="AY239" s="549"/>
      <c r="AZ239" s="216"/>
      <c r="BA239" s="395"/>
      <c r="BB239" s="161"/>
      <c r="BC239" s="344"/>
      <c r="BD239" s="309"/>
      <c r="BE239" s="309"/>
      <c r="BF239" s="309"/>
      <c r="BG239" s="345"/>
      <c r="BH239" s="353"/>
      <c r="BI239" s="309"/>
      <c r="BJ239" s="309"/>
      <c r="BK239" s="309"/>
      <c r="BL239" s="345"/>
      <c r="BM239" s="353"/>
      <c r="BN239" s="309"/>
      <c r="BO239" s="309"/>
      <c r="BP239" s="309"/>
      <c r="BQ239" s="345"/>
      <c r="BR239" s="353"/>
      <c r="BS239" s="309"/>
      <c r="BT239" s="309"/>
      <c r="BU239" s="309"/>
      <c r="BV239" s="309"/>
      <c r="BW239" s="309"/>
      <c r="BX239" s="309"/>
      <c r="BY239" s="310"/>
      <c r="BZ239" s="1553"/>
      <c r="CA239" s="1553"/>
      <c r="CB239" s="1553"/>
      <c r="CC239" s="1553"/>
      <c r="CD239" s="1553"/>
      <c r="CE239" s="1553"/>
      <c r="CF239" s="1553"/>
      <c r="CG239" s="1553"/>
      <c r="CH239" s="1553"/>
      <c r="CI239" s="1553"/>
      <c r="CJ239" s="1553"/>
      <c r="CK239" s="1553"/>
      <c r="CL239" s="1553"/>
      <c r="CM239" s="1553"/>
      <c r="CN239" s="1553"/>
      <c r="CO239" s="1553"/>
      <c r="CP239" s="1553"/>
      <c r="CQ239" s="1553"/>
      <c r="CR239" s="1553"/>
      <c r="CS239" s="1553"/>
      <c r="CT239" s="1553"/>
      <c r="CU239" s="1553"/>
      <c r="CV239" s="1553"/>
      <c r="CW239" s="1553"/>
      <c r="CX239" s="1553"/>
      <c r="CY239" s="1553"/>
      <c r="CZ239" s="1553"/>
    </row>
    <row r="240" s="398" customFormat="true" ht="15" customHeight="true" x14ac:dyDescent="0.2">
      <c r="A240" s="733"/>
      <c r="B240" s="753"/>
      <c r="C240" s="937"/>
      <c r="D240" s="938"/>
      <c r="E240" s="938"/>
      <c r="F240" s="938"/>
      <c r="G240" s="939"/>
      <c r="H240" s="940"/>
      <c r="I240" s="938"/>
      <c r="J240" s="938"/>
      <c r="K240" s="938"/>
      <c r="L240" s="941"/>
      <c r="M240" s="942"/>
      <c r="N240" s="938"/>
      <c r="O240" s="938"/>
      <c r="P240" s="938"/>
      <c r="Q240" s="939"/>
      <c r="R240" s="940"/>
      <c r="S240" s="938"/>
      <c r="T240" s="938"/>
      <c r="U240" s="938"/>
      <c r="V240" s="938"/>
      <c r="W240" s="938"/>
      <c r="X240" s="938"/>
      <c r="Y240" s="1520"/>
      <c r="Z240" s="549"/>
      <c r="AA240" s="549"/>
      <c r="AB240" s="549"/>
      <c r="AC240" s="549"/>
      <c r="AD240" s="549"/>
      <c r="AE240" s="549"/>
      <c r="AF240" s="549"/>
      <c r="AG240" s="549"/>
      <c r="AH240" s="549"/>
      <c r="AI240" s="549"/>
      <c r="AJ240" s="549"/>
      <c r="AK240" s="549"/>
      <c r="AL240" s="549"/>
      <c r="AM240" s="549"/>
      <c r="AN240" s="549"/>
      <c r="AO240" s="549"/>
      <c r="AP240" s="549"/>
      <c r="AQ240" s="549"/>
      <c r="AR240" s="549"/>
      <c r="AS240" s="549"/>
      <c r="AT240" s="549"/>
      <c r="AU240" s="549"/>
      <c r="AV240" s="549"/>
      <c r="AW240" s="549"/>
      <c r="AX240" s="549"/>
      <c r="AY240" s="549"/>
      <c r="AZ240" s="216"/>
      <c r="BA240" s="395"/>
      <c r="BB240" s="161"/>
      <c r="BC240" s="344"/>
      <c r="BD240" s="309"/>
      <c r="BE240" s="309"/>
      <c r="BF240" s="309"/>
      <c r="BG240" s="345"/>
      <c r="BH240" s="353"/>
      <c r="BI240" s="309"/>
      <c r="BJ240" s="309"/>
      <c r="BK240" s="309"/>
      <c r="BL240" s="345"/>
      <c r="BM240" s="353"/>
      <c r="BN240" s="309"/>
      <c r="BO240" s="309"/>
      <c r="BP240" s="309"/>
      <c r="BQ240" s="345"/>
      <c r="BR240" s="353"/>
      <c r="BS240" s="309"/>
      <c r="BT240" s="309"/>
      <c r="BU240" s="309"/>
      <c r="BV240" s="309"/>
      <c r="BW240" s="309"/>
      <c r="BX240" s="309"/>
      <c r="BY240" s="310"/>
      <c r="BZ240" s="1553"/>
      <c r="CA240" s="1553"/>
      <c r="CB240" s="1553"/>
      <c r="CC240" s="1553"/>
      <c r="CD240" s="1553"/>
      <c r="CE240" s="1553"/>
      <c r="CF240" s="1553"/>
      <c r="CG240" s="1553"/>
      <c r="CH240" s="1553"/>
      <c r="CI240" s="1553"/>
      <c r="CJ240" s="1553"/>
      <c r="CK240" s="1553"/>
      <c r="CL240" s="1553"/>
      <c r="CM240" s="1553"/>
      <c r="CN240" s="1553"/>
      <c r="CO240" s="1553"/>
      <c r="CP240" s="1553"/>
      <c r="CQ240" s="1553"/>
      <c r="CR240" s="1553"/>
      <c r="CS240" s="1553"/>
      <c r="CT240" s="1553"/>
      <c r="CU240" s="1553"/>
      <c r="CV240" s="1553"/>
      <c r="CW240" s="1553"/>
      <c r="CX240" s="1553"/>
      <c r="CY240" s="1553"/>
      <c r="CZ240" s="1553"/>
    </row>
    <row r="241" s="398" customFormat="true" ht="15" customHeight="true" x14ac:dyDescent="0.2">
      <c r="A241" s="727"/>
      <c r="B241" s="754"/>
      <c r="C241" s="943"/>
      <c r="D241" s="944"/>
      <c r="E241" s="944"/>
      <c r="F241" s="944"/>
      <c r="G241" s="945"/>
      <c r="H241" s="946"/>
      <c r="I241" s="944"/>
      <c r="J241" s="944"/>
      <c r="K241" s="944"/>
      <c r="L241" s="947"/>
      <c r="M241" s="948"/>
      <c r="N241" s="944"/>
      <c r="O241" s="944"/>
      <c r="P241" s="944"/>
      <c r="Q241" s="945"/>
      <c r="R241" s="946"/>
      <c r="S241" s="944"/>
      <c r="T241" s="944"/>
      <c r="U241" s="944"/>
      <c r="V241" s="944"/>
      <c r="W241" s="944"/>
      <c r="X241" s="944"/>
      <c r="Y241" s="1521"/>
      <c r="Z241" s="549"/>
      <c r="AA241" s="549"/>
      <c r="AB241" s="549"/>
      <c r="AC241" s="549"/>
      <c r="AD241" s="549"/>
      <c r="AE241" s="549"/>
      <c r="AF241" s="549"/>
      <c r="AG241" s="549"/>
      <c r="AH241" s="549"/>
      <c r="AI241" s="549"/>
      <c r="AJ241" s="549"/>
      <c r="AK241" s="549"/>
      <c r="AL241" s="549"/>
      <c r="AM241" s="549"/>
      <c r="AN241" s="549"/>
      <c r="AO241" s="549"/>
      <c r="AP241" s="549"/>
      <c r="AQ241" s="549"/>
      <c r="AR241" s="549"/>
      <c r="AS241" s="549"/>
      <c r="AT241" s="549"/>
      <c r="AU241" s="549"/>
      <c r="AV241" s="549"/>
      <c r="AW241" s="549"/>
      <c r="AX241" s="549"/>
      <c r="AY241" s="549"/>
      <c r="AZ241" s="216"/>
      <c r="BA241" s="395"/>
      <c r="BB241" s="161"/>
      <c r="BC241" s="344"/>
      <c r="BD241" s="309"/>
      <c r="BE241" s="309"/>
      <c r="BF241" s="309"/>
      <c r="BG241" s="345"/>
      <c r="BH241" s="353"/>
      <c r="BI241" s="309"/>
      <c r="BJ241" s="309"/>
      <c r="BK241" s="309"/>
      <c r="BL241" s="345"/>
      <c r="BM241" s="353"/>
      <c r="BN241" s="309"/>
      <c r="BO241" s="309"/>
      <c r="BP241" s="309"/>
      <c r="BQ241" s="345"/>
      <c r="BR241" s="353"/>
      <c r="BS241" s="309"/>
      <c r="BT241" s="309"/>
      <c r="BU241" s="309"/>
      <c r="BV241" s="309"/>
      <c r="BW241" s="309"/>
      <c r="BX241" s="309"/>
      <c r="BY241" s="310"/>
      <c r="BZ241" s="1553"/>
      <c r="CA241" s="1553"/>
      <c r="CB241" s="1553"/>
      <c r="CC241" s="1553"/>
      <c r="CD241" s="1553"/>
      <c r="CE241" s="1553"/>
      <c r="CF241" s="1553"/>
      <c r="CG241" s="1553"/>
      <c r="CH241" s="1553"/>
      <c r="CI241" s="1553"/>
      <c r="CJ241" s="1553"/>
      <c r="CK241" s="1553"/>
      <c r="CL241" s="1553"/>
      <c r="CM241" s="1553"/>
      <c r="CN241" s="1553"/>
      <c r="CO241" s="1553"/>
      <c r="CP241" s="1553"/>
      <c r="CQ241" s="1553"/>
      <c r="CR241" s="1553"/>
      <c r="CS241" s="1553"/>
      <c r="CT241" s="1553"/>
      <c r="CU241" s="1553"/>
      <c r="CV241" s="1553"/>
      <c r="CW241" s="1553"/>
      <c r="CX241" s="1553"/>
      <c r="CY241" s="1553"/>
      <c r="CZ241" s="1553"/>
    </row>
    <row r="242" s="398" customFormat="true" ht="15" customHeight="true" x14ac:dyDescent="0.2">
      <c r="A242" s="634"/>
      <c r="B242" s="738"/>
      <c r="C242" s="816"/>
      <c r="D242" s="778"/>
      <c r="E242" s="778"/>
      <c r="F242" s="778"/>
      <c r="G242" s="779"/>
      <c r="H242" s="817"/>
      <c r="I242" s="778"/>
      <c r="J242" s="778"/>
      <c r="K242" s="778"/>
      <c r="L242" s="818"/>
      <c r="M242" s="816"/>
      <c r="N242" s="778"/>
      <c r="O242" s="778"/>
      <c r="P242" s="778"/>
      <c r="Q242" s="779"/>
      <c r="R242" s="817"/>
      <c r="S242" s="778"/>
      <c r="T242" s="778"/>
      <c r="U242" s="778"/>
      <c r="V242" s="778"/>
      <c r="W242" s="778"/>
      <c r="X242" s="778"/>
      <c r="Y242" s="818"/>
      <c r="Z242" s="549"/>
      <c r="AA242" s="549"/>
      <c r="AB242" s="549"/>
      <c r="AC242" s="549"/>
      <c r="AD242" s="549"/>
      <c r="AE242" s="549"/>
      <c r="AF242" s="549"/>
      <c r="AG242" s="549"/>
      <c r="AH242" s="549"/>
      <c r="AI242" s="549"/>
      <c r="AJ242" s="549"/>
      <c r="AK242" s="549"/>
      <c r="AL242" s="549"/>
      <c r="AM242" s="549"/>
      <c r="AN242" s="549"/>
      <c r="AO242" s="549"/>
      <c r="AP242" s="549"/>
      <c r="AQ242" s="549"/>
      <c r="AR242" s="549"/>
      <c r="AS242" s="549"/>
      <c r="AT242" s="549"/>
      <c r="AU242" s="549"/>
      <c r="AV242" s="549"/>
      <c r="AW242" s="549"/>
      <c r="AX242" s="549"/>
      <c r="AY242" s="549"/>
      <c r="AZ242" s="216"/>
      <c r="BA242" s="395"/>
      <c r="BB242" s="161"/>
      <c r="BC242" s="344"/>
      <c r="BD242" s="309"/>
      <c r="BE242" s="309"/>
      <c r="BF242" s="309"/>
      <c r="BG242" s="345"/>
      <c r="BH242" s="353"/>
      <c r="BI242" s="309"/>
      <c r="BJ242" s="309"/>
      <c r="BK242" s="309"/>
      <c r="BL242" s="345"/>
      <c r="BM242" s="353"/>
      <c r="BN242" s="309"/>
      <c r="BO242" s="309"/>
      <c r="BP242" s="309"/>
      <c r="BQ242" s="345"/>
      <c r="BR242" s="353"/>
      <c r="BS242" s="309"/>
      <c r="BT242" s="309"/>
      <c r="BU242" s="309"/>
      <c r="BV242" s="309"/>
      <c r="BW242" s="309"/>
      <c r="BX242" s="309"/>
      <c r="BY242" s="310"/>
      <c r="BZ242" s="1553"/>
      <c r="CA242" s="1553"/>
      <c r="CB242" s="1553"/>
      <c r="CC242" s="1553"/>
      <c r="CD242" s="1553"/>
      <c r="CE242" s="1553"/>
      <c r="CF242" s="1553"/>
      <c r="CG242" s="1553"/>
      <c r="CH242" s="1553"/>
      <c r="CI242" s="1553"/>
      <c r="CJ242" s="1553"/>
      <c r="CK242" s="1553"/>
      <c r="CL242" s="1553"/>
      <c r="CM242" s="1553"/>
      <c r="CN242" s="1553"/>
      <c r="CO242" s="1553"/>
      <c r="CP242" s="1553"/>
      <c r="CQ242" s="1553"/>
      <c r="CR242" s="1553"/>
      <c r="CS242" s="1553"/>
      <c r="CT242" s="1553"/>
      <c r="CU242" s="1553"/>
      <c r="CV242" s="1553"/>
      <c r="CW242" s="1553"/>
      <c r="CX242" s="1553"/>
      <c r="CY242" s="1553"/>
      <c r="CZ242" s="1553"/>
    </row>
    <row r="243" s="398" customFormat="true" ht="15" customHeight="true" x14ac:dyDescent="0.2">
      <c r="A243" s="634"/>
      <c r="B243" s="738"/>
      <c r="C243" s="816"/>
      <c r="D243" s="778"/>
      <c r="E243" s="778"/>
      <c r="F243" s="778"/>
      <c r="G243" s="779"/>
      <c r="H243" s="817"/>
      <c r="I243" s="778"/>
      <c r="J243" s="778"/>
      <c r="K243" s="778"/>
      <c r="L243" s="818"/>
      <c r="M243" s="816"/>
      <c r="N243" s="778"/>
      <c r="O243" s="778"/>
      <c r="P243" s="778"/>
      <c r="Q243" s="779"/>
      <c r="R243" s="817"/>
      <c r="S243" s="778"/>
      <c r="T243" s="778"/>
      <c r="U243" s="778"/>
      <c r="V243" s="778"/>
      <c r="W243" s="778"/>
      <c r="X243" s="778"/>
      <c r="Y243" s="818"/>
      <c r="Z243" s="549"/>
      <c r="AA243" s="549"/>
      <c r="AB243" s="549"/>
      <c r="AC243" s="549"/>
      <c r="AD243" s="549"/>
      <c r="AE243" s="549"/>
      <c r="AF243" s="549"/>
      <c r="AG243" s="549"/>
      <c r="AH243" s="549"/>
      <c r="AI243" s="549"/>
      <c r="AJ243" s="549"/>
      <c r="AK243" s="549"/>
      <c r="AL243" s="549"/>
      <c r="AM243" s="549"/>
      <c r="AN243" s="549"/>
      <c r="AO243" s="549"/>
      <c r="AP243" s="549"/>
      <c r="AQ243" s="549"/>
      <c r="AR243" s="549"/>
      <c r="AS243" s="549"/>
      <c r="AT243" s="549"/>
      <c r="AU243" s="549"/>
      <c r="AV243" s="549"/>
      <c r="AW243" s="549"/>
      <c r="AX243" s="549"/>
      <c r="AY243" s="549"/>
      <c r="AZ243" s="216"/>
      <c r="BA243" s="395"/>
      <c r="BB243" s="161"/>
      <c r="BC243" s="344"/>
      <c r="BD243" s="309"/>
      <c r="BE243" s="309"/>
      <c r="BF243" s="309"/>
      <c r="BG243" s="345"/>
      <c r="BH243" s="353"/>
      <c r="BI243" s="309"/>
      <c r="BJ243" s="309"/>
      <c r="BK243" s="309"/>
      <c r="BL243" s="345"/>
      <c r="BM243" s="353"/>
      <c r="BN243" s="309"/>
      <c r="BO243" s="309"/>
      <c r="BP243" s="309"/>
      <c r="BQ243" s="345"/>
      <c r="BR243" s="353"/>
      <c r="BS243" s="309"/>
      <c r="BT243" s="309"/>
      <c r="BU243" s="309"/>
      <c r="BV243" s="309"/>
      <c r="BW243" s="309"/>
      <c r="BX243" s="309"/>
      <c r="BY243" s="310"/>
      <c r="BZ243" s="1553"/>
      <c r="CA243" s="1553"/>
      <c r="CB243" s="1553"/>
      <c r="CC243" s="1553"/>
      <c r="CD243" s="1553"/>
      <c r="CE243" s="1553"/>
      <c r="CF243" s="1553"/>
      <c r="CG243" s="1553"/>
      <c r="CH243" s="1553"/>
      <c r="CI243" s="1553"/>
      <c r="CJ243" s="1553"/>
      <c r="CK243" s="1553"/>
      <c r="CL243" s="1553"/>
      <c r="CM243" s="1553"/>
      <c r="CN243" s="1553"/>
      <c r="CO243" s="1553"/>
      <c r="CP243" s="1553"/>
      <c r="CQ243" s="1553"/>
      <c r="CR243" s="1553"/>
      <c r="CS243" s="1553"/>
      <c r="CT243" s="1553"/>
      <c r="CU243" s="1553"/>
      <c r="CV243" s="1553"/>
      <c r="CW243" s="1553"/>
      <c r="CX243" s="1553"/>
      <c r="CY243" s="1553"/>
      <c r="CZ243" s="1553"/>
    </row>
    <row r="244" s="398" customFormat="true" ht="15" customHeight="true" x14ac:dyDescent="0.2">
      <c r="A244" s="634"/>
      <c r="B244" s="738"/>
      <c r="C244" s="816"/>
      <c r="D244" s="778"/>
      <c r="E244" s="778"/>
      <c r="F244" s="778"/>
      <c r="G244" s="779"/>
      <c r="H244" s="817"/>
      <c r="I244" s="778"/>
      <c r="J244" s="778"/>
      <c r="K244" s="778"/>
      <c r="L244" s="818"/>
      <c r="M244" s="816"/>
      <c r="N244" s="778"/>
      <c r="O244" s="778"/>
      <c r="P244" s="778"/>
      <c r="Q244" s="779"/>
      <c r="R244" s="817"/>
      <c r="S244" s="778"/>
      <c r="T244" s="778"/>
      <c r="U244" s="778"/>
      <c r="V244" s="778"/>
      <c r="W244" s="778"/>
      <c r="X244" s="778"/>
      <c r="Y244" s="818"/>
      <c r="Z244" s="549"/>
      <c r="AA244" s="549"/>
      <c r="AB244" s="549"/>
      <c r="AC244" s="549"/>
      <c r="AD244" s="549"/>
      <c r="AE244" s="549"/>
      <c r="AF244" s="549"/>
      <c r="AG244" s="549"/>
      <c r="AH244" s="549"/>
      <c r="AI244" s="549"/>
      <c r="AJ244" s="549"/>
      <c r="AK244" s="549"/>
      <c r="AL244" s="549"/>
      <c r="AM244" s="549"/>
      <c r="AN244" s="549"/>
      <c r="AO244" s="549"/>
      <c r="AP244" s="549"/>
      <c r="AQ244" s="549"/>
      <c r="AR244" s="549"/>
      <c r="AS244" s="549"/>
      <c r="AT244" s="549"/>
      <c r="AU244" s="549"/>
      <c r="AV244" s="549"/>
      <c r="AW244" s="549"/>
      <c r="AX244" s="549"/>
      <c r="AY244" s="549"/>
      <c r="AZ244" s="216"/>
      <c r="BA244" s="395"/>
      <c r="BB244" s="161"/>
      <c r="BC244" s="344"/>
      <c r="BD244" s="309"/>
      <c r="BE244" s="309"/>
      <c r="BF244" s="309"/>
      <c r="BG244" s="345"/>
      <c r="BH244" s="353"/>
      <c r="BI244" s="309"/>
      <c r="BJ244" s="309"/>
      <c r="BK244" s="309"/>
      <c r="BL244" s="345"/>
      <c r="BM244" s="353"/>
      <c r="BN244" s="309"/>
      <c r="BO244" s="309"/>
      <c r="BP244" s="309"/>
      <c r="BQ244" s="345"/>
      <c r="BR244" s="353"/>
      <c r="BS244" s="309"/>
      <c r="BT244" s="309"/>
      <c r="BU244" s="309"/>
      <c r="BV244" s="309"/>
      <c r="BW244" s="309"/>
      <c r="BX244" s="309"/>
      <c r="BY244" s="310"/>
      <c r="BZ244" s="1553"/>
      <c r="CA244" s="1553"/>
      <c r="CB244" s="1553"/>
      <c r="CC244" s="1553"/>
      <c r="CD244" s="1553"/>
      <c r="CE244" s="1553"/>
      <c r="CF244" s="1553"/>
      <c r="CG244" s="1553"/>
      <c r="CH244" s="1553"/>
      <c r="CI244" s="1553"/>
      <c r="CJ244" s="1553"/>
      <c r="CK244" s="1553"/>
      <c r="CL244" s="1553"/>
      <c r="CM244" s="1553"/>
      <c r="CN244" s="1553"/>
      <c r="CO244" s="1553"/>
      <c r="CP244" s="1553"/>
      <c r="CQ244" s="1553"/>
      <c r="CR244" s="1553"/>
      <c r="CS244" s="1553"/>
      <c r="CT244" s="1553"/>
      <c r="CU244" s="1553"/>
      <c r="CV244" s="1553"/>
      <c r="CW244" s="1553"/>
      <c r="CX244" s="1553"/>
      <c r="CY244" s="1553"/>
      <c r="CZ244" s="1553"/>
    </row>
    <row r="245" s="398" customFormat="true" ht="15" customHeight="true" x14ac:dyDescent="0.2">
      <c r="A245" s="634"/>
      <c r="B245" s="738"/>
      <c r="C245" s="816"/>
      <c r="D245" s="778"/>
      <c r="E245" s="778"/>
      <c r="F245" s="778"/>
      <c r="G245" s="779"/>
      <c r="H245" s="817"/>
      <c r="I245" s="778"/>
      <c r="J245" s="778"/>
      <c r="K245" s="778"/>
      <c r="L245" s="818"/>
      <c r="M245" s="816"/>
      <c r="N245" s="778"/>
      <c r="O245" s="778"/>
      <c r="P245" s="778"/>
      <c r="Q245" s="779"/>
      <c r="R245" s="817"/>
      <c r="S245" s="778"/>
      <c r="T245" s="778"/>
      <c r="U245" s="778"/>
      <c r="V245" s="778"/>
      <c r="W245" s="778"/>
      <c r="X245" s="778"/>
      <c r="Y245" s="818"/>
      <c r="Z245" s="549"/>
      <c r="AA245" s="549"/>
      <c r="AB245" s="549"/>
      <c r="AC245" s="549"/>
      <c r="AD245" s="549"/>
      <c r="AE245" s="549"/>
      <c r="AF245" s="549"/>
      <c r="AG245" s="549"/>
      <c r="AH245" s="549"/>
      <c r="AI245" s="549"/>
      <c r="AJ245" s="549"/>
      <c r="AK245" s="549"/>
      <c r="AL245" s="549"/>
      <c r="AM245" s="549"/>
      <c r="AN245" s="549"/>
      <c r="AO245" s="549"/>
      <c r="AP245" s="549"/>
      <c r="AQ245" s="549"/>
      <c r="AR245" s="549"/>
      <c r="AS245" s="549"/>
      <c r="AT245" s="549"/>
      <c r="AU245" s="549"/>
      <c r="AV245" s="549"/>
      <c r="AW245" s="549"/>
      <c r="AX245" s="549"/>
      <c r="AY245" s="549"/>
      <c r="AZ245" s="216"/>
      <c r="BA245" s="395"/>
      <c r="BB245" s="161"/>
      <c r="BC245" s="344"/>
      <c r="BD245" s="309"/>
      <c r="BE245" s="309"/>
      <c r="BF245" s="309"/>
      <c r="BG245" s="345"/>
      <c r="BH245" s="353"/>
      <c r="BI245" s="309"/>
      <c r="BJ245" s="309"/>
      <c r="BK245" s="309"/>
      <c r="BL245" s="345"/>
      <c r="BM245" s="353"/>
      <c r="BN245" s="309"/>
      <c r="BO245" s="309"/>
      <c r="BP245" s="309"/>
      <c r="BQ245" s="345"/>
      <c r="BR245" s="353"/>
      <c r="BS245" s="309"/>
      <c r="BT245" s="309"/>
      <c r="BU245" s="309"/>
      <c r="BV245" s="309"/>
      <c r="BW245" s="309"/>
      <c r="BX245" s="309"/>
      <c r="BY245" s="310"/>
      <c r="BZ245" s="1553"/>
      <c r="CA245" s="1553"/>
      <c r="CB245" s="1553"/>
      <c r="CC245" s="1553"/>
      <c r="CD245" s="1553"/>
      <c r="CE245" s="1553"/>
      <c r="CF245" s="1553"/>
      <c r="CG245" s="1553"/>
      <c r="CH245" s="1553"/>
      <c r="CI245" s="1553"/>
      <c r="CJ245" s="1553"/>
      <c r="CK245" s="1553"/>
      <c r="CL245" s="1553"/>
      <c r="CM245" s="1553"/>
      <c r="CN245" s="1553"/>
      <c r="CO245" s="1553"/>
      <c r="CP245" s="1553"/>
      <c r="CQ245" s="1553"/>
      <c r="CR245" s="1553"/>
      <c r="CS245" s="1553"/>
      <c r="CT245" s="1553"/>
      <c r="CU245" s="1553"/>
      <c r="CV245" s="1553"/>
      <c r="CW245" s="1553"/>
      <c r="CX245" s="1553"/>
      <c r="CY245" s="1553"/>
      <c r="CZ245" s="1553"/>
    </row>
    <row r="246" s="398" customFormat="true" ht="15" customHeight="true" x14ac:dyDescent="0.2">
      <c r="A246" s="634"/>
      <c r="B246" s="738"/>
      <c r="C246" s="816"/>
      <c r="D246" s="778"/>
      <c r="E246" s="778"/>
      <c r="F246" s="778"/>
      <c r="G246" s="779"/>
      <c r="H246" s="817"/>
      <c r="I246" s="778"/>
      <c r="J246" s="778"/>
      <c r="K246" s="778"/>
      <c r="L246" s="818"/>
      <c r="M246" s="816"/>
      <c r="N246" s="778"/>
      <c r="O246" s="778"/>
      <c r="P246" s="778"/>
      <c r="Q246" s="779"/>
      <c r="R246" s="817"/>
      <c r="S246" s="778"/>
      <c r="T246" s="778"/>
      <c r="U246" s="778"/>
      <c r="V246" s="778"/>
      <c r="W246" s="778"/>
      <c r="X246" s="778"/>
      <c r="Y246" s="818"/>
      <c r="Z246" s="549"/>
      <c r="AA246" s="549"/>
      <c r="AB246" s="549"/>
      <c r="AC246" s="549"/>
      <c r="AD246" s="549"/>
      <c r="AE246" s="549"/>
      <c r="AF246" s="549"/>
      <c r="AG246" s="549"/>
      <c r="AH246" s="549"/>
      <c r="AI246" s="549"/>
      <c r="AJ246" s="549"/>
      <c r="AK246" s="549"/>
      <c r="AL246" s="549"/>
      <c r="AM246" s="549"/>
      <c r="AN246" s="549"/>
      <c r="AO246" s="549"/>
      <c r="AP246" s="549"/>
      <c r="AQ246" s="549"/>
      <c r="AR246" s="549"/>
      <c r="AS246" s="549"/>
      <c r="AT246" s="549"/>
      <c r="AU246" s="549"/>
      <c r="AV246" s="549"/>
      <c r="AW246" s="549"/>
      <c r="AX246" s="549"/>
      <c r="AY246" s="549"/>
      <c r="AZ246" s="216"/>
      <c r="BA246" s="395"/>
      <c r="BB246" s="161"/>
      <c r="BC246" s="344"/>
      <c r="BD246" s="309"/>
      <c r="BE246" s="309"/>
      <c r="BF246" s="309"/>
      <c r="BG246" s="345"/>
      <c r="BH246" s="353"/>
      <c r="BI246" s="309"/>
      <c r="BJ246" s="309"/>
      <c r="BK246" s="309"/>
      <c r="BL246" s="345"/>
      <c r="BM246" s="353"/>
      <c r="BN246" s="309"/>
      <c r="BO246" s="309"/>
      <c r="BP246" s="309"/>
      <c r="BQ246" s="345"/>
      <c r="BR246" s="353"/>
      <c r="BS246" s="309"/>
      <c r="BT246" s="309"/>
      <c r="BU246" s="309"/>
      <c r="BV246" s="309"/>
      <c r="BW246" s="309"/>
      <c r="BX246" s="309"/>
      <c r="BY246" s="310"/>
      <c r="BZ246" s="1553"/>
      <c r="CA246" s="1553"/>
      <c r="CB246" s="1553"/>
      <c r="CC246" s="1553"/>
      <c r="CD246" s="1553"/>
      <c r="CE246" s="1553"/>
      <c r="CF246" s="1553"/>
      <c r="CG246" s="1553"/>
      <c r="CH246" s="1553"/>
      <c r="CI246" s="1553"/>
      <c r="CJ246" s="1553"/>
      <c r="CK246" s="1553"/>
      <c r="CL246" s="1553"/>
      <c r="CM246" s="1553"/>
      <c r="CN246" s="1553"/>
      <c r="CO246" s="1553"/>
      <c r="CP246" s="1553"/>
      <c r="CQ246" s="1553"/>
      <c r="CR246" s="1553"/>
      <c r="CS246" s="1553"/>
      <c r="CT246" s="1553"/>
      <c r="CU246" s="1553"/>
      <c r="CV246" s="1553"/>
      <c r="CW246" s="1553"/>
      <c r="CX246" s="1553"/>
      <c r="CY246" s="1553"/>
      <c r="CZ246" s="1553"/>
    </row>
    <row r="247" s="398" customFormat="true" ht="15" customHeight="true" x14ac:dyDescent="0.2">
      <c r="A247" s="634"/>
      <c r="B247" s="738"/>
      <c r="C247" s="816"/>
      <c r="D247" s="778"/>
      <c r="E247" s="778"/>
      <c r="F247" s="778"/>
      <c r="G247" s="779"/>
      <c r="H247" s="817"/>
      <c r="I247" s="778"/>
      <c r="J247" s="778"/>
      <c r="K247" s="778"/>
      <c r="L247" s="818"/>
      <c r="M247" s="816"/>
      <c r="N247" s="778"/>
      <c r="O247" s="778"/>
      <c r="P247" s="778"/>
      <c r="Q247" s="779"/>
      <c r="R247" s="817"/>
      <c r="S247" s="778"/>
      <c r="T247" s="778"/>
      <c r="U247" s="778"/>
      <c r="V247" s="778"/>
      <c r="W247" s="778"/>
      <c r="X247" s="778"/>
      <c r="Y247" s="818"/>
      <c r="Z247" s="549"/>
      <c r="AA247" s="549"/>
      <c r="AB247" s="549"/>
      <c r="AC247" s="549"/>
      <c r="AD247" s="549"/>
      <c r="AE247" s="549"/>
      <c r="AF247" s="549"/>
      <c r="AG247" s="549"/>
      <c r="AH247" s="549"/>
      <c r="AI247" s="549"/>
      <c r="AJ247" s="549"/>
      <c r="AK247" s="549"/>
      <c r="AL247" s="549"/>
      <c r="AM247" s="549"/>
      <c r="AN247" s="549"/>
      <c r="AO247" s="549"/>
      <c r="AP247" s="549"/>
      <c r="AQ247" s="549"/>
      <c r="AR247" s="549"/>
      <c r="AS247" s="549"/>
      <c r="AT247" s="549"/>
      <c r="AU247" s="549"/>
      <c r="AV247" s="549"/>
      <c r="AW247" s="549"/>
      <c r="AX247" s="549"/>
      <c r="AY247" s="549"/>
      <c r="AZ247" s="216"/>
      <c r="BA247" s="395"/>
      <c r="BB247" s="161"/>
      <c r="BC247" s="344"/>
      <c r="BD247" s="309"/>
      <c r="BE247" s="309"/>
      <c r="BF247" s="309"/>
      <c r="BG247" s="345"/>
      <c r="BH247" s="353"/>
      <c r="BI247" s="309"/>
      <c r="BJ247" s="309"/>
      <c r="BK247" s="309"/>
      <c r="BL247" s="345"/>
      <c r="BM247" s="353"/>
      <c r="BN247" s="309"/>
      <c r="BO247" s="309"/>
      <c r="BP247" s="309"/>
      <c r="BQ247" s="345"/>
      <c r="BR247" s="353"/>
      <c r="BS247" s="309"/>
      <c r="BT247" s="309"/>
      <c r="BU247" s="309"/>
      <c r="BV247" s="309"/>
      <c r="BW247" s="309"/>
      <c r="BX247" s="309"/>
      <c r="BY247" s="310"/>
      <c r="BZ247" s="1553"/>
      <c r="CA247" s="1553"/>
      <c r="CB247" s="1553"/>
      <c r="CC247" s="1553"/>
      <c r="CD247" s="1553"/>
      <c r="CE247" s="1553"/>
      <c r="CF247" s="1553"/>
      <c r="CG247" s="1553"/>
      <c r="CH247" s="1553"/>
      <c r="CI247" s="1553"/>
      <c r="CJ247" s="1553"/>
      <c r="CK247" s="1553"/>
      <c r="CL247" s="1553"/>
      <c r="CM247" s="1553"/>
      <c r="CN247" s="1553"/>
      <c r="CO247" s="1553"/>
      <c r="CP247" s="1553"/>
      <c r="CQ247" s="1553"/>
      <c r="CR247" s="1553"/>
      <c r="CS247" s="1553"/>
      <c r="CT247" s="1553"/>
      <c r="CU247" s="1553"/>
      <c r="CV247" s="1553"/>
      <c r="CW247" s="1553"/>
      <c r="CX247" s="1553"/>
      <c r="CY247" s="1553"/>
      <c r="CZ247" s="1553"/>
    </row>
    <row r="248" s="398" customFormat="true" ht="15" customHeight="true" x14ac:dyDescent="0.2">
      <c r="A248" s="639"/>
      <c r="B248" s="755"/>
      <c r="C248" s="900"/>
      <c r="D248" s="829"/>
      <c r="E248" s="829"/>
      <c r="F248" s="829"/>
      <c r="G248" s="830"/>
      <c r="H248" s="901"/>
      <c r="I248" s="829"/>
      <c r="J248" s="829"/>
      <c r="K248" s="829"/>
      <c r="L248" s="902"/>
      <c r="M248" s="900"/>
      <c r="N248" s="829"/>
      <c r="O248" s="829"/>
      <c r="P248" s="829"/>
      <c r="Q248" s="830"/>
      <c r="R248" s="901"/>
      <c r="S248" s="829"/>
      <c r="T248" s="829"/>
      <c r="U248" s="829"/>
      <c r="V248" s="829"/>
      <c r="W248" s="829"/>
      <c r="X248" s="829"/>
      <c r="Y248" s="902"/>
      <c r="Z248" s="549"/>
      <c r="AA248" s="549"/>
      <c r="AB248" s="549"/>
      <c r="AC248" s="549"/>
      <c r="AD248" s="549"/>
      <c r="AE248" s="549"/>
      <c r="AF248" s="549"/>
      <c r="AG248" s="549"/>
      <c r="AH248" s="549"/>
      <c r="AI248" s="549"/>
      <c r="AJ248" s="549"/>
      <c r="AK248" s="549"/>
      <c r="AL248" s="549"/>
      <c r="AM248" s="549"/>
      <c r="AN248" s="549"/>
      <c r="AO248" s="549"/>
      <c r="AP248" s="549"/>
      <c r="AQ248" s="549"/>
      <c r="AR248" s="549"/>
      <c r="AS248" s="549"/>
      <c r="AT248" s="549"/>
      <c r="AU248" s="549"/>
      <c r="AV248" s="549"/>
      <c r="AW248" s="549"/>
      <c r="AX248" s="549"/>
      <c r="AY248" s="549"/>
      <c r="AZ248" s="216"/>
      <c r="BA248" s="395"/>
      <c r="BB248" s="161"/>
      <c r="BC248" s="346"/>
      <c r="BD248" s="347"/>
      <c r="BE248" s="347"/>
      <c r="BF248" s="347"/>
      <c r="BG248" s="348"/>
      <c r="BH248" s="354"/>
      <c r="BI248" s="347"/>
      <c r="BJ248" s="347"/>
      <c r="BK248" s="347"/>
      <c r="BL248" s="348"/>
      <c r="BM248" s="354"/>
      <c r="BN248" s="347"/>
      <c r="BO248" s="347"/>
      <c r="BP248" s="347"/>
      <c r="BQ248" s="348"/>
      <c r="BR248" s="354"/>
      <c r="BS248" s="347"/>
      <c r="BT248" s="347"/>
      <c r="BU248" s="347"/>
      <c r="BV248" s="347"/>
      <c r="BW248" s="347"/>
      <c r="BX248" s="347"/>
      <c r="BY248" s="360"/>
      <c r="BZ248" s="1553"/>
      <c r="CA248" s="1553"/>
      <c r="CB248" s="1553"/>
      <c r="CC248" s="1553"/>
      <c r="CD248" s="1553"/>
      <c r="CE248" s="1553"/>
      <c r="CF248" s="1553"/>
      <c r="CG248" s="1553"/>
      <c r="CH248" s="1553"/>
      <c r="CI248" s="1553"/>
      <c r="CJ248" s="1553"/>
      <c r="CK248" s="1553"/>
      <c r="CL248" s="1553"/>
      <c r="CM248" s="1553"/>
      <c r="CN248" s="1553"/>
      <c r="CO248" s="1553"/>
      <c r="CP248" s="1553"/>
      <c r="CQ248" s="1553"/>
      <c r="CR248" s="1553"/>
      <c r="CS248" s="1553"/>
      <c r="CT248" s="1553"/>
      <c r="CU248" s="1553"/>
      <c r="CV248" s="1553"/>
      <c r="CW248" s="1553"/>
      <c r="CX248" s="1553"/>
      <c r="CY248" s="1553"/>
      <c r="CZ248" s="1553"/>
    </row>
    <row r="249" s="398" customFormat="true" ht="250.15" customHeight="true" x14ac:dyDescent="0.2">
      <c r="B249" s="397"/>
      <c r="Z249" s="216"/>
      <c r="AA249" s="216"/>
      <c r="AB249" s="216"/>
      <c r="AC249" s="216"/>
      <c r="AD249" s="216"/>
      <c r="AE249" s="216"/>
      <c r="AF249" s="216"/>
      <c r="AG249" s="216"/>
      <c r="AH249" s="216"/>
      <c r="AI249" s="216"/>
      <c r="AJ249" s="216"/>
      <c r="AK249" s="216"/>
      <c r="AL249" s="216"/>
      <c r="AM249" s="216"/>
      <c r="AN249" s="216"/>
      <c r="AO249" s="216"/>
      <c r="AP249" s="216"/>
      <c r="AQ249" s="216"/>
      <c r="AR249" s="216"/>
      <c r="AS249" s="216"/>
      <c r="AT249" s="216"/>
      <c r="AU249" s="216"/>
      <c r="AV249" s="216"/>
      <c r="AW249" s="216"/>
      <c r="AX249" s="216"/>
      <c r="AY249" s="216"/>
      <c r="AZ249" s="216"/>
      <c r="BA249" s="132"/>
      <c r="BB249" s="130"/>
      <c r="BC249" s="130"/>
      <c r="BD249" s="130"/>
      <c r="BE249" s="130"/>
      <c r="BF249" s="130"/>
      <c r="BG249" s="130"/>
      <c r="BH249" s="130"/>
      <c r="BI249" s="130"/>
      <c r="BJ249" s="130"/>
      <c r="BK249" s="130"/>
      <c r="BL249" s="130"/>
      <c r="BM249" s="130"/>
      <c r="BN249" s="130"/>
      <c r="BO249" s="130"/>
      <c r="BP249" s="130"/>
      <c r="BQ249" s="130"/>
      <c r="BR249" s="130"/>
      <c r="BS249" s="130"/>
      <c r="BT249" s="130"/>
      <c r="BU249" s="130"/>
      <c r="BV249" s="130"/>
      <c r="BW249" s="130"/>
      <c r="BX249" s="130"/>
      <c r="BY249" s="132"/>
      <c r="BZ249" s="215"/>
      <c r="CA249" s="215"/>
      <c r="CB249" s="215"/>
      <c r="CC249" s="215"/>
      <c r="CD249" s="215"/>
      <c r="CE249" s="215"/>
      <c r="CF249" s="215"/>
      <c r="CG249" s="215"/>
      <c r="CH249" s="215"/>
      <c r="CI249" s="215"/>
      <c r="CJ249" s="215"/>
      <c r="CK249" s="215"/>
      <c r="CL249" s="215"/>
      <c r="CM249" s="215"/>
      <c r="CN249" s="215"/>
      <c r="CO249" s="215"/>
      <c r="CP249" s="215"/>
      <c r="CQ249" s="215"/>
      <c r="CR249" s="215"/>
      <c r="CS249" s="215"/>
      <c r="CT249" s="215"/>
      <c r="CU249" s="215"/>
      <c r="CV249" s="215"/>
      <c r="CW249" s="215"/>
      <c r="CX249" s="215"/>
      <c r="CY249" s="215"/>
      <c r="CZ249" s="215"/>
    </row>
    <row r="250" s="218" customFormat="true" ht="19.15" customHeight="true" x14ac:dyDescent="0.2">
      <c r="B250" s="396"/>
      <c r="Z250" s="211"/>
      <c r="AA250" s="211"/>
      <c r="AB250" s="211"/>
      <c r="AC250" s="211"/>
      <c r="AD250" s="211"/>
      <c r="AE250" s="211"/>
      <c r="AF250" s="211"/>
      <c r="AG250" s="211"/>
      <c r="AH250" s="211"/>
      <c r="AI250" s="211"/>
      <c r="AJ250" s="211"/>
      <c r="AK250" s="211"/>
      <c r="AL250" s="211"/>
      <c r="AM250" s="211"/>
      <c r="AN250" s="211"/>
      <c r="AO250" s="211"/>
      <c r="AP250" s="211"/>
      <c r="AQ250" s="211"/>
      <c r="AR250" s="211"/>
      <c r="AS250" s="211"/>
      <c r="AT250" s="211"/>
      <c r="AU250" s="211"/>
      <c r="AV250" s="211"/>
      <c r="AW250" s="211"/>
      <c r="AX250" s="211"/>
      <c r="AY250" s="211"/>
      <c r="AZ250" s="211"/>
      <c r="BA250" s="391"/>
      <c r="BB250" s="238"/>
      <c r="BC250" s="391"/>
      <c r="BD250" s="391"/>
      <c r="BE250" s="391"/>
      <c r="BF250" s="391"/>
      <c r="BG250" s="391"/>
      <c r="BH250" s="391"/>
      <c r="BI250" s="391"/>
      <c r="BJ250" s="391"/>
      <c r="BK250" s="391"/>
      <c r="BL250" s="391"/>
      <c r="BM250" s="391"/>
      <c r="BN250" s="391"/>
      <c r="BO250" s="391"/>
      <c r="BP250" s="391"/>
      <c r="BQ250" s="391"/>
      <c r="BR250" s="391"/>
      <c r="BS250" s="391"/>
      <c r="BT250" s="391"/>
      <c r="BU250" s="391"/>
      <c r="BV250" s="391"/>
      <c r="BW250" s="391"/>
      <c r="BX250" s="391"/>
      <c r="BY250" s="391"/>
      <c r="BZ250" s="211"/>
      <c r="CA250" s="211"/>
      <c r="CB250" s="211"/>
      <c r="CC250" s="211"/>
      <c r="CD250" s="211"/>
      <c r="CE250" s="211"/>
      <c r="CF250" s="211"/>
      <c r="CG250" s="211"/>
      <c r="CH250" s="211"/>
      <c r="CI250" s="211"/>
      <c r="CJ250" s="211"/>
      <c r="CK250" s="211"/>
      <c r="CL250" s="211"/>
      <c r="CM250" s="211"/>
      <c r="CN250" s="211"/>
      <c r="CO250" s="211"/>
      <c r="CP250" s="211"/>
      <c r="CQ250" s="211"/>
      <c r="CR250" s="211"/>
      <c r="CS250" s="211"/>
      <c r="CT250" s="211"/>
      <c r="CU250" s="211"/>
      <c r="CV250" s="211"/>
      <c r="CW250" s="211"/>
      <c r="CX250" s="211"/>
      <c r="CY250" s="211"/>
      <c r="CZ250" s="211"/>
    </row>
    <row r="251" s="218" customFormat="true" ht="15" customHeight="true" x14ac:dyDescent="0.2">
      <c r="B251" s="396"/>
      <c r="Z251" s="211"/>
      <c r="AA251" s="211"/>
      <c r="AB251" s="211"/>
      <c r="AC251" s="211"/>
      <c r="AD251" s="211"/>
      <c r="AE251" s="211"/>
      <c r="AF251" s="211"/>
      <c r="AG251" s="211"/>
      <c r="AH251" s="211"/>
      <c r="AI251" s="211"/>
      <c r="AJ251" s="211"/>
      <c r="AK251" s="211"/>
      <c r="AL251" s="211"/>
      <c r="AM251" s="211"/>
      <c r="AN251" s="211"/>
      <c r="AO251" s="211"/>
      <c r="AP251" s="211"/>
      <c r="AQ251" s="211"/>
      <c r="AR251" s="211"/>
      <c r="AS251" s="211"/>
      <c r="AT251" s="211"/>
      <c r="AU251" s="211"/>
      <c r="AV251" s="211"/>
      <c r="AW251" s="211"/>
      <c r="AX251" s="211"/>
      <c r="AY251" s="211"/>
      <c r="AZ251" s="211"/>
      <c r="BA251" s="391"/>
      <c r="BB251" s="238"/>
      <c r="BC251" s="391"/>
      <c r="BD251" s="391"/>
      <c r="BE251" s="391"/>
      <c r="BF251" s="391"/>
      <c r="BG251" s="391"/>
      <c r="BH251" s="391"/>
      <c r="BI251" s="391"/>
      <c r="BJ251" s="391"/>
      <c r="BK251" s="391"/>
      <c r="BL251" s="391"/>
      <c r="BM251" s="391"/>
      <c r="BN251" s="391"/>
      <c r="BO251" s="391"/>
      <c r="BP251" s="391"/>
      <c r="BQ251" s="391"/>
      <c r="BR251" s="391"/>
      <c r="BS251" s="391"/>
      <c r="BT251" s="391"/>
      <c r="BU251" s="391"/>
      <c r="BV251" s="391"/>
      <c r="BW251" s="391"/>
      <c r="BX251" s="391"/>
      <c r="BY251" s="391"/>
      <c r="BZ251" s="211"/>
      <c r="CA251" s="211"/>
      <c r="CB251" s="211"/>
      <c r="CC251" s="211"/>
      <c r="CD251" s="211"/>
      <c r="CE251" s="211"/>
      <c r="CF251" s="211"/>
      <c r="CG251" s="211"/>
      <c r="CH251" s="211"/>
      <c r="CI251" s="211"/>
      <c r="CJ251" s="211"/>
      <c r="CK251" s="211"/>
      <c r="CL251" s="211"/>
      <c r="CM251" s="211"/>
      <c r="CN251" s="211"/>
      <c r="CO251" s="211"/>
      <c r="CP251" s="211"/>
      <c r="CQ251" s="211"/>
      <c r="CR251" s="211"/>
      <c r="CS251" s="211"/>
      <c r="CT251" s="211"/>
      <c r="CU251" s="211"/>
      <c r="CV251" s="211"/>
      <c r="CW251" s="211"/>
      <c r="CX251" s="211"/>
      <c r="CY251" s="211"/>
      <c r="CZ251" s="211"/>
    </row>
    <row r="252" s="218" customFormat="true" ht="15" customHeight="true" x14ac:dyDescent="0.2">
      <c r="B252" s="396"/>
      <c r="Z252" s="211"/>
      <c r="AA252" s="211"/>
      <c r="AB252" s="211"/>
      <c r="AC252" s="211"/>
      <c r="AD252" s="211"/>
      <c r="AE252" s="211"/>
      <c r="AF252" s="211"/>
      <c r="AG252" s="211"/>
      <c r="AH252" s="211"/>
      <c r="AI252" s="211"/>
      <c r="AJ252" s="211"/>
      <c r="AK252" s="211"/>
      <c r="AL252" s="211"/>
      <c r="AM252" s="211"/>
      <c r="AN252" s="211"/>
      <c r="AO252" s="211"/>
      <c r="AP252" s="211"/>
      <c r="AQ252" s="211"/>
      <c r="AR252" s="211"/>
      <c r="AS252" s="211"/>
      <c r="AT252" s="211"/>
      <c r="AU252" s="211"/>
      <c r="AV252" s="211"/>
      <c r="AW252" s="211"/>
      <c r="AX252" s="211"/>
      <c r="AY252" s="211"/>
      <c r="AZ252" s="211"/>
      <c r="BA252" s="391"/>
      <c r="BB252" s="238"/>
      <c r="BC252" s="391"/>
      <c r="BD252" s="391"/>
      <c r="BE252" s="391"/>
      <c r="BF252" s="391"/>
      <c r="BG252" s="391"/>
      <c r="BH252" s="391"/>
      <c r="BI252" s="391"/>
      <c r="BJ252" s="391"/>
      <c r="BK252" s="391"/>
      <c r="BL252" s="391"/>
      <c r="BM252" s="391"/>
      <c r="BN252" s="391"/>
      <c r="BO252" s="391"/>
      <c r="BP252" s="391"/>
      <c r="BQ252" s="391"/>
      <c r="BR252" s="391"/>
      <c r="BS252" s="391"/>
      <c r="BT252" s="391"/>
      <c r="BU252" s="391"/>
      <c r="BV252" s="391"/>
      <c r="BW252" s="391"/>
      <c r="BX252" s="391"/>
      <c r="BY252" s="391"/>
      <c r="BZ252" s="211"/>
      <c r="CA252" s="211"/>
      <c r="CB252" s="211"/>
      <c r="CC252" s="211"/>
      <c r="CD252" s="211"/>
      <c r="CE252" s="211"/>
      <c r="CF252" s="211"/>
      <c r="CG252" s="211"/>
      <c r="CH252" s="211"/>
      <c r="CI252" s="211"/>
      <c r="CJ252" s="211"/>
      <c r="CK252" s="211"/>
      <c r="CL252" s="211"/>
      <c r="CM252" s="211"/>
      <c r="CN252" s="211"/>
      <c r="CO252" s="211"/>
      <c r="CP252" s="211"/>
      <c r="CQ252" s="211"/>
      <c r="CR252" s="211"/>
      <c r="CS252" s="211"/>
      <c r="CT252" s="211"/>
      <c r="CU252" s="211"/>
      <c r="CV252" s="211"/>
      <c r="CW252" s="211"/>
      <c r="CX252" s="211"/>
      <c r="CY252" s="211"/>
      <c r="CZ252" s="211"/>
    </row>
    <row r="253" s="218" customFormat="true" ht="15" customHeight="true" x14ac:dyDescent="0.2">
      <c r="B253" s="396"/>
      <c r="Z253" s="211"/>
      <c r="AA253" s="211"/>
      <c r="AB253" s="211"/>
      <c r="AC253" s="211"/>
      <c r="AD253" s="211"/>
      <c r="AE253" s="211"/>
      <c r="AF253" s="211"/>
      <c r="AG253" s="211"/>
      <c r="AH253" s="211"/>
      <c r="AI253" s="211"/>
      <c r="AJ253" s="211"/>
      <c r="AK253" s="211"/>
      <c r="AL253" s="211"/>
      <c r="AM253" s="211"/>
      <c r="AN253" s="211"/>
      <c r="AO253" s="211"/>
      <c r="AP253" s="211"/>
      <c r="AQ253" s="211"/>
      <c r="AR253" s="211"/>
      <c r="AS253" s="211"/>
      <c r="AT253" s="211"/>
      <c r="AU253" s="211"/>
      <c r="AV253" s="211"/>
      <c r="AW253" s="211"/>
      <c r="AX253" s="211"/>
      <c r="AY253" s="211"/>
      <c r="AZ253" s="211"/>
      <c r="BA253" s="391"/>
      <c r="BB253" s="238"/>
      <c r="BC253" s="391"/>
      <c r="BD253" s="391"/>
      <c r="BE253" s="391"/>
      <c r="BF253" s="391"/>
      <c r="BG253" s="391"/>
      <c r="BH253" s="391"/>
      <c r="BI253" s="391"/>
      <c r="BJ253" s="391"/>
      <c r="BK253" s="391"/>
      <c r="BL253" s="391"/>
      <c r="BM253" s="391"/>
      <c r="BN253" s="391"/>
      <c r="BO253" s="391"/>
      <c r="BP253" s="391"/>
      <c r="BQ253" s="391"/>
      <c r="BR253" s="391"/>
      <c r="BS253" s="391"/>
      <c r="BT253" s="391"/>
      <c r="BU253" s="391"/>
      <c r="BV253" s="391"/>
      <c r="BW253" s="391"/>
      <c r="BX253" s="391"/>
      <c r="BY253" s="391"/>
      <c r="BZ253" s="211"/>
      <c r="CA253" s="211"/>
      <c r="CB253" s="211"/>
      <c r="CC253" s="211"/>
      <c r="CD253" s="211"/>
      <c r="CE253" s="211"/>
      <c r="CF253" s="211"/>
      <c r="CG253" s="211"/>
      <c r="CH253" s="211"/>
      <c r="CI253" s="211"/>
      <c r="CJ253" s="211"/>
      <c r="CK253" s="211"/>
      <c r="CL253" s="211"/>
      <c r="CM253" s="211"/>
      <c r="CN253" s="211"/>
      <c r="CO253" s="211"/>
      <c r="CP253" s="211"/>
      <c r="CQ253" s="211"/>
      <c r="CR253" s="211"/>
      <c r="CS253" s="211"/>
      <c r="CT253" s="211"/>
      <c r="CU253" s="211"/>
      <c r="CV253" s="211"/>
      <c r="CW253" s="211"/>
      <c r="CX253" s="211"/>
      <c r="CY253" s="211"/>
      <c r="CZ253" s="211"/>
    </row>
    <row r="254" s="218" customFormat="true" ht="15" customHeight="true" x14ac:dyDescent="0.2">
      <c r="B254" s="396"/>
      <c r="Z254" s="211"/>
      <c r="AA254" s="211"/>
      <c r="AB254" s="211"/>
      <c r="AC254" s="211"/>
      <c r="AD254" s="211"/>
      <c r="AE254" s="211"/>
      <c r="AF254" s="211"/>
      <c r="AG254" s="211"/>
      <c r="AH254" s="211"/>
      <c r="AI254" s="211"/>
      <c r="AJ254" s="211"/>
      <c r="AK254" s="211"/>
      <c r="AL254" s="211"/>
      <c r="AM254" s="211"/>
      <c r="AN254" s="211"/>
      <c r="AO254" s="211"/>
      <c r="AP254" s="211"/>
      <c r="AQ254" s="211"/>
      <c r="AR254" s="211"/>
      <c r="AS254" s="211"/>
      <c r="AT254" s="211"/>
      <c r="AU254" s="211"/>
      <c r="AV254" s="211"/>
      <c r="AW254" s="211"/>
      <c r="AX254" s="211"/>
      <c r="AY254" s="211"/>
      <c r="AZ254" s="211"/>
      <c r="BA254" s="391"/>
      <c r="BB254" s="238"/>
      <c r="BC254" s="391"/>
      <c r="BD254" s="391"/>
      <c r="BE254" s="391"/>
      <c r="BF254" s="391"/>
      <c r="BG254" s="391"/>
      <c r="BH254" s="391"/>
      <c r="BI254" s="391"/>
      <c r="BJ254" s="391"/>
      <c r="BK254" s="391"/>
      <c r="BL254" s="391"/>
      <c r="BM254" s="391"/>
      <c r="BN254" s="391"/>
      <c r="BO254" s="391"/>
      <c r="BP254" s="391"/>
      <c r="BQ254" s="391"/>
      <c r="BR254" s="391"/>
      <c r="BS254" s="391"/>
      <c r="BT254" s="391"/>
      <c r="BU254" s="391"/>
      <c r="BV254" s="391"/>
      <c r="BW254" s="391"/>
      <c r="BX254" s="391"/>
      <c r="BY254" s="391"/>
      <c r="BZ254" s="211"/>
      <c r="CA254" s="211"/>
      <c r="CB254" s="211"/>
      <c r="CC254" s="211"/>
      <c r="CD254" s="211"/>
      <c r="CE254" s="211"/>
      <c r="CF254" s="211"/>
      <c r="CG254" s="211"/>
      <c r="CH254" s="211"/>
      <c r="CI254" s="211"/>
      <c r="CJ254" s="211"/>
      <c r="CK254" s="211"/>
      <c r="CL254" s="211"/>
      <c r="CM254" s="211"/>
      <c r="CN254" s="211"/>
      <c r="CO254" s="211"/>
      <c r="CP254" s="211"/>
      <c r="CQ254" s="211"/>
      <c r="CR254" s="211"/>
      <c r="CS254" s="211"/>
      <c r="CT254" s="211"/>
      <c r="CU254" s="211"/>
      <c r="CV254" s="211"/>
      <c r="CW254" s="211"/>
      <c r="CX254" s="211"/>
      <c r="CY254" s="211"/>
      <c r="CZ254" s="211"/>
    </row>
    <row r="255" s="218" customFormat="true" ht="15" customHeight="true" x14ac:dyDescent="0.2">
      <c r="B255" s="396"/>
      <c r="Z255" s="211"/>
      <c r="AA255" s="211"/>
      <c r="AB255" s="211"/>
      <c r="AC255" s="211"/>
      <c r="AD255" s="211"/>
      <c r="AE255" s="211"/>
      <c r="AF255" s="211"/>
      <c r="AG255" s="211"/>
      <c r="AH255" s="211"/>
      <c r="AI255" s="211"/>
      <c r="AJ255" s="211"/>
      <c r="AK255" s="211"/>
      <c r="AL255" s="211"/>
      <c r="AM255" s="211"/>
      <c r="AN255" s="211"/>
      <c r="AO255" s="211"/>
      <c r="AP255" s="211"/>
      <c r="AQ255" s="211"/>
      <c r="AR255" s="211"/>
      <c r="AS255" s="211"/>
      <c r="AT255" s="211"/>
      <c r="AU255" s="211"/>
      <c r="AV255" s="211"/>
      <c r="AW255" s="211"/>
      <c r="AX255" s="211"/>
      <c r="AY255" s="211"/>
      <c r="AZ255" s="211"/>
      <c r="BA255" s="391"/>
      <c r="BB255" s="238"/>
      <c r="BC255" s="391"/>
      <c r="BD255" s="391"/>
      <c r="BE255" s="391"/>
      <c r="BF255" s="391"/>
      <c r="BG255" s="391"/>
      <c r="BH255" s="391"/>
      <c r="BI255" s="391"/>
      <c r="BJ255" s="391"/>
      <c r="BK255" s="391"/>
      <c r="BL255" s="391"/>
      <c r="BM255" s="391"/>
      <c r="BN255" s="391"/>
      <c r="BO255" s="391"/>
      <c r="BP255" s="391"/>
      <c r="BQ255" s="391"/>
      <c r="BR255" s="391"/>
      <c r="BS255" s="391"/>
      <c r="BT255" s="391"/>
      <c r="BU255" s="391"/>
      <c r="BV255" s="391"/>
      <c r="BW255" s="391"/>
      <c r="BX255" s="391"/>
      <c r="BY255" s="391"/>
      <c r="BZ255" s="211"/>
      <c r="CA255" s="211"/>
      <c r="CB255" s="211"/>
      <c r="CC255" s="211"/>
      <c r="CD255" s="211"/>
      <c r="CE255" s="211"/>
      <c r="CF255" s="211"/>
      <c r="CG255" s="211"/>
      <c r="CH255" s="211"/>
      <c r="CI255" s="211"/>
      <c r="CJ255" s="211"/>
      <c r="CK255" s="211"/>
      <c r="CL255" s="211"/>
      <c r="CM255" s="211"/>
      <c r="CN255" s="211"/>
      <c r="CO255" s="211"/>
      <c r="CP255" s="211"/>
      <c r="CQ255" s="211"/>
      <c r="CR255" s="211"/>
      <c r="CS255" s="211"/>
      <c r="CT255" s="211"/>
      <c r="CU255" s="211"/>
      <c r="CV255" s="211"/>
      <c r="CW255" s="211"/>
      <c r="CX255" s="211"/>
      <c r="CY255" s="211"/>
      <c r="CZ255" s="211"/>
    </row>
    <row r="256" s="218" customFormat="true" ht="15" customHeight="true" x14ac:dyDescent="0.2">
      <c r="B256" s="396"/>
      <c r="Z256" s="211"/>
      <c r="AA256" s="211"/>
      <c r="AB256" s="211"/>
      <c r="AC256" s="211"/>
      <c r="AD256" s="211"/>
      <c r="AE256" s="211"/>
      <c r="AF256" s="211"/>
      <c r="AG256" s="211"/>
      <c r="AH256" s="211"/>
      <c r="AI256" s="211"/>
      <c r="AJ256" s="211"/>
      <c r="AK256" s="211"/>
      <c r="AL256" s="211"/>
      <c r="AM256" s="211"/>
      <c r="AN256" s="211"/>
      <c r="AO256" s="211"/>
      <c r="AP256" s="211"/>
      <c r="AQ256" s="211"/>
      <c r="AR256" s="211"/>
      <c r="AS256" s="211"/>
      <c r="AT256" s="211"/>
      <c r="AU256" s="211"/>
      <c r="AV256" s="211"/>
      <c r="AW256" s="211"/>
      <c r="AX256" s="211"/>
      <c r="AY256" s="211"/>
      <c r="AZ256" s="211"/>
      <c r="BA256" s="391"/>
      <c r="BB256" s="238"/>
      <c r="BC256" s="391"/>
      <c r="BD256" s="391"/>
      <c r="BE256" s="391"/>
      <c r="BF256" s="391"/>
      <c r="BG256" s="391"/>
      <c r="BH256" s="391"/>
      <c r="BI256" s="391"/>
      <c r="BJ256" s="391"/>
      <c r="BK256" s="391"/>
      <c r="BL256" s="391"/>
      <c r="BM256" s="391"/>
      <c r="BN256" s="391"/>
      <c r="BO256" s="391"/>
      <c r="BP256" s="391"/>
      <c r="BQ256" s="391"/>
      <c r="BR256" s="391"/>
      <c r="BS256" s="391"/>
      <c r="BT256" s="391"/>
      <c r="BU256" s="391"/>
      <c r="BV256" s="391"/>
      <c r="BW256" s="391"/>
      <c r="BX256" s="391"/>
      <c r="BY256" s="391"/>
      <c r="BZ256" s="211"/>
      <c r="CA256" s="211"/>
      <c r="CB256" s="211"/>
      <c r="CC256" s="211"/>
      <c r="CD256" s="211"/>
      <c r="CE256" s="211"/>
      <c r="CF256" s="211"/>
      <c r="CG256" s="211"/>
      <c r="CH256" s="211"/>
      <c r="CI256" s="211"/>
      <c r="CJ256" s="211"/>
      <c r="CK256" s="211"/>
      <c r="CL256" s="211"/>
      <c r="CM256" s="211"/>
      <c r="CN256" s="211"/>
      <c r="CO256" s="211"/>
      <c r="CP256" s="211"/>
      <c r="CQ256" s="211"/>
      <c r="CR256" s="211"/>
      <c r="CS256" s="211"/>
      <c r="CT256" s="211"/>
      <c r="CU256" s="211"/>
      <c r="CV256" s="211"/>
      <c r="CW256" s="211"/>
      <c r="CX256" s="211"/>
      <c r="CY256" s="211"/>
      <c r="CZ256" s="211"/>
    </row>
    <row r="257" s="218" customFormat="true" ht="18" customHeight="true" x14ac:dyDescent="0.2">
      <c r="B257" s="396"/>
      <c r="Z257" s="211"/>
      <c r="AA257" s="211"/>
      <c r="AB257" s="211"/>
      <c r="AC257" s="211"/>
      <c r="AD257" s="211"/>
      <c r="AE257" s="211"/>
      <c r="AF257" s="211"/>
      <c r="AG257" s="211"/>
      <c r="AH257" s="211"/>
      <c r="AI257" s="211"/>
      <c r="AJ257" s="211"/>
      <c r="AK257" s="211"/>
      <c r="AL257" s="211"/>
      <c r="AM257" s="211"/>
      <c r="AN257" s="211"/>
      <c r="AO257" s="211"/>
      <c r="AP257" s="211"/>
      <c r="AQ257" s="211"/>
      <c r="AR257" s="211"/>
      <c r="AS257" s="211"/>
      <c r="AT257" s="211"/>
      <c r="AU257" s="211"/>
      <c r="AV257" s="211"/>
      <c r="AW257" s="211"/>
      <c r="AX257" s="211"/>
      <c r="AY257" s="211"/>
      <c r="AZ257" s="211"/>
      <c r="BA257" s="391"/>
      <c r="BB257" s="238"/>
      <c r="BC257" s="391"/>
      <c r="BD257" s="391"/>
      <c r="BE257" s="391"/>
      <c r="BF257" s="391"/>
      <c r="BG257" s="391"/>
      <c r="BH257" s="391"/>
      <c r="BI257" s="391"/>
      <c r="BJ257" s="391"/>
      <c r="BK257" s="391"/>
      <c r="BL257" s="391"/>
      <c r="BM257" s="391"/>
      <c r="BN257" s="391"/>
      <c r="BO257" s="391"/>
      <c r="BP257" s="391"/>
      <c r="BQ257" s="391"/>
      <c r="BR257" s="391"/>
      <c r="BS257" s="391"/>
      <c r="BT257" s="391"/>
      <c r="BU257" s="391"/>
      <c r="BV257" s="391"/>
      <c r="BW257" s="391"/>
      <c r="BX257" s="391"/>
      <c r="BY257" s="391"/>
      <c r="BZ257" s="211"/>
      <c r="CA257" s="211"/>
      <c r="CB257" s="211"/>
      <c r="CC257" s="211"/>
      <c r="CD257" s="211"/>
      <c r="CE257" s="211"/>
      <c r="CF257" s="211"/>
      <c r="CG257" s="211"/>
      <c r="CH257" s="211"/>
      <c r="CI257" s="211"/>
      <c r="CJ257" s="211"/>
      <c r="CK257" s="211"/>
      <c r="CL257" s="211"/>
      <c r="CM257" s="211"/>
      <c r="CN257" s="211"/>
      <c r="CO257" s="211"/>
      <c r="CP257" s="211"/>
      <c r="CQ257" s="211"/>
      <c r="CR257" s="211"/>
      <c r="CS257" s="211"/>
      <c r="CT257" s="211"/>
      <c r="CU257" s="211"/>
      <c r="CV257" s="211"/>
      <c r="CW257" s="211"/>
      <c r="CX257" s="211"/>
      <c r="CY257" s="211"/>
      <c r="CZ257" s="211"/>
    </row>
    <row r="258" s="218" customFormat="true" ht="18" customHeight="true" x14ac:dyDescent="0.2">
      <c r="B258" s="396"/>
      <c r="Z258" s="211"/>
      <c r="AA258" s="211"/>
      <c r="AB258" s="211"/>
      <c r="AC258" s="211"/>
      <c r="AD258" s="211"/>
      <c r="AE258" s="211"/>
      <c r="AF258" s="211"/>
      <c r="AG258" s="211"/>
      <c r="AH258" s="211"/>
      <c r="AI258" s="211"/>
      <c r="AJ258" s="211"/>
      <c r="AK258" s="211"/>
      <c r="AL258" s="211"/>
      <c r="AM258" s="211"/>
      <c r="AN258" s="211"/>
      <c r="AO258" s="211"/>
      <c r="AP258" s="211"/>
      <c r="AQ258" s="211"/>
      <c r="AR258" s="211"/>
      <c r="AS258" s="211"/>
      <c r="AT258" s="211"/>
      <c r="AU258" s="211"/>
      <c r="AV258" s="211"/>
      <c r="AW258" s="211"/>
      <c r="AX258" s="211"/>
      <c r="AY258" s="211"/>
      <c r="AZ258" s="211"/>
      <c r="BA258" s="391"/>
      <c r="BB258" s="238"/>
      <c r="BC258" s="391"/>
      <c r="BD258" s="391"/>
      <c r="BE258" s="391"/>
      <c r="BF258" s="391"/>
      <c r="BG258" s="391"/>
      <c r="BH258" s="391"/>
      <c r="BI258" s="391"/>
      <c r="BJ258" s="391"/>
      <c r="BK258" s="391"/>
      <c r="BL258" s="391"/>
      <c r="BM258" s="391"/>
      <c r="BN258" s="391"/>
      <c r="BO258" s="391"/>
      <c r="BP258" s="391"/>
      <c r="BQ258" s="391"/>
      <c r="BR258" s="391"/>
      <c r="BS258" s="391"/>
      <c r="BT258" s="391"/>
      <c r="BU258" s="391"/>
      <c r="BV258" s="391"/>
      <c r="BW258" s="391"/>
      <c r="BX258" s="391"/>
      <c r="BY258" s="391"/>
      <c r="BZ258" s="211"/>
      <c r="CA258" s="211"/>
      <c r="CB258" s="211"/>
      <c r="CC258" s="211"/>
      <c r="CD258" s="211"/>
      <c r="CE258" s="211"/>
      <c r="CF258" s="211"/>
      <c r="CG258" s="211"/>
      <c r="CH258" s="211"/>
      <c r="CI258" s="211"/>
      <c r="CJ258" s="211"/>
      <c r="CK258" s="211"/>
      <c r="CL258" s="211"/>
      <c r="CM258" s="211"/>
      <c r="CN258" s="211"/>
      <c r="CO258" s="211"/>
      <c r="CP258" s="211"/>
      <c r="CQ258" s="211"/>
      <c r="CR258" s="211"/>
      <c r="CS258" s="211"/>
      <c r="CT258" s="211"/>
      <c r="CU258" s="211"/>
      <c r="CV258" s="211"/>
      <c r="CW258" s="211"/>
      <c r="CX258" s="211"/>
      <c r="CY258" s="211"/>
      <c r="CZ258" s="211"/>
    </row>
    <row r="259" s="398" customFormat="true" ht="15" customHeight="true" x14ac:dyDescent="0.2">
      <c r="B259" s="397"/>
      <c r="Z259" s="216"/>
      <c r="AA259" s="216"/>
      <c r="AB259" s="216"/>
      <c r="AC259" s="216"/>
      <c r="AD259" s="216"/>
      <c r="AE259" s="216"/>
      <c r="AF259" s="216"/>
      <c r="AG259" s="216"/>
      <c r="AH259" s="216"/>
      <c r="AI259" s="216"/>
      <c r="AJ259" s="216"/>
      <c r="AK259" s="216"/>
      <c r="AL259" s="216"/>
      <c r="AM259" s="216"/>
      <c r="AN259" s="216"/>
      <c r="AO259" s="216"/>
      <c r="AP259" s="216"/>
      <c r="AQ259" s="216"/>
      <c r="AR259" s="216"/>
      <c r="AS259" s="216"/>
      <c r="AT259" s="216"/>
      <c r="AU259" s="216"/>
      <c r="AV259" s="216"/>
      <c r="AW259" s="216"/>
      <c r="AX259" s="216"/>
      <c r="AY259" s="216"/>
      <c r="AZ259" s="216"/>
      <c r="BA259" s="217" t="s">
        <v>128</v>
      </c>
      <c r="BB259" s="137" t="s">
        <v>85</v>
      </c>
      <c r="BC259" s="1874" t="s">
        <v>114</v>
      </c>
      <c r="BD259" s="1875"/>
      <c r="BE259" s="1875"/>
      <c r="BF259" s="1875"/>
      <c r="BG259" s="1876"/>
      <c r="BH259" s="1877" t="s">
        <v>38</v>
      </c>
      <c r="BI259" s="1875"/>
      <c r="BJ259" s="1875"/>
      <c r="BK259" s="1875"/>
      <c r="BL259" s="1876"/>
      <c r="BM259" s="1877" t="s">
        <v>37</v>
      </c>
      <c r="BN259" s="1875"/>
      <c r="BO259" s="1875"/>
      <c r="BP259" s="1875"/>
      <c r="BQ259" s="1878"/>
      <c r="BR259" s="1466" t="s">
        <v>137</v>
      </c>
      <c r="BS259" s="1467"/>
      <c r="BT259" s="1467"/>
      <c r="BU259" s="1467"/>
      <c r="BV259" s="1467"/>
      <c r="BW259" s="1467"/>
      <c r="BX259" s="1467"/>
      <c r="BY259" s="1468"/>
      <c r="BZ259" s="215"/>
      <c r="CA259" s="215"/>
      <c r="CB259" s="215"/>
      <c r="CC259" s="215"/>
      <c r="CD259" s="215"/>
      <c r="CE259" s="215"/>
      <c r="CF259" s="215"/>
      <c r="CG259" s="215"/>
      <c r="CH259" s="215"/>
      <c r="CI259" s="215"/>
      <c r="CJ259" s="215"/>
      <c r="CK259" s="215"/>
      <c r="CL259" s="215"/>
      <c r="CM259" s="215"/>
      <c r="CN259" s="215"/>
      <c r="CO259" s="215"/>
      <c r="CP259" s="215"/>
      <c r="CQ259" s="215"/>
      <c r="CR259" s="215"/>
      <c r="CS259" s="215"/>
      <c r="CT259" s="215"/>
      <c r="CU259" s="215"/>
      <c r="CV259" s="215"/>
      <c r="CW259" s="215"/>
      <c r="CX259" s="215"/>
      <c r="CY259" s="215"/>
      <c r="CZ259" s="215"/>
    </row>
    <row r="260" s="398" customFormat="true" ht="12.75" x14ac:dyDescent="0.2">
      <c r="B260" s="397"/>
      <c r="Z260" s="216"/>
      <c r="AA260" s="216"/>
      <c r="AB260" s="216"/>
      <c r="AC260" s="216"/>
      <c r="AD260" s="216"/>
      <c r="AE260" s="216"/>
      <c r="AF260" s="216"/>
      <c r="AG260" s="216"/>
      <c r="AH260" s="216"/>
      <c r="AI260" s="216"/>
      <c r="AJ260" s="216"/>
      <c r="AK260" s="216"/>
      <c r="AL260" s="216"/>
      <c r="AM260" s="216"/>
      <c r="AN260" s="216"/>
      <c r="AO260" s="216"/>
      <c r="AP260" s="216"/>
      <c r="AQ260" s="216"/>
      <c r="AR260" s="216"/>
      <c r="AS260" s="216"/>
      <c r="AT260" s="216"/>
      <c r="AU260" s="216"/>
      <c r="AV260" s="216"/>
      <c r="AW260" s="216"/>
      <c r="AX260" s="216"/>
      <c r="AY260" s="216"/>
      <c r="AZ260" s="216"/>
      <c r="BA260" s="204" t="s">
        <v>118</v>
      </c>
      <c r="BB260" s="203"/>
      <c r="BC260" s="361" t="s">
        <v>0</v>
      </c>
      <c r="BD260" s="178" t="s">
        <v>1</v>
      </c>
      <c r="BE260" s="178" t="s">
        <v>2</v>
      </c>
      <c r="BF260" s="178" t="s">
        <v>3</v>
      </c>
      <c r="BG260" s="362" t="s">
        <v>4</v>
      </c>
      <c r="BH260" s="363" t="s">
        <v>0</v>
      </c>
      <c r="BI260" s="178" t="s">
        <v>1</v>
      </c>
      <c r="BJ260" s="178" t="s">
        <v>2</v>
      </c>
      <c r="BK260" s="178" t="s">
        <v>3</v>
      </c>
      <c r="BL260" s="362" t="s">
        <v>4</v>
      </c>
      <c r="BM260" s="363" t="s">
        <v>0</v>
      </c>
      <c r="BN260" s="178" t="s">
        <v>1</v>
      </c>
      <c r="BO260" s="178" t="s">
        <v>2</v>
      </c>
      <c r="BP260" s="178" t="s">
        <v>3</v>
      </c>
      <c r="BQ260" s="362" t="s">
        <v>4</v>
      </c>
      <c r="BR260" s="363" t="s">
        <v>149</v>
      </c>
      <c r="BS260" s="178" t="s">
        <v>150</v>
      </c>
      <c r="BT260" s="178" t="s">
        <v>151</v>
      </c>
      <c r="BU260" s="178" t="s">
        <v>152</v>
      </c>
      <c r="BV260" s="178" t="s">
        <v>153</v>
      </c>
      <c r="BW260" s="178" t="s">
        <v>154</v>
      </c>
      <c r="BX260" s="178" t="s">
        <v>225</v>
      </c>
      <c r="BY260" s="179" t="s">
        <v>156</v>
      </c>
      <c r="BZ260" s="1554"/>
      <c r="CA260" s="1554"/>
      <c r="CB260" s="1554"/>
      <c r="CC260" s="1554"/>
      <c r="CD260" s="1554"/>
      <c r="CE260" s="1554"/>
      <c r="CF260" s="1554"/>
      <c r="CG260" s="1554"/>
      <c r="CH260" s="1554"/>
      <c r="CI260" s="1554"/>
      <c r="CJ260" s="1554"/>
      <c r="CK260" s="1554"/>
      <c r="CL260" s="1554"/>
      <c r="CM260" s="1554"/>
      <c r="CN260" s="1554"/>
      <c r="CO260" s="1554"/>
      <c r="CP260" s="1554"/>
      <c r="CQ260" s="1554"/>
      <c r="CR260" s="1554"/>
      <c r="CS260" s="1554"/>
      <c r="CT260" s="1554"/>
      <c r="CU260" s="1554"/>
      <c r="CV260" s="1554"/>
      <c r="CW260" s="1554"/>
      <c r="CX260" s="1554"/>
      <c r="CY260" s="1554"/>
      <c r="CZ260" s="1554"/>
    </row>
    <row r="261" s="398" customFormat="true" ht="15" customHeight="true" x14ac:dyDescent="0.2">
      <c r="B261" s="397"/>
      <c r="Z261" s="216"/>
      <c r="AA261" s="216"/>
      <c r="AB261" s="216"/>
      <c r="AC261" s="216"/>
      <c r="AD261" s="216"/>
      <c r="AE261" s="216"/>
      <c r="AF261" s="216"/>
      <c r="AG261" s="216"/>
      <c r="AH261" s="216"/>
      <c r="AI261" s="216"/>
      <c r="AJ261" s="216"/>
      <c r="AK261" s="216"/>
      <c r="AL261" s="216"/>
      <c r="AM261" s="216"/>
      <c r="AN261" s="216"/>
      <c r="AO261" s="216"/>
      <c r="AP261" s="216"/>
      <c r="AQ261" s="216"/>
      <c r="AR261" s="216"/>
      <c r="AS261" s="216"/>
      <c r="AT261" s="216"/>
      <c r="AU261" s="216"/>
      <c r="AV261" s="216"/>
      <c r="AW261" s="216"/>
      <c r="AX261" s="216"/>
      <c r="AY261" s="216"/>
      <c r="AZ261" s="216"/>
      <c r="BA261" s="1879" t="s">
        <v>73</v>
      </c>
      <c r="BB261" s="294" t="s">
        <v>49</v>
      </c>
      <c r="BC261" s="1058" t="s">
        <v>35</v>
      </c>
      <c r="BD261" s="1077" t="s">
        <v>35</v>
      </c>
      <c r="BE261" s="1077" t="s">
        <v>35</v>
      </c>
      <c r="BF261" s="1077" t="s">
        <v>35</v>
      </c>
      <c r="BG261" s="1097" t="s">
        <v>35</v>
      </c>
      <c r="BH261" s="1117" t="s">
        <v>35</v>
      </c>
      <c r="BI261" s="1077" t="s">
        <v>35</v>
      </c>
      <c r="BJ261" s="1077" t="s">
        <v>35</v>
      </c>
      <c r="BK261" s="1077" t="s">
        <v>35</v>
      </c>
      <c r="BL261" s="1097" t="s">
        <v>35</v>
      </c>
      <c r="BM261" s="1117" t="s">
        <v>35</v>
      </c>
      <c r="BN261" s="1077" t="s">
        <v>35</v>
      </c>
      <c r="BO261" s="1077" t="s">
        <v>35</v>
      </c>
      <c r="BP261" s="1077" t="s">
        <v>35</v>
      </c>
      <c r="BQ261" s="1097" t="s">
        <v>35</v>
      </c>
      <c r="BR261" s="1117" t="s">
        <v>35</v>
      </c>
      <c r="BS261" s="1077" t="s">
        <v>35</v>
      </c>
      <c r="BT261" s="1077" t="s">
        <v>35</v>
      </c>
      <c r="BU261" s="1077" t="s">
        <v>35</v>
      </c>
      <c r="BV261" s="1077" t="s">
        <v>35</v>
      </c>
      <c r="BW261" s="1077" t="s">
        <v>35</v>
      </c>
      <c r="BX261" s="1077" t="s">
        <v>35</v>
      </c>
      <c r="BY261" s="1135" t="s">
        <v>35</v>
      </c>
      <c r="BZ261" s="1555"/>
      <c r="CA261" s="1555"/>
      <c r="CB261" s="1555"/>
      <c r="CC261" s="1555"/>
      <c r="CD261" s="1555"/>
      <c r="CE261" s="1555"/>
      <c r="CF261" s="1555"/>
      <c r="CG261" s="1555"/>
      <c r="CH261" s="1555"/>
      <c r="CI261" s="1555"/>
      <c r="CJ261" s="1555"/>
      <c r="CK261" s="1555"/>
      <c r="CL261" s="1555"/>
      <c r="CM261" s="1555"/>
      <c r="CN261" s="1555"/>
      <c r="CO261" s="1555"/>
      <c r="CP261" s="1555"/>
      <c r="CQ261" s="1555"/>
      <c r="CR261" s="1555"/>
      <c r="CS261" s="1555"/>
      <c r="CT261" s="1555"/>
      <c r="CU261" s="1555"/>
      <c r="CV261" s="1555"/>
      <c r="CW261" s="1555"/>
      <c r="CX261" s="1555"/>
      <c r="CY261" s="1555"/>
      <c r="CZ261" s="1555"/>
    </row>
    <row r="262" s="398" customFormat="true" ht="15" customHeight="true" x14ac:dyDescent="0.2">
      <c r="B262" s="397"/>
      <c r="Z262" s="216"/>
      <c r="AA262" s="216"/>
      <c r="AB262" s="216"/>
      <c r="AC262" s="216"/>
      <c r="AD262" s="216"/>
      <c r="AE262" s="216"/>
      <c r="AF262" s="216"/>
      <c r="AG262" s="216"/>
      <c r="AH262" s="216"/>
      <c r="AI262" s="216"/>
      <c r="AJ262" s="216"/>
      <c r="AK262" s="216"/>
      <c r="AL262" s="216"/>
      <c r="AM262" s="216"/>
      <c r="AN262" s="216"/>
      <c r="AO262" s="216"/>
      <c r="AP262" s="216"/>
      <c r="AQ262" s="216"/>
      <c r="AR262" s="216"/>
      <c r="AS262" s="216"/>
      <c r="AT262" s="216"/>
      <c r="AU262" s="216"/>
      <c r="AV262" s="216"/>
      <c r="AW262" s="216"/>
      <c r="AX262" s="216"/>
      <c r="AY262" s="216"/>
      <c r="AZ262" s="216"/>
      <c r="BA262" s="1880"/>
      <c r="BB262" s="295" t="s">
        <v>48</v>
      </c>
      <c r="BC262" s="1059" t="s">
        <v>35</v>
      </c>
      <c r="BD262" s="1078" t="s">
        <v>35</v>
      </c>
      <c r="BE262" s="1078" t="s">
        <v>35</v>
      </c>
      <c r="BF262" s="1078" t="s">
        <v>35</v>
      </c>
      <c r="BG262" s="1098" t="s">
        <v>35</v>
      </c>
      <c r="BH262" s="1118" t="s">
        <v>35</v>
      </c>
      <c r="BI262" s="1078" t="s">
        <v>35</v>
      </c>
      <c r="BJ262" s="1078" t="s">
        <v>35</v>
      </c>
      <c r="BK262" s="1078" t="s">
        <v>35</v>
      </c>
      <c r="BL262" s="1098" t="s">
        <v>35</v>
      </c>
      <c r="BM262" s="1118" t="s">
        <v>35</v>
      </c>
      <c r="BN262" s="1078" t="s">
        <v>35</v>
      </c>
      <c r="BO262" s="1078" t="s">
        <v>35</v>
      </c>
      <c r="BP262" s="1078" t="s">
        <v>35</v>
      </c>
      <c r="BQ262" s="1098" t="s">
        <v>35</v>
      </c>
      <c r="BR262" s="1118" t="s">
        <v>35</v>
      </c>
      <c r="BS262" s="1078" t="s">
        <v>35</v>
      </c>
      <c r="BT262" s="1078" t="s">
        <v>35</v>
      </c>
      <c r="BU262" s="1078" t="s">
        <v>35</v>
      </c>
      <c r="BV262" s="1078" t="s">
        <v>35</v>
      </c>
      <c r="BW262" s="1078" t="s">
        <v>35</v>
      </c>
      <c r="BX262" s="1078" t="s">
        <v>35</v>
      </c>
      <c r="BY262" s="1136" t="s">
        <v>35</v>
      </c>
      <c r="BZ262" s="1556"/>
      <c r="CA262" s="1556"/>
      <c r="CB262" s="1556"/>
      <c r="CC262" s="1556"/>
      <c r="CD262" s="1556"/>
      <c r="CE262" s="1556"/>
      <c r="CF262" s="1556"/>
      <c r="CG262" s="1556"/>
      <c r="CH262" s="1556"/>
      <c r="CI262" s="1556"/>
      <c r="CJ262" s="1556"/>
      <c r="CK262" s="1556"/>
      <c r="CL262" s="1556"/>
      <c r="CM262" s="1556"/>
      <c r="CN262" s="1556"/>
      <c r="CO262" s="1556"/>
      <c r="CP262" s="1556"/>
      <c r="CQ262" s="1556"/>
      <c r="CR262" s="1556"/>
      <c r="CS262" s="1556"/>
      <c r="CT262" s="1556"/>
      <c r="CU262" s="1556"/>
      <c r="CV262" s="1556"/>
      <c r="CW262" s="1556"/>
      <c r="CX262" s="1556"/>
      <c r="CY262" s="1556"/>
      <c r="CZ262" s="1556"/>
    </row>
    <row r="263" s="398" customFormat="true" ht="15" customHeight="true" x14ac:dyDescent="0.2">
      <c r="B263" s="397"/>
      <c r="Z263" s="216"/>
      <c r="AA263" s="216"/>
      <c r="AB263" s="216"/>
      <c r="AC263" s="216"/>
      <c r="AD263" s="216"/>
      <c r="AE263" s="216"/>
      <c r="AF263" s="216"/>
      <c r="AG263" s="216"/>
      <c r="AH263" s="216"/>
      <c r="AI263" s="216"/>
      <c r="AJ263" s="216"/>
      <c r="AK263" s="216"/>
      <c r="AL263" s="216"/>
      <c r="AM263" s="216"/>
      <c r="AN263" s="216"/>
      <c r="AO263" s="216"/>
      <c r="AP263" s="216"/>
      <c r="AQ263" s="216"/>
      <c r="AR263" s="216"/>
      <c r="AS263" s="216"/>
      <c r="AT263" s="216"/>
      <c r="AU263" s="216"/>
      <c r="AV263" s="216"/>
      <c r="AW263" s="216"/>
      <c r="AX263" s="216"/>
      <c r="AY263" s="216"/>
      <c r="AZ263" s="216"/>
      <c r="BA263" s="1880"/>
      <c r="BB263" s="295" t="s">
        <v>112</v>
      </c>
      <c r="BC263" s="1059" t="s">
        <v>35</v>
      </c>
      <c r="BD263" s="1078" t="s">
        <v>35</v>
      </c>
      <c r="BE263" s="1078" t="s">
        <v>35</v>
      </c>
      <c r="BF263" s="1078" t="s">
        <v>35</v>
      </c>
      <c r="BG263" s="1098" t="s">
        <v>35</v>
      </c>
      <c r="BH263" s="1118" t="s">
        <v>35</v>
      </c>
      <c r="BI263" s="1078" t="s">
        <v>35</v>
      </c>
      <c r="BJ263" s="1078" t="s">
        <v>35</v>
      </c>
      <c r="BK263" s="1078" t="s">
        <v>35</v>
      </c>
      <c r="BL263" s="1098" t="s">
        <v>35</v>
      </c>
      <c r="BM263" s="1118" t="s">
        <v>35</v>
      </c>
      <c r="BN263" s="1078" t="s">
        <v>35</v>
      </c>
      <c r="BO263" s="1078" t="s">
        <v>35</v>
      </c>
      <c r="BP263" s="1078" t="s">
        <v>35</v>
      </c>
      <c r="BQ263" s="1098" t="s">
        <v>35</v>
      </c>
      <c r="BR263" s="1118" t="s">
        <v>35</v>
      </c>
      <c r="BS263" s="1078" t="s">
        <v>35</v>
      </c>
      <c r="BT263" s="1078" t="s">
        <v>35</v>
      </c>
      <c r="BU263" s="1078" t="s">
        <v>35</v>
      </c>
      <c r="BV263" s="1078" t="s">
        <v>35</v>
      </c>
      <c r="BW263" s="1078" t="s">
        <v>35</v>
      </c>
      <c r="BX263" s="1078" t="s">
        <v>35</v>
      </c>
      <c r="BY263" s="1136" t="s">
        <v>35</v>
      </c>
      <c r="BZ263" s="1556"/>
      <c r="CA263" s="1556"/>
      <c r="CB263" s="1556"/>
      <c r="CC263" s="1556"/>
      <c r="CD263" s="1556"/>
      <c r="CE263" s="1556"/>
      <c r="CF263" s="1556"/>
      <c r="CG263" s="1556"/>
      <c r="CH263" s="1556"/>
      <c r="CI263" s="1556"/>
      <c r="CJ263" s="1556"/>
      <c r="CK263" s="1556"/>
      <c r="CL263" s="1556"/>
      <c r="CM263" s="1556"/>
      <c r="CN263" s="1556"/>
      <c r="CO263" s="1556"/>
      <c r="CP263" s="1556"/>
      <c r="CQ263" s="1556"/>
      <c r="CR263" s="1556"/>
      <c r="CS263" s="1556"/>
      <c r="CT263" s="1556"/>
      <c r="CU263" s="1556"/>
      <c r="CV263" s="1556"/>
      <c r="CW263" s="1556"/>
      <c r="CX263" s="1556"/>
      <c r="CY263" s="1556"/>
      <c r="CZ263" s="1556"/>
    </row>
    <row r="264" s="398" customFormat="true" ht="15" customHeight="true" x14ac:dyDescent="0.2">
      <c r="B264" s="397"/>
      <c r="Z264" s="216"/>
      <c r="AA264" s="216"/>
      <c r="AB264" s="216"/>
      <c r="AC264" s="216"/>
      <c r="AD264" s="216"/>
      <c r="AE264" s="216"/>
      <c r="AF264" s="216"/>
      <c r="AG264" s="216"/>
      <c r="AH264" s="216"/>
      <c r="AI264" s="216"/>
      <c r="AJ264" s="216"/>
      <c r="AK264" s="216"/>
      <c r="AL264" s="216"/>
      <c r="AM264" s="216"/>
      <c r="AN264" s="216"/>
      <c r="AO264" s="216"/>
      <c r="AP264" s="216"/>
      <c r="AQ264" s="216"/>
      <c r="AR264" s="216"/>
      <c r="AS264" s="216"/>
      <c r="AT264" s="216"/>
      <c r="AU264" s="216"/>
      <c r="AV264" s="216"/>
      <c r="AW264" s="216"/>
      <c r="AX264" s="216"/>
      <c r="AY264" s="216"/>
      <c r="AZ264" s="216"/>
      <c r="BA264" s="1880" t="s">
        <v>74</v>
      </c>
      <c r="BB264" s="295" t="s">
        <v>88</v>
      </c>
      <c r="BC264" s="1059" t="s">
        <v>35</v>
      </c>
      <c r="BD264" s="1078" t="s">
        <v>35</v>
      </c>
      <c r="BE264" s="1078" t="s">
        <v>35</v>
      </c>
      <c r="BF264" s="1078" t="s">
        <v>35</v>
      </c>
      <c r="BG264" s="1098" t="s">
        <v>35</v>
      </c>
      <c r="BH264" s="1118" t="s">
        <v>35</v>
      </c>
      <c r="BI264" s="1078" t="s">
        <v>35</v>
      </c>
      <c r="BJ264" s="1078" t="s">
        <v>35</v>
      </c>
      <c r="BK264" s="1078" t="s">
        <v>35</v>
      </c>
      <c r="BL264" s="1098" t="s">
        <v>35</v>
      </c>
      <c r="BM264" s="1118" t="s">
        <v>35</v>
      </c>
      <c r="BN264" s="1078" t="s">
        <v>35</v>
      </c>
      <c r="BO264" s="1078" t="s">
        <v>35</v>
      </c>
      <c r="BP264" s="1078" t="s">
        <v>35</v>
      </c>
      <c r="BQ264" s="1098" t="s">
        <v>35</v>
      </c>
      <c r="BR264" s="1118" t="s">
        <v>35</v>
      </c>
      <c r="BS264" s="1078" t="s">
        <v>35</v>
      </c>
      <c r="BT264" s="1078" t="s">
        <v>35</v>
      </c>
      <c r="BU264" s="1078" t="s">
        <v>35</v>
      </c>
      <c r="BV264" s="1078" t="s">
        <v>35</v>
      </c>
      <c r="BW264" s="1078" t="s">
        <v>35</v>
      </c>
      <c r="BX264" s="1078" t="s">
        <v>35</v>
      </c>
      <c r="BY264" s="1136" t="s">
        <v>35</v>
      </c>
      <c r="BZ264" s="1556"/>
      <c r="CA264" s="1556"/>
      <c r="CB264" s="1556"/>
      <c r="CC264" s="1556"/>
      <c r="CD264" s="1556"/>
      <c r="CE264" s="1556"/>
      <c r="CF264" s="1556"/>
      <c r="CG264" s="1556"/>
      <c r="CH264" s="1556"/>
      <c r="CI264" s="1556"/>
      <c r="CJ264" s="1556"/>
      <c r="CK264" s="1556"/>
      <c r="CL264" s="1556"/>
      <c r="CM264" s="1556"/>
      <c r="CN264" s="1556"/>
      <c r="CO264" s="1556"/>
      <c r="CP264" s="1556"/>
      <c r="CQ264" s="1556"/>
      <c r="CR264" s="1556"/>
      <c r="CS264" s="1556"/>
      <c r="CT264" s="1556"/>
      <c r="CU264" s="1556"/>
      <c r="CV264" s="1556"/>
      <c r="CW264" s="1556"/>
      <c r="CX264" s="1556"/>
      <c r="CY264" s="1556"/>
      <c r="CZ264" s="1556"/>
    </row>
    <row r="265" s="398" customFormat="true" ht="15" customHeight="true" x14ac:dyDescent="0.2">
      <c r="B265" s="397"/>
      <c r="Z265" s="216"/>
      <c r="AA265" s="216"/>
      <c r="AB265" s="216"/>
      <c r="AC265" s="216"/>
      <c r="AD265" s="216"/>
      <c r="AE265" s="216"/>
      <c r="AF265" s="216"/>
      <c r="AG265" s="216"/>
      <c r="AH265" s="216"/>
      <c r="AI265" s="216"/>
      <c r="AJ265" s="216"/>
      <c r="AK265" s="216"/>
      <c r="AL265" s="216"/>
      <c r="AM265" s="216"/>
      <c r="AN265" s="216"/>
      <c r="AO265" s="216"/>
      <c r="AP265" s="216"/>
      <c r="AQ265" s="216"/>
      <c r="AR265" s="216"/>
      <c r="AS265" s="216"/>
      <c r="AT265" s="216"/>
      <c r="AU265" s="216"/>
      <c r="AV265" s="216"/>
      <c r="AW265" s="216"/>
      <c r="AX265" s="216"/>
      <c r="AY265" s="216"/>
      <c r="AZ265" s="216"/>
      <c r="BA265" s="1880"/>
      <c r="BB265" s="295" t="s">
        <v>89</v>
      </c>
      <c r="BC265" s="1059" t="s">
        <v>35</v>
      </c>
      <c r="BD265" s="1078" t="s">
        <v>35</v>
      </c>
      <c r="BE265" s="1078" t="s">
        <v>35</v>
      </c>
      <c r="BF265" s="1078" t="s">
        <v>35</v>
      </c>
      <c r="BG265" s="1098" t="s">
        <v>35</v>
      </c>
      <c r="BH265" s="1118" t="s">
        <v>35</v>
      </c>
      <c r="BI265" s="1078" t="s">
        <v>35</v>
      </c>
      <c r="BJ265" s="1078" t="s">
        <v>35</v>
      </c>
      <c r="BK265" s="1078" t="s">
        <v>35</v>
      </c>
      <c r="BL265" s="1098" t="s">
        <v>35</v>
      </c>
      <c r="BM265" s="1118" t="s">
        <v>35</v>
      </c>
      <c r="BN265" s="1078" t="s">
        <v>35</v>
      </c>
      <c r="BO265" s="1078" t="s">
        <v>35</v>
      </c>
      <c r="BP265" s="1078" t="s">
        <v>35</v>
      </c>
      <c r="BQ265" s="1098" t="s">
        <v>35</v>
      </c>
      <c r="BR265" s="1118" t="s">
        <v>35</v>
      </c>
      <c r="BS265" s="1078" t="s">
        <v>35</v>
      </c>
      <c r="BT265" s="1078" t="s">
        <v>35</v>
      </c>
      <c r="BU265" s="1078" t="s">
        <v>35</v>
      </c>
      <c r="BV265" s="1078" t="s">
        <v>35</v>
      </c>
      <c r="BW265" s="1078" t="s">
        <v>35</v>
      </c>
      <c r="BX265" s="1078" t="s">
        <v>35</v>
      </c>
      <c r="BY265" s="1136" t="s">
        <v>35</v>
      </c>
      <c r="BZ265" s="1556"/>
      <c r="CA265" s="1556"/>
      <c r="CB265" s="1556"/>
      <c r="CC265" s="1556"/>
      <c r="CD265" s="1556"/>
      <c r="CE265" s="1556"/>
      <c r="CF265" s="1556"/>
      <c r="CG265" s="1556"/>
      <c r="CH265" s="1556"/>
      <c r="CI265" s="1556"/>
      <c r="CJ265" s="1556"/>
      <c r="CK265" s="1556"/>
      <c r="CL265" s="1556"/>
      <c r="CM265" s="1556"/>
      <c r="CN265" s="1556"/>
      <c r="CO265" s="1556"/>
      <c r="CP265" s="1556"/>
      <c r="CQ265" s="1556"/>
      <c r="CR265" s="1556"/>
      <c r="CS265" s="1556"/>
      <c r="CT265" s="1556"/>
      <c r="CU265" s="1556"/>
      <c r="CV265" s="1556"/>
      <c r="CW265" s="1556"/>
      <c r="CX265" s="1556"/>
      <c r="CY265" s="1556"/>
      <c r="CZ265" s="1556"/>
    </row>
    <row r="266" s="398" customFormat="true" ht="15" customHeight="true" x14ac:dyDescent="0.2">
      <c r="B266" s="397"/>
      <c r="Z266" s="216"/>
      <c r="AA266" s="216"/>
      <c r="AB266" s="216"/>
      <c r="AC266" s="216"/>
      <c r="AD266" s="216"/>
      <c r="AE266" s="216"/>
      <c r="AF266" s="216"/>
      <c r="AG266" s="216"/>
      <c r="AH266" s="216"/>
      <c r="AI266" s="216"/>
      <c r="AJ266" s="216"/>
      <c r="AK266" s="216"/>
      <c r="AL266" s="216"/>
      <c r="AM266" s="216"/>
      <c r="AN266" s="216"/>
      <c r="AO266" s="216"/>
      <c r="AP266" s="216"/>
      <c r="AQ266" s="216"/>
      <c r="AR266" s="216"/>
      <c r="AS266" s="216"/>
      <c r="AT266" s="216"/>
      <c r="AU266" s="216"/>
      <c r="AV266" s="216"/>
      <c r="AW266" s="216"/>
      <c r="AX266" s="216"/>
      <c r="AY266" s="216"/>
      <c r="AZ266" s="216"/>
      <c r="BA266" s="1880"/>
      <c r="BB266" s="295" t="s">
        <v>90</v>
      </c>
      <c r="BC266" s="1059" t="s">
        <v>35</v>
      </c>
      <c r="BD266" s="1078" t="s">
        <v>35</v>
      </c>
      <c r="BE266" s="1078" t="s">
        <v>35</v>
      </c>
      <c r="BF266" s="1078" t="s">
        <v>35</v>
      </c>
      <c r="BG266" s="1098" t="s">
        <v>35</v>
      </c>
      <c r="BH266" s="1118" t="s">
        <v>35</v>
      </c>
      <c r="BI266" s="1078" t="s">
        <v>35</v>
      </c>
      <c r="BJ266" s="1078" t="s">
        <v>35</v>
      </c>
      <c r="BK266" s="1078" t="s">
        <v>35</v>
      </c>
      <c r="BL266" s="1098" t="s">
        <v>35</v>
      </c>
      <c r="BM266" s="1118" t="s">
        <v>35</v>
      </c>
      <c r="BN266" s="1078" t="s">
        <v>35</v>
      </c>
      <c r="BO266" s="1078" t="s">
        <v>35</v>
      </c>
      <c r="BP266" s="1078" t="s">
        <v>35</v>
      </c>
      <c r="BQ266" s="1098" t="s">
        <v>35</v>
      </c>
      <c r="BR266" s="1118" t="s">
        <v>35</v>
      </c>
      <c r="BS266" s="1078" t="s">
        <v>35</v>
      </c>
      <c r="BT266" s="1078" t="s">
        <v>35</v>
      </c>
      <c r="BU266" s="1078" t="s">
        <v>35</v>
      </c>
      <c r="BV266" s="1078" t="s">
        <v>35</v>
      </c>
      <c r="BW266" s="1078" t="s">
        <v>35</v>
      </c>
      <c r="BX266" s="1078" t="s">
        <v>35</v>
      </c>
      <c r="BY266" s="1136" t="s">
        <v>35</v>
      </c>
      <c r="BZ266" s="1556"/>
      <c r="CA266" s="1556"/>
      <c r="CB266" s="1556"/>
      <c r="CC266" s="1556"/>
      <c r="CD266" s="1556"/>
      <c r="CE266" s="1556"/>
      <c r="CF266" s="1556"/>
      <c r="CG266" s="1556"/>
      <c r="CH266" s="1556"/>
      <c r="CI266" s="1556"/>
      <c r="CJ266" s="1556"/>
      <c r="CK266" s="1556"/>
      <c r="CL266" s="1556"/>
      <c r="CM266" s="1556"/>
      <c r="CN266" s="1556"/>
      <c r="CO266" s="1556"/>
      <c r="CP266" s="1556"/>
      <c r="CQ266" s="1556"/>
      <c r="CR266" s="1556"/>
      <c r="CS266" s="1556"/>
      <c r="CT266" s="1556"/>
      <c r="CU266" s="1556"/>
      <c r="CV266" s="1556"/>
      <c r="CW266" s="1556"/>
      <c r="CX266" s="1556"/>
      <c r="CY266" s="1556"/>
      <c r="CZ266" s="1556"/>
    </row>
    <row r="267" s="398" customFormat="true" ht="15" customHeight="true" x14ac:dyDescent="0.2">
      <c r="B267" s="397"/>
      <c r="Z267" s="216"/>
      <c r="AA267" s="216"/>
      <c r="AB267" s="216"/>
      <c r="AC267" s="216"/>
      <c r="AD267" s="216"/>
      <c r="AE267" s="216"/>
      <c r="AF267" s="216"/>
      <c r="AG267" s="216"/>
      <c r="AH267" s="216"/>
      <c r="AI267" s="216"/>
      <c r="AJ267" s="216"/>
      <c r="AK267" s="216"/>
      <c r="AL267" s="216"/>
      <c r="AM267" s="216"/>
      <c r="AN267" s="216"/>
      <c r="AO267" s="216"/>
      <c r="AP267" s="216"/>
      <c r="AQ267" s="216"/>
      <c r="AR267" s="216"/>
      <c r="AS267" s="216"/>
      <c r="AT267" s="216"/>
      <c r="AU267" s="216"/>
      <c r="AV267" s="216"/>
      <c r="AW267" s="216"/>
      <c r="AX267" s="216"/>
      <c r="AY267" s="216"/>
      <c r="AZ267" s="216"/>
      <c r="BA267" s="1880"/>
      <c r="BB267" s="295" t="s">
        <v>112</v>
      </c>
      <c r="BC267" s="1059" t="s">
        <v>35</v>
      </c>
      <c r="BD267" s="1078" t="s">
        <v>35</v>
      </c>
      <c r="BE267" s="1078" t="s">
        <v>35</v>
      </c>
      <c r="BF267" s="1078" t="s">
        <v>35</v>
      </c>
      <c r="BG267" s="1098" t="s">
        <v>35</v>
      </c>
      <c r="BH267" s="1118" t="s">
        <v>35</v>
      </c>
      <c r="BI267" s="1078" t="s">
        <v>35</v>
      </c>
      <c r="BJ267" s="1078" t="s">
        <v>35</v>
      </c>
      <c r="BK267" s="1078" t="s">
        <v>35</v>
      </c>
      <c r="BL267" s="1098" t="s">
        <v>35</v>
      </c>
      <c r="BM267" s="1118" t="s">
        <v>35</v>
      </c>
      <c r="BN267" s="1078" t="s">
        <v>35</v>
      </c>
      <c r="BO267" s="1078" t="s">
        <v>35</v>
      </c>
      <c r="BP267" s="1078" t="s">
        <v>35</v>
      </c>
      <c r="BQ267" s="1098" t="s">
        <v>35</v>
      </c>
      <c r="BR267" s="1118" t="s">
        <v>35</v>
      </c>
      <c r="BS267" s="1078" t="s">
        <v>35</v>
      </c>
      <c r="BT267" s="1078" t="s">
        <v>35</v>
      </c>
      <c r="BU267" s="1078" t="s">
        <v>35</v>
      </c>
      <c r="BV267" s="1078" t="s">
        <v>35</v>
      </c>
      <c r="BW267" s="1078" t="s">
        <v>35</v>
      </c>
      <c r="BX267" s="1078" t="s">
        <v>35</v>
      </c>
      <c r="BY267" s="1136" t="s">
        <v>35</v>
      </c>
      <c r="BZ267" s="1556"/>
      <c r="CA267" s="1556"/>
      <c r="CB267" s="1556"/>
      <c r="CC267" s="1556"/>
      <c r="CD267" s="1556"/>
      <c r="CE267" s="1556"/>
      <c r="CF267" s="1556"/>
      <c r="CG267" s="1556"/>
      <c r="CH267" s="1556"/>
      <c r="CI267" s="1556"/>
      <c r="CJ267" s="1556"/>
      <c r="CK267" s="1556"/>
      <c r="CL267" s="1556"/>
      <c r="CM267" s="1556"/>
      <c r="CN267" s="1556"/>
      <c r="CO267" s="1556"/>
      <c r="CP267" s="1556"/>
      <c r="CQ267" s="1556"/>
      <c r="CR267" s="1556"/>
      <c r="CS267" s="1556"/>
      <c r="CT267" s="1556"/>
      <c r="CU267" s="1556"/>
      <c r="CV267" s="1556"/>
      <c r="CW267" s="1556"/>
      <c r="CX267" s="1556"/>
      <c r="CY267" s="1556"/>
      <c r="CZ267" s="1556"/>
    </row>
    <row r="268" s="398" customFormat="true" ht="15" customHeight="true" x14ac:dyDescent="0.2">
      <c r="B268" s="397"/>
      <c r="Z268" s="216"/>
      <c r="AA268" s="216"/>
      <c r="AB268" s="216"/>
      <c r="AC268" s="216"/>
      <c r="AD268" s="216"/>
      <c r="AE268" s="216"/>
      <c r="AF268" s="216"/>
      <c r="AG268" s="216"/>
      <c r="AH268" s="216"/>
      <c r="AI268" s="216"/>
      <c r="AJ268" s="216"/>
      <c r="AK268" s="216"/>
      <c r="AL268" s="216"/>
      <c r="AM268" s="216"/>
      <c r="AN268" s="216"/>
      <c r="AO268" s="216"/>
      <c r="AP268" s="216"/>
      <c r="AQ268" s="216"/>
      <c r="AR268" s="216"/>
      <c r="AS268" s="216"/>
      <c r="AT268" s="216"/>
      <c r="AU268" s="216"/>
      <c r="AV268" s="216"/>
      <c r="AW268" s="216"/>
      <c r="AX268" s="216"/>
      <c r="AY268" s="216"/>
      <c r="AZ268" s="216"/>
      <c r="BA268" s="1880" t="s">
        <v>115</v>
      </c>
      <c r="BB268" s="295" t="s">
        <v>88</v>
      </c>
      <c r="BC268" s="1059" t="s">
        <v>35</v>
      </c>
      <c r="BD268" s="1078" t="s">
        <v>35</v>
      </c>
      <c r="BE268" s="1078" t="s">
        <v>35</v>
      </c>
      <c r="BF268" s="1078" t="s">
        <v>35</v>
      </c>
      <c r="BG268" s="1098" t="s">
        <v>35</v>
      </c>
      <c r="BH268" s="1118" t="s">
        <v>35</v>
      </c>
      <c r="BI268" s="1078" t="s">
        <v>35</v>
      </c>
      <c r="BJ268" s="1078" t="s">
        <v>35</v>
      </c>
      <c r="BK268" s="1078" t="s">
        <v>35</v>
      </c>
      <c r="BL268" s="1098" t="s">
        <v>35</v>
      </c>
      <c r="BM268" s="1118" t="s">
        <v>35</v>
      </c>
      <c r="BN268" s="1078" t="s">
        <v>35</v>
      </c>
      <c r="BO268" s="1078" t="s">
        <v>35</v>
      </c>
      <c r="BP268" s="1078" t="s">
        <v>35</v>
      </c>
      <c r="BQ268" s="1098" t="s">
        <v>35</v>
      </c>
      <c r="BR268" s="1118" t="s">
        <v>35</v>
      </c>
      <c r="BS268" s="1078" t="s">
        <v>35</v>
      </c>
      <c r="BT268" s="1078" t="s">
        <v>35</v>
      </c>
      <c r="BU268" s="1078" t="s">
        <v>35</v>
      </c>
      <c r="BV268" s="1078" t="s">
        <v>35</v>
      </c>
      <c r="BW268" s="1078" t="s">
        <v>35</v>
      </c>
      <c r="BX268" s="1078" t="s">
        <v>35</v>
      </c>
      <c r="BY268" s="1136" t="s">
        <v>35</v>
      </c>
      <c r="BZ268" s="1556"/>
      <c r="CA268" s="1556"/>
      <c r="CB268" s="1556"/>
      <c r="CC268" s="1556"/>
      <c r="CD268" s="1556"/>
      <c r="CE268" s="1556"/>
      <c r="CF268" s="1556"/>
      <c r="CG268" s="1556"/>
      <c r="CH268" s="1556"/>
      <c r="CI268" s="1556"/>
      <c r="CJ268" s="1556"/>
      <c r="CK268" s="1556"/>
      <c r="CL268" s="1556"/>
      <c r="CM268" s="1556"/>
      <c r="CN268" s="1556"/>
      <c r="CO268" s="1556"/>
      <c r="CP268" s="1556"/>
      <c r="CQ268" s="1556"/>
      <c r="CR268" s="1556"/>
      <c r="CS268" s="1556"/>
      <c r="CT268" s="1556"/>
      <c r="CU268" s="1556"/>
      <c r="CV268" s="1556"/>
      <c r="CW268" s="1556"/>
      <c r="CX268" s="1556"/>
      <c r="CY268" s="1556"/>
      <c r="CZ268" s="1556"/>
    </row>
    <row r="269" s="398" customFormat="true" ht="15" customHeight="true" x14ac:dyDescent="0.2">
      <c r="B269" s="397"/>
      <c r="Z269" s="216"/>
      <c r="AA269" s="216"/>
      <c r="AB269" s="216"/>
      <c r="AC269" s="216"/>
      <c r="AD269" s="216"/>
      <c r="AE269" s="216"/>
      <c r="AF269" s="216"/>
      <c r="AG269" s="216"/>
      <c r="AH269" s="216"/>
      <c r="AI269" s="216"/>
      <c r="AJ269" s="216"/>
      <c r="AK269" s="216"/>
      <c r="AL269" s="216"/>
      <c r="AM269" s="216"/>
      <c r="AN269" s="216"/>
      <c r="AO269" s="216"/>
      <c r="AP269" s="216"/>
      <c r="AQ269" s="216"/>
      <c r="AR269" s="216"/>
      <c r="AS269" s="216"/>
      <c r="AT269" s="216"/>
      <c r="AU269" s="216"/>
      <c r="AV269" s="216"/>
      <c r="AW269" s="216"/>
      <c r="AX269" s="216"/>
      <c r="AY269" s="216"/>
      <c r="AZ269" s="216"/>
      <c r="BA269" s="1880"/>
      <c r="BB269" s="295" t="s">
        <v>89</v>
      </c>
      <c r="BC269" s="1059" t="s">
        <v>35</v>
      </c>
      <c r="BD269" s="1078" t="s">
        <v>35</v>
      </c>
      <c r="BE269" s="1078" t="s">
        <v>35</v>
      </c>
      <c r="BF269" s="1078" t="s">
        <v>35</v>
      </c>
      <c r="BG269" s="1098" t="s">
        <v>35</v>
      </c>
      <c r="BH269" s="1118" t="s">
        <v>35</v>
      </c>
      <c r="BI269" s="1078" t="s">
        <v>35</v>
      </c>
      <c r="BJ269" s="1078" t="s">
        <v>35</v>
      </c>
      <c r="BK269" s="1078" t="s">
        <v>35</v>
      </c>
      <c r="BL269" s="1098" t="s">
        <v>35</v>
      </c>
      <c r="BM269" s="1118" t="s">
        <v>35</v>
      </c>
      <c r="BN269" s="1078" t="s">
        <v>35</v>
      </c>
      <c r="BO269" s="1078" t="s">
        <v>35</v>
      </c>
      <c r="BP269" s="1078" t="s">
        <v>35</v>
      </c>
      <c r="BQ269" s="1098" t="s">
        <v>35</v>
      </c>
      <c r="BR269" s="1118" t="s">
        <v>35</v>
      </c>
      <c r="BS269" s="1078" t="s">
        <v>35</v>
      </c>
      <c r="BT269" s="1078" t="s">
        <v>35</v>
      </c>
      <c r="BU269" s="1078" t="s">
        <v>35</v>
      </c>
      <c r="BV269" s="1078" t="s">
        <v>35</v>
      </c>
      <c r="BW269" s="1078" t="s">
        <v>35</v>
      </c>
      <c r="BX269" s="1078" t="s">
        <v>35</v>
      </c>
      <c r="BY269" s="1136" t="s">
        <v>35</v>
      </c>
      <c r="BZ269" s="1556"/>
      <c r="CA269" s="1556"/>
      <c r="CB269" s="1556"/>
      <c r="CC269" s="1556"/>
      <c r="CD269" s="1556"/>
      <c r="CE269" s="1556"/>
      <c r="CF269" s="1556"/>
      <c r="CG269" s="1556"/>
      <c r="CH269" s="1556"/>
      <c r="CI269" s="1556"/>
      <c r="CJ269" s="1556"/>
      <c r="CK269" s="1556"/>
      <c r="CL269" s="1556"/>
      <c r="CM269" s="1556"/>
      <c r="CN269" s="1556"/>
      <c r="CO269" s="1556"/>
      <c r="CP269" s="1556"/>
      <c r="CQ269" s="1556"/>
      <c r="CR269" s="1556"/>
      <c r="CS269" s="1556"/>
      <c r="CT269" s="1556"/>
      <c r="CU269" s="1556"/>
      <c r="CV269" s="1556"/>
      <c r="CW269" s="1556"/>
      <c r="CX269" s="1556"/>
      <c r="CY269" s="1556"/>
      <c r="CZ269" s="1556"/>
    </row>
    <row r="270" s="398" customFormat="true" ht="15" customHeight="true" x14ac:dyDescent="0.2">
      <c r="B270" s="397"/>
      <c r="Z270" s="216"/>
      <c r="AA270" s="216"/>
      <c r="AB270" s="216"/>
      <c r="AC270" s="216"/>
      <c r="AD270" s="216"/>
      <c r="AE270" s="216"/>
      <c r="AF270" s="216"/>
      <c r="AG270" s="216"/>
      <c r="AH270" s="216"/>
      <c r="AI270" s="216"/>
      <c r="AJ270" s="216"/>
      <c r="AK270" s="216"/>
      <c r="AL270" s="216"/>
      <c r="AM270" s="216"/>
      <c r="AN270" s="216"/>
      <c r="AO270" s="216"/>
      <c r="AP270" s="216"/>
      <c r="AQ270" s="216"/>
      <c r="AR270" s="216"/>
      <c r="AS270" s="216"/>
      <c r="AT270" s="216"/>
      <c r="AU270" s="216"/>
      <c r="AV270" s="216"/>
      <c r="AW270" s="216"/>
      <c r="AX270" s="216"/>
      <c r="AY270" s="216"/>
      <c r="AZ270" s="216"/>
      <c r="BA270" s="1880"/>
      <c r="BB270" s="295" t="s">
        <v>90</v>
      </c>
      <c r="BC270" s="1059" t="s">
        <v>35</v>
      </c>
      <c r="BD270" s="1078" t="s">
        <v>35</v>
      </c>
      <c r="BE270" s="1078" t="s">
        <v>35</v>
      </c>
      <c r="BF270" s="1078" t="s">
        <v>35</v>
      </c>
      <c r="BG270" s="1098" t="s">
        <v>35</v>
      </c>
      <c r="BH270" s="1118" t="s">
        <v>35</v>
      </c>
      <c r="BI270" s="1078" t="s">
        <v>35</v>
      </c>
      <c r="BJ270" s="1078" t="s">
        <v>35</v>
      </c>
      <c r="BK270" s="1078" t="s">
        <v>35</v>
      </c>
      <c r="BL270" s="1098" t="s">
        <v>35</v>
      </c>
      <c r="BM270" s="1118" t="s">
        <v>35</v>
      </c>
      <c r="BN270" s="1078" t="s">
        <v>35</v>
      </c>
      <c r="BO270" s="1078" t="s">
        <v>35</v>
      </c>
      <c r="BP270" s="1078" t="s">
        <v>35</v>
      </c>
      <c r="BQ270" s="1098" t="s">
        <v>35</v>
      </c>
      <c r="BR270" s="1118" t="s">
        <v>35</v>
      </c>
      <c r="BS270" s="1078" t="s">
        <v>35</v>
      </c>
      <c r="BT270" s="1078" t="s">
        <v>35</v>
      </c>
      <c r="BU270" s="1078" t="s">
        <v>35</v>
      </c>
      <c r="BV270" s="1078" t="s">
        <v>35</v>
      </c>
      <c r="BW270" s="1078" t="s">
        <v>35</v>
      </c>
      <c r="BX270" s="1078" t="s">
        <v>35</v>
      </c>
      <c r="BY270" s="1136" t="s">
        <v>35</v>
      </c>
      <c r="BZ270" s="1556"/>
      <c r="CA270" s="1556"/>
      <c r="CB270" s="1556"/>
      <c r="CC270" s="1556"/>
      <c r="CD270" s="1556"/>
      <c r="CE270" s="1556"/>
      <c r="CF270" s="1556"/>
      <c r="CG270" s="1556"/>
      <c r="CH270" s="1556"/>
      <c r="CI270" s="1556"/>
      <c r="CJ270" s="1556"/>
      <c r="CK270" s="1556"/>
      <c r="CL270" s="1556"/>
      <c r="CM270" s="1556"/>
      <c r="CN270" s="1556"/>
      <c r="CO270" s="1556"/>
      <c r="CP270" s="1556"/>
      <c r="CQ270" s="1556"/>
      <c r="CR270" s="1556"/>
      <c r="CS270" s="1556"/>
      <c r="CT270" s="1556"/>
      <c r="CU270" s="1556"/>
      <c r="CV270" s="1556"/>
      <c r="CW270" s="1556"/>
      <c r="CX270" s="1556"/>
      <c r="CY270" s="1556"/>
      <c r="CZ270" s="1556"/>
    </row>
    <row r="271" s="398" customFormat="true" ht="15" customHeight="true" x14ac:dyDescent="0.2">
      <c r="B271" s="397"/>
      <c r="Z271" s="216"/>
      <c r="AA271" s="216"/>
      <c r="AB271" s="216"/>
      <c r="AC271" s="216"/>
      <c r="AD271" s="216"/>
      <c r="AE271" s="216"/>
      <c r="AF271" s="216"/>
      <c r="AG271" s="216"/>
      <c r="AH271" s="216"/>
      <c r="AI271" s="216"/>
      <c r="AJ271" s="216"/>
      <c r="AK271" s="216"/>
      <c r="AL271" s="216"/>
      <c r="AM271" s="216"/>
      <c r="AN271" s="216"/>
      <c r="AO271" s="216"/>
      <c r="AP271" s="216"/>
      <c r="AQ271" s="216"/>
      <c r="AR271" s="216"/>
      <c r="AS271" s="216"/>
      <c r="AT271" s="216"/>
      <c r="AU271" s="216"/>
      <c r="AV271" s="216"/>
      <c r="AW271" s="216"/>
      <c r="AX271" s="216"/>
      <c r="AY271" s="216"/>
      <c r="AZ271" s="216"/>
      <c r="BA271" s="1880" t="s">
        <v>75</v>
      </c>
      <c r="BB271" s="295" t="s">
        <v>49</v>
      </c>
      <c r="BC271" s="1059" t="s">
        <v>35</v>
      </c>
      <c r="BD271" s="1079" t="s">
        <v>35</v>
      </c>
      <c r="BE271" s="1079" t="s">
        <v>35</v>
      </c>
      <c r="BF271" s="1079" t="s">
        <v>35</v>
      </c>
      <c r="BG271" s="1099" t="s">
        <v>35</v>
      </c>
      <c r="BH271" s="1059" t="s">
        <v>35</v>
      </c>
      <c r="BI271" s="1079" t="s">
        <v>35</v>
      </c>
      <c r="BJ271" s="1079" t="s">
        <v>35</v>
      </c>
      <c r="BK271" s="1079" t="s">
        <v>35</v>
      </c>
      <c r="BL271" s="1099" t="s">
        <v>35</v>
      </c>
      <c r="BM271" s="1059" t="s">
        <v>35</v>
      </c>
      <c r="BN271" s="1079" t="s">
        <v>35</v>
      </c>
      <c r="BO271" s="1079" t="s">
        <v>35</v>
      </c>
      <c r="BP271" s="1079" t="s">
        <v>35</v>
      </c>
      <c r="BQ271" s="1099" t="s">
        <v>35</v>
      </c>
      <c r="BR271" s="1059" t="s">
        <v>35</v>
      </c>
      <c r="BS271" s="1079" t="s">
        <v>35</v>
      </c>
      <c r="BT271" s="1079" t="s">
        <v>35</v>
      </c>
      <c r="BU271" s="1079" t="s">
        <v>35</v>
      </c>
      <c r="BV271" s="1079" t="s">
        <v>35</v>
      </c>
      <c r="BW271" s="1079" t="s">
        <v>35</v>
      </c>
      <c r="BX271" s="1079" t="s">
        <v>35</v>
      </c>
      <c r="BY271" s="1137" t="s">
        <v>35</v>
      </c>
      <c r="BZ271" s="1557"/>
      <c r="CA271" s="1557"/>
      <c r="CB271" s="1557"/>
      <c r="CC271" s="1557"/>
      <c r="CD271" s="1557"/>
      <c r="CE271" s="1557"/>
      <c r="CF271" s="1557"/>
      <c r="CG271" s="1557"/>
      <c r="CH271" s="1557"/>
      <c r="CI271" s="1557"/>
      <c r="CJ271" s="1557"/>
      <c r="CK271" s="1557"/>
      <c r="CL271" s="1557"/>
      <c r="CM271" s="1557"/>
      <c r="CN271" s="1557"/>
      <c r="CO271" s="1557"/>
      <c r="CP271" s="1557"/>
      <c r="CQ271" s="1557"/>
      <c r="CR271" s="1557"/>
      <c r="CS271" s="1557"/>
      <c r="CT271" s="1557"/>
      <c r="CU271" s="1557"/>
      <c r="CV271" s="1557"/>
      <c r="CW271" s="1557"/>
      <c r="CX271" s="1557"/>
      <c r="CY271" s="1557"/>
      <c r="CZ271" s="1557"/>
    </row>
    <row r="272" s="398" customFormat="true" ht="15" customHeight="true" x14ac:dyDescent="0.2">
      <c r="B272" s="397"/>
      <c r="Z272" s="216"/>
      <c r="AA272" s="216"/>
      <c r="AB272" s="216"/>
      <c r="AC272" s="216"/>
      <c r="AD272" s="216"/>
      <c r="AE272" s="216"/>
      <c r="AF272" s="216"/>
      <c r="AG272" s="216"/>
      <c r="AH272" s="216"/>
      <c r="AI272" s="216"/>
      <c r="AJ272" s="216"/>
      <c r="AK272" s="216"/>
      <c r="AL272" s="216"/>
      <c r="AM272" s="216"/>
      <c r="AN272" s="216"/>
      <c r="AO272" s="216"/>
      <c r="AP272" s="216"/>
      <c r="AQ272" s="216"/>
      <c r="AR272" s="216"/>
      <c r="AS272" s="216"/>
      <c r="AT272" s="216"/>
      <c r="AU272" s="216"/>
      <c r="AV272" s="216"/>
      <c r="AW272" s="216"/>
      <c r="AX272" s="216"/>
      <c r="AY272" s="216"/>
      <c r="AZ272" s="216"/>
      <c r="BA272" s="1880"/>
      <c r="BB272" s="295" t="s">
        <v>48</v>
      </c>
      <c r="BC272" s="1059" t="s">
        <v>35</v>
      </c>
      <c r="BD272" s="1079" t="s">
        <v>35</v>
      </c>
      <c r="BE272" s="1079" t="s">
        <v>35</v>
      </c>
      <c r="BF272" s="1079" t="s">
        <v>35</v>
      </c>
      <c r="BG272" s="1099" t="s">
        <v>35</v>
      </c>
      <c r="BH272" s="1059" t="s">
        <v>35</v>
      </c>
      <c r="BI272" s="1079" t="s">
        <v>35</v>
      </c>
      <c r="BJ272" s="1079" t="s">
        <v>35</v>
      </c>
      <c r="BK272" s="1079" t="s">
        <v>35</v>
      </c>
      <c r="BL272" s="1099" t="s">
        <v>35</v>
      </c>
      <c r="BM272" s="1059" t="s">
        <v>35</v>
      </c>
      <c r="BN272" s="1079" t="s">
        <v>35</v>
      </c>
      <c r="BO272" s="1079" t="s">
        <v>35</v>
      </c>
      <c r="BP272" s="1079" t="s">
        <v>35</v>
      </c>
      <c r="BQ272" s="1099" t="s">
        <v>35</v>
      </c>
      <c r="BR272" s="1059" t="s">
        <v>35</v>
      </c>
      <c r="BS272" s="1079" t="s">
        <v>35</v>
      </c>
      <c r="BT272" s="1079" t="s">
        <v>35</v>
      </c>
      <c r="BU272" s="1079" t="s">
        <v>35</v>
      </c>
      <c r="BV272" s="1079" t="s">
        <v>35</v>
      </c>
      <c r="BW272" s="1079" t="s">
        <v>35</v>
      </c>
      <c r="BX272" s="1079" t="s">
        <v>35</v>
      </c>
      <c r="BY272" s="1137" t="s">
        <v>35</v>
      </c>
      <c r="BZ272" s="1557"/>
      <c r="CA272" s="1557"/>
      <c r="CB272" s="1557"/>
      <c r="CC272" s="1557"/>
      <c r="CD272" s="1557"/>
      <c r="CE272" s="1557"/>
      <c r="CF272" s="1557"/>
      <c r="CG272" s="1557"/>
      <c r="CH272" s="1557"/>
      <c r="CI272" s="1557"/>
      <c r="CJ272" s="1557"/>
      <c r="CK272" s="1557"/>
      <c r="CL272" s="1557"/>
      <c r="CM272" s="1557"/>
      <c r="CN272" s="1557"/>
      <c r="CO272" s="1557"/>
      <c r="CP272" s="1557"/>
      <c r="CQ272" s="1557"/>
      <c r="CR272" s="1557"/>
      <c r="CS272" s="1557"/>
      <c r="CT272" s="1557"/>
      <c r="CU272" s="1557"/>
      <c r="CV272" s="1557"/>
      <c r="CW272" s="1557"/>
      <c r="CX272" s="1557"/>
      <c r="CY272" s="1557"/>
      <c r="CZ272" s="1557"/>
    </row>
    <row r="273" s="398" customFormat="true" ht="15" customHeight="true" x14ac:dyDescent="0.2">
      <c r="B273" s="397"/>
      <c r="Z273" s="216"/>
      <c r="AA273" s="216"/>
      <c r="AB273" s="216"/>
      <c r="AC273" s="216"/>
      <c r="AD273" s="216"/>
      <c r="AE273" s="216"/>
      <c r="AF273" s="216"/>
      <c r="AG273" s="216"/>
      <c r="AH273" s="216"/>
      <c r="AI273" s="216"/>
      <c r="AJ273" s="216"/>
      <c r="AK273" s="216"/>
      <c r="AL273" s="216"/>
      <c r="AM273" s="216"/>
      <c r="AN273" s="216"/>
      <c r="AO273" s="216"/>
      <c r="AP273" s="216"/>
      <c r="AQ273" s="216"/>
      <c r="AR273" s="216"/>
      <c r="AS273" s="216"/>
      <c r="AT273" s="216"/>
      <c r="AU273" s="216"/>
      <c r="AV273" s="216"/>
      <c r="AW273" s="216"/>
      <c r="AX273" s="216"/>
      <c r="AY273" s="216"/>
      <c r="AZ273" s="216"/>
      <c r="BA273" s="1880"/>
      <c r="BB273" s="295" t="s">
        <v>112</v>
      </c>
      <c r="BC273" s="1059" t="s">
        <v>35</v>
      </c>
      <c r="BD273" s="1079" t="s">
        <v>35</v>
      </c>
      <c r="BE273" s="1079" t="s">
        <v>35</v>
      </c>
      <c r="BF273" s="1079" t="s">
        <v>35</v>
      </c>
      <c r="BG273" s="1099" t="s">
        <v>35</v>
      </c>
      <c r="BH273" s="1059" t="s">
        <v>35</v>
      </c>
      <c r="BI273" s="1079" t="s">
        <v>35</v>
      </c>
      <c r="BJ273" s="1079" t="s">
        <v>35</v>
      </c>
      <c r="BK273" s="1079" t="s">
        <v>35</v>
      </c>
      <c r="BL273" s="1099" t="s">
        <v>35</v>
      </c>
      <c r="BM273" s="1059" t="s">
        <v>35</v>
      </c>
      <c r="BN273" s="1079" t="s">
        <v>35</v>
      </c>
      <c r="BO273" s="1079" t="s">
        <v>35</v>
      </c>
      <c r="BP273" s="1079" t="s">
        <v>35</v>
      </c>
      <c r="BQ273" s="1099" t="s">
        <v>35</v>
      </c>
      <c r="BR273" s="1059" t="s">
        <v>35</v>
      </c>
      <c r="BS273" s="1079" t="s">
        <v>35</v>
      </c>
      <c r="BT273" s="1079" t="s">
        <v>35</v>
      </c>
      <c r="BU273" s="1079" t="s">
        <v>35</v>
      </c>
      <c r="BV273" s="1079" t="s">
        <v>35</v>
      </c>
      <c r="BW273" s="1079" t="s">
        <v>35</v>
      </c>
      <c r="BX273" s="1079" t="s">
        <v>35</v>
      </c>
      <c r="BY273" s="1137" t="s">
        <v>35</v>
      </c>
      <c r="BZ273" s="1557"/>
      <c r="CA273" s="1557"/>
      <c r="CB273" s="1557"/>
      <c r="CC273" s="1557"/>
      <c r="CD273" s="1557"/>
      <c r="CE273" s="1557"/>
      <c r="CF273" s="1557"/>
      <c r="CG273" s="1557"/>
      <c r="CH273" s="1557"/>
      <c r="CI273" s="1557"/>
      <c r="CJ273" s="1557"/>
      <c r="CK273" s="1557"/>
      <c r="CL273" s="1557"/>
      <c r="CM273" s="1557"/>
      <c r="CN273" s="1557"/>
      <c r="CO273" s="1557"/>
      <c r="CP273" s="1557"/>
      <c r="CQ273" s="1557"/>
      <c r="CR273" s="1557"/>
      <c r="CS273" s="1557"/>
      <c r="CT273" s="1557"/>
      <c r="CU273" s="1557"/>
      <c r="CV273" s="1557"/>
      <c r="CW273" s="1557"/>
      <c r="CX273" s="1557"/>
      <c r="CY273" s="1557"/>
      <c r="CZ273" s="1557"/>
    </row>
    <row r="274" s="398" customFormat="true" ht="15" customHeight="true" x14ac:dyDescent="0.2">
      <c r="B274" s="397"/>
      <c r="Z274" s="216"/>
      <c r="AA274" s="216"/>
      <c r="AB274" s="216"/>
      <c r="AC274" s="216"/>
      <c r="AD274" s="216"/>
      <c r="AE274" s="216"/>
      <c r="AF274" s="216"/>
      <c r="AG274" s="216"/>
      <c r="AH274" s="216"/>
      <c r="AI274" s="216"/>
      <c r="AJ274" s="216"/>
      <c r="AK274" s="216"/>
      <c r="AL274" s="216"/>
      <c r="AM274" s="216"/>
      <c r="AN274" s="216"/>
      <c r="AO274" s="216"/>
      <c r="AP274" s="216"/>
      <c r="AQ274" s="216"/>
      <c r="AR274" s="216"/>
      <c r="AS274" s="216"/>
      <c r="AT274" s="216"/>
      <c r="AU274" s="216"/>
      <c r="AV274" s="216"/>
      <c r="AW274" s="216"/>
      <c r="AX274" s="216"/>
      <c r="AY274" s="216"/>
      <c r="AZ274" s="216"/>
      <c r="BA274" s="1880" t="s">
        <v>76</v>
      </c>
      <c r="BB274" s="295" t="s">
        <v>49</v>
      </c>
      <c r="BC274" s="1059" t="s">
        <v>35</v>
      </c>
      <c r="BD274" s="1078" t="s">
        <v>35</v>
      </c>
      <c r="BE274" s="1078" t="s">
        <v>35</v>
      </c>
      <c r="BF274" s="1078" t="s">
        <v>35</v>
      </c>
      <c r="BG274" s="1098" t="s">
        <v>35</v>
      </c>
      <c r="BH274" s="1118" t="s">
        <v>35</v>
      </c>
      <c r="BI274" s="1078" t="s">
        <v>35</v>
      </c>
      <c r="BJ274" s="1078" t="s">
        <v>35</v>
      </c>
      <c r="BK274" s="1078" t="s">
        <v>35</v>
      </c>
      <c r="BL274" s="1098" t="s">
        <v>35</v>
      </c>
      <c r="BM274" s="1118" t="s">
        <v>35</v>
      </c>
      <c r="BN274" s="1078" t="s">
        <v>35</v>
      </c>
      <c r="BO274" s="1078" t="s">
        <v>35</v>
      </c>
      <c r="BP274" s="1078" t="s">
        <v>35</v>
      </c>
      <c r="BQ274" s="1098" t="s">
        <v>35</v>
      </c>
      <c r="BR274" s="1118" t="s">
        <v>35</v>
      </c>
      <c r="BS274" s="1078" t="s">
        <v>35</v>
      </c>
      <c r="BT274" s="1078" t="s">
        <v>35</v>
      </c>
      <c r="BU274" s="1078" t="s">
        <v>35</v>
      </c>
      <c r="BV274" s="1078" t="s">
        <v>35</v>
      </c>
      <c r="BW274" s="1078" t="s">
        <v>35</v>
      </c>
      <c r="BX274" s="1078" t="s">
        <v>35</v>
      </c>
      <c r="BY274" s="1136" t="s">
        <v>35</v>
      </c>
      <c r="BZ274" s="1556"/>
      <c r="CA274" s="1556"/>
      <c r="CB274" s="1556"/>
      <c r="CC274" s="1556"/>
      <c r="CD274" s="1556"/>
      <c r="CE274" s="1556"/>
      <c r="CF274" s="1556"/>
      <c r="CG274" s="1556"/>
      <c r="CH274" s="1556"/>
      <c r="CI274" s="1556"/>
      <c r="CJ274" s="1556"/>
      <c r="CK274" s="1556"/>
      <c r="CL274" s="1556"/>
      <c r="CM274" s="1556"/>
      <c r="CN274" s="1556"/>
      <c r="CO274" s="1556"/>
      <c r="CP274" s="1556"/>
      <c r="CQ274" s="1556"/>
      <c r="CR274" s="1556"/>
      <c r="CS274" s="1556"/>
      <c r="CT274" s="1556"/>
      <c r="CU274" s="1556"/>
      <c r="CV274" s="1556"/>
      <c r="CW274" s="1556"/>
      <c r="CX274" s="1556"/>
      <c r="CY274" s="1556"/>
      <c r="CZ274" s="1556"/>
    </row>
    <row r="275" s="398" customFormat="true" ht="15" customHeight="true" x14ac:dyDescent="0.2">
      <c r="B275" s="397"/>
      <c r="Z275" s="216"/>
      <c r="AA275" s="216"/>
      <c r="AB275" s="216"/>
      <c r="AC275" s="216"/>
      <c r="AD275" s="216"/>
      <c r="AE275" s="216"/>
      <c r="AF275" s="216"/>
      <c r="AG275" s="216"/>
      <c r="AH275" s="216"/>
      <c r="AI275" s="216"/>
      <c r="AJ275" s="216"/>
      <c r="AK275" s="216"/>
      <c r="AL275" s="216"/>
      <c r="AM275" s="216"/>
      <c r="AN275" s="216"/>
      <c r="AO275" s="216"/>
      <c r="AP275" s="216"/>
      <c r="AQ275" s="216"/>
      <c r="AR275" s="216"/>
      <c r="AS275" s="216"/>
      <c r="AT275" s="216"/>
      <c r="AU275" s="216"/>
      <c r="AV275" s="216"/>
      <c r="AW275" s="216"/>
      <c r="AX275" s="216"/>
      <c r="AY275" s="216"/>
      <c r="AZ275" s="216"/>
      <c r="BA275" s="1880"/>
      <c r="BB275" s="295" t="s">
        <v>48</v>
      </c>
      <c r="BC275" s="1059" t="s">
        <v>35</v>
      </c>
      <c r="BD275" s="1078" t="s">
        <v>35</v>
      </c>
      <c r="BE275" s="1078" t="s">
        <v>35</v>
      </c>
      <c r="BF275" s="1078" t="s">
        <v>35</v>
      </c>
      <c r="BG275" s="1098" t="s">
        <v>35</v>
      </c>
      <c r="BH275" s="1118" t="s">
        <v>35</v>
      </c>
      <c r="BI275" s="1078" t="s">
        <v>35</v>
      </c>
      <c r="BJ275" s="1078" t="s">
        <v>35</v>
      </c>
      <c r="BK275" s="1078" t="s">
        <v>35</v>
      </c>
      <c r="BL275" s="1098" t="s">
        <v>35</v>
      </c>
      <c r="BM275" s="1118" t="s">
        <v>35</v>
      </c>
      <c r="BN275" s="1078" t="s">
        <v>35</v>
      </c>
      <c r="BO275" s="1078" t="s">
        <v>35</v>
      </c>
      <c r="BP275" s="1078" t="s">
        <v>35</v>
      </c>
      <c r="BQ275" s="1098" t="s">
        <v>35</v>
      </c>
      <c r="BR275" s="1118" t="s">
        <v>35</v>
      </c>
      <c r="BS275" s="1078" t="s">
        <v>35</v>
      </c>
      <c r="BT275" s="1078" t="s">
        <v>35</v>
      </c>
      <c r="BU275" s="1078" t="s">
        <v>35</v>
      </c>
      <c r="BV275" s="1078" t="s">
        <v>35</v>
      </c>
      <c r="BW275" s="1078" t="s">
        <v>35</v>
      </c>
      <c r="BX275" s="1078" t="s">
        <v>35</v>
      </c>
      <c r="BY275" s="1136" t="s">
        <v>35</v>
      </c>
      <c r="BZ275" s="1556"/>
      <c r="CA275" s="1556"/>
      <c r="CB275" s="1556"/>
      <c r="CC275" s="1556"/>
      <c r="CD275" s="1556"/>
      <c r="CE275" s="1556"/>
      <c r="CF275" s="1556"/>
      <c r="CG275" s="1556"/>
      <c r="CH275" s="1556"/>
      <c r="CI275" s="1556"/>
      <c r="CJ275" s="1556"/>
      <c r="CK275" s="1556"/>
      <c r="CL275" s="1556"/>
      <c r="CM275" s="1556"/>
      <c r="CN275" s="1556"/>
      <c r="CO275" s="1556"/>
      <c r="CP275" s="1556"/>
      <c r="CQ275" s="1556"/>
      <c r="CR275" s="1556"/>
      <c r="CS275" s="1556"/>
      <c r="CT275" s="1556"/>
      <c r="CU275" s="1556"/>
      <c r="CV275" s="1556"/>
      <c r="CW275" s="1556"/>
      <c r="CX275" s="1556"/>
      <c r="CY275" s="1556"/>
      <c r="CZ275" s="1556"/>
    </row>
    <row r="276" s="398" customFormat="true" ht="15" customHeight="true" x14ac:dyDescent="0.2">
      <c r="B276" s="397"/>
      <c r="Z276" s="216"/>
      <c r="AA276" s="216"/>
      <c r="AB276" s="216"/>
      <c r="AC276" s="216"/>
      <c r="AD276" s="216"/>
      <c r="AE276" s="216"/>
      <c r="AF276" s="216"/>
      <c r="AG276" s="216"/>
      <c r="AH276" s="216"/>
      <c r="AI276" s="216"/>
      <c r="AJ276" s="216"/>
      <c r="AK276" s="216"/>
      <c r="AL276" s="216"/>
      <c r="AM276" s="216"/>
      <c r="AN276" s="216"/>
      <c r="AO276" s="216"/>
      <c r="AP276" s="216"/>
      <c r="AQ276" s="216"/>
      <c r="AR276" s="216"/>
      <c r="AS276" s="216"/>
      <c r="AT276" s="216"/>
      <c r="AU276" s="216"/>
      <c r="AV276" s="216"/>
      <c r="AW276" s="216"/>
      <c r="AX276" s="216"/>
      <c r="AY276" s="216"/>
      <c r="AZ276" s="216"/>
      <c r="BA276" s="1880"/>
      <c r="BB276" s="295" t="s">
        <v>113</v>
      </c>
      <c r="BC276" s="1059" t="s">
        <v>35</v>
      </c>
      <c r="BD276" s="1078" t="s">
        <v>35</v>
      </c>
      <c r="BE276" s="1078" t="s">
        <v>35</v>
      </c>
      <c r="BF276" s="1078" t="s">
        <v>35</v>
      </c>
      <c r="BG276" s="1098" t="s">
        <v>35</v>
      </c>
      <c r="BH276" s="1118" t="s">
        <v>35</v>
      </c>
      <c r="BI276" s="1078" t="s">
        <v>35</v>
      </c>
      <c r="BJ276" s="1078" t="s">
        <v>35</v>
      </c>
      <c r="BK276" s="1078" t="s">
        <v>35</v>
      </c>
      <c r="BL276" s="1098" t="s">
        <v>35</v>
      </c>
      <c r="BM276" s="1118" t="s">
        <v>35</v>
      </c>
      <c r="BN276" s="1078" t="s">
        <v>35</v>
      </c>
      <c r="BO276" s="1078" t="s">
        <v>35</v>
      </c>
      <c r="BP276" s="1078" t="s">
        <v>35</v>
      </c>
      <c r="BQ276" s="1098" t="s">
        <v>35</v>
      </c>
      <c r="BR276" s="1118" t="s">
        <v>35</v>
      </c>
      <c r="BS276" s="1078" t="s">
        <v>35</v>
      </c>
      <c r="BT276" s="1078" t="s">
        <v>35</v>
      </c>
      <c r="BU276" s="1078" t="s">
        <v>35</v>
      </c>
      <c r="BV276" s="1078" t="s">
        <v>35</v>
      </c>
      <c r="BW276" s="1078" t="s">
        <v>35</v>
      </c>
      <c r="BX276" s="1078" t="s">
        <v>35</v>
      </c>
      <c r="BY276" s="1136" t="s">
        <v>35</v>
      </c>
      <c r="BZ276" s="1556"/>
      <c r="CA276" s="1556"/>
      <c r="CB276" s="1556"/>
      <c r="CC276" s="1556"/>
      <c r="CD276" s="1556"/>
      <c r="CE276" s="1556"/>
      <c r="CF276" s="1556"/>
      <c r="CG276" s="1556"/>
      <c r="CH276" s="1556"/>
      <c r="CI276" s="1556"/>
      <c r="CJ276" s="1556"/>
      <c r="CK276" s="1556"/>
      <c r="CL276" s="1556"/>
      <c r="CM276" s="1556"/>
      <c r="CN276" s="1556"/>
      <c r="CO276" s="1556"/>
      <c r="CP276" s="1556"/>
      <c r="CQ276" s="1556"/>
      <c r="CR276" s="1556"/>
      <c r="CS276" s="1556"/>
      <c r="CT276" s="1556"/>
      <c r="CU276" s="1556"/>
      <c r="CV276" s="1556"/>
      <c r="CW276" s="1556"/>
      <c r="CX276" s="1556"/>
      <c r="CY276" s="1556"/>
      <c r="CZ276" s="1556"/>
    </row>
    <row r="277" s="398" customFormat="true" ht="15" customHeight="true" x14ac:dyDescent="0.2">
      <c r="B277" s="397"/>
      <c r="Z277" s="216"/>
      <c r="AA277" s="216"/>
      <c r="AB277" s="216"/>
      <c r="AC277" s="216"/>
      <c r="AD277" s="216"/>
      <c r="AE277" s="216"/>
      <c r="AF277" s="216"/>
      <c r="AG277" s="216"/>
      <c r="AH277" s="216"/>
      <c r="AI277" s="216"/>
      <c r="AJ277" s="216"/>
      <c r="AK277" s="216"/>
      <c r="AL277" s="216"/>
      <c r="AM277" s="216"/>
      <c r="AN277" s="216"/>
      <c r="AO277" s="216"/>
      <c r="AP277" s="216"/>
      <c r="AQ277" s="216"/>
      <c r="AR277" s="216"/>
      <c r="AS277" s="216"/>
      <c r="AT277" s="216"/>
      <c r="AU277" s="216"/>
      <c r="AV277" s="216"/>
      <c r="AW277" s="216"/>
      <c r="AX277" s="216"/>
      <c r="AY277" s="216"/>
      <c r="AZ277" s="216"/>
      <c r="BA277" s="1880" t="s">
        <v>77</v>
      </c>
      <c r="BB277" s="295" t="s">
        <v>78</v>
      </c>
      <c r="BC277" s="1059" t="s">
        <v>35</v>
      </c>
      <c r="BD277" s="1078" t="s">
        <v>35</v>
      </c>
      <c r="BE277" s="1078" t="s">
        <v>35</v>
      </c>
      <c r="BF277" s="1078" t="s">
        <v>35</v>
      </c>
      <c r="BG277" s="1098" t="s">
        <v>35</v>
      </c>
      <c r="BH277" s="1118" t="s">
        <v>35</v>
      </c>
      <c r="BI277" s="1078" t="s">
        <v>35</v>
      </c>
      <c r="BJ277" s="1078" t="s">
        <v>35</v>
      </c>
      <c r="BK277" s="1078" t="s">
        <v>35</v>
      </c>
      <c r="BL277" s="1098" t="s">
        <v>35</v>
      </c>
      <c r="BM277" s="1118" t="s">
        <v>35</v>
      </c>
      <c r="BN277" s="1078" t="s">
        <v>35</v>
      </c>
      <c r="BO277" s="1078" t="s">
        <v>35</v>
      </c>
      <c r="BP277" s="1078" t="s">
        <v>35</v>
      </c>
      <c r="BQ277" s="1098" t="s">
        <v>35</v>
      </c>
      <c r="BR277" s="1118" t="s">
        <v>35</v>
      </c>
      <c r="BS277" s="1078" t="s">
        <v>35</v>
      </c>
      <c r="BT277" s="1078" t="s">
        <v>35</v>
      </c>
      <c r="BU277" s="1078" t="s">
        <v>35</v>
      </c>
      <c r="BV277" s="1078" t="s">
        <v>35</v>
      </c>
      <c r="BW277" s="1078" t="s">
        <v>35</v>
      </c>
      <c r="BX277" s="1078" t="s">
        <v>35</v>
      </c>
      <c r="BY277" s="1136" t="s">
        <v>35</v>
      </c>
      <c r="BZ277" s="1556"/>
      <c r="CA277" s="1556"/>
      <c r="CB277" s="1556"/>
      <c r="CC277" s="1556"/>
      <c r="CD277" s="1556"/>
      <c r="CE277" s="1556"/>
      <c r="CF277" s="1556"/>
      <c r="CG277" s="1556"/>
      <c r="CH277" s="1556"/>
      <c r="CI277" s="1556"/>
      <c r="CJ277" s="1556"/>
      <c r="CK277" s="1556"/>
      <c r="CL277" s="1556"/>
      <c r="CM277" s="1556"/>
      <c r="CN277" s="1556"/>
      <c r="CO277" s="1556"/>
      <c r="CP277" s="1556"/>
      <c r="CQ277" s="1556"/>
      <c r="CR277" s="1556"/>
      <c r="CS277" s="1556"/>
      <c r="CT277" s="1556"/>
      <c r="CU277" s="1556"/>
      <c r="CV277" s="1556"/>
      <c r="CW277" s="1556"/>
      <c r="CX277" s="1556"/>
      <c r="CY277" s="1556"/>
      <c r="CZ277" s="1556"/>
    </row>
    <row r="278" s="398" customFormat="true" ht="15" customHeight="true" x14ac:dyDescent="0.2">
      <c r="B278" s="397"/>
      <c r="Z278" s="216"/>
      <c r="AA278" s="216"/>
      <c r="AB278" s="216"/>
      <c r="AC278" s="216"/>
      <c r="AD278" s="216"/>
      <c r="AE278" s="216"/>
      <c r="AF278" s="216"/>
      <c r="AG278" s="216"/>
      <c r="AH278" s="216"/>
      <c r="AI278" s="216"/>
      <c r="AJ278" s="216"/>
      <c r="AK278" s="216"/>
      <c r="AL278" s="216"/>
      <c r="AM278" s="216"/>
      <c r="AN278" s="216"/>
      <c r="AO278" s="216"/>
      <c r="AP278" s="216"/>
      <c r="AQ278" s="216"/>
      <c r="AR278" s="216"/>
      <c r="AS278" s="216"/>
      <c r="AT278" s="216"/>
      <c r="AU278" s="216"/>
      <c r="AV278" s="216"/>
      <c r="AW278" s="216"/>
      <c r="AX278" s="216"/>
      <c r="AY278" s="216"/>
      <c r="AZ278" s="216"/>
      <c r="BA278" s="1880"/>
      <c r="BB278" s="295" t="s">
        <v>79</v>
      </c>
      <c r="BC278" s="1059" t="s">
        <v>35</v>
      </c>
      <c r="BD278" s="1078" t="s">
        <v>35</v>
      </c>
      <c r="BE278" s="1078" t="s">
        <v>35</v>
      </c>
      <c r="BF278" s="1078" t="s">
        <v>35</v>
      </c>
      <c r="BG278" s="1098" t="s">
        <v>35</v>
      </c>
      <c r="BH278" s="1118" t="s">
        <v>35</v>
      </c>
      <c r="BI278" s="1078" t="s">
        <v>35</v>
      </c>
      <c r="BJ278" s="1078" t="s">
        <v>35</v>
      </c>
      <c r="BK278" s="1078" t="s">
        <v>35</v>
      </c>
      <c r="BL278" s="1098" t="s">
        <v>35</v>
      </c>
      <c r="BM278" s="1118" t="s">
        <v>35</v>
      </c>
      <c r="BN278" s="1078" t="s">
        <v>35</v>
      </c>
      <c r="BO278" s="1078" t="s">
        <v>35</v>
      </c>
      <c r="BP278" s="1078" t="s">
        <v>35</v>
      </c>
      <c r="BQ278" s="1098" t="s">
        <v>35</v>
      </c>
      <c r="BR278" s="1118" t="s">
        <v>35</v>
      </c>
      <c r="BS278" s="1078" t="s">
        <v>35</v>
      </c>
      <c r="BT278" s="1078" t="s">
        <v>35</v>
      </c>
      <c r="BU278" s="1078" t="s">
        <v>35</v>
      </c>
      <c r="BV278" s="1078" t="s">
        <v>35</v>
      </c>
      <c r="BW278" s="1078" t="s">
        <v>35</v>
      </c>
      <c r="BX278" s="1078" t="s">
        <v>35</v>
      </c>
      <c r="BY278" s="1136" t="s">
        <v>35</v>
      </c>
      <c r="BZ278" s="1556"/>
      <c r="CA278" s="1556"/>
      <c r="CB278" s="1556"/>
      <c r="CC278" s="1556"/>
      <c r="CD278" s="1556"/>
      <c r="CE278" s="1556"/>
      <c r="CF278" s="1556"/>
      <c r="CG278" s="1556"/>
      <c r="CH278" s="1556"/>
      <c r="CI278" s="1556"/>
      <c r="CJ278" s="1556"/>
      <c r="CK278" s="1556"/>
      <c r="CL278" s="1556"/>
      <c r="CM278" s="1556"/>
      <c r="CN278" s="1556"/>
      <c r="CO278" s="1556"/>
      <c r="CP278" s="1556"/>
      <c r="CQ278" s="1556"/>
      <c r="CR278" s="1556"/>
      <c r="CS278" s="1556"/>
      <c r="CT278" s="1556"/>
      <c r="CU278" s="1556"/>
      <c r="CV278" s="1556"/>
      <c r="CW278" s="1556"/>
      <c r="CX278" s="1556"/>
      <c r="CY278" s="1556"/>
      <c r="CZ278" s="1556"/>
    </row>
    <row r="279" s="398" customFormat="true" ht="15" customHeight="true" x14ac:dyDescent="0.2">
      <c r="B279" s="397"/>
      <c r="Z279" s="216"/>
      <c r="AA279" s="216"/>
      <c r="AB279" s="216"/>
      <c r="AC279" s="216"/>
      <c r="AD279" s="216"/>
      <c r="AE279" s="216"/>
      <c r="AF279" s="216"/>
      <c r="AG279" s="216"/>
      <c r="AH279" s="216"/>
      <c r="AI279" s="216"/>
      <c r="AJ279" s="216"/>
      <c r="AK279" s="216"/>
      <c r="AL279" s="216"/>
      <c r="AM279" s="216"/>
      <c r="AN279" s="216"/>
      <c r="AO279" s="216"/>
      <c r="AP279" s="216"/>
      <c r="AQ279" s="216"/>
      <c r="AR279" s="216"/>
      <c r="AS279" s="216"/>
      <c r="AT279" s="216"/>
      <c r="AU279" s="216"/>
      <c r="AV279" s="216"/>
      <c r="AW279" s="216"/>
      <c r="AX279" s="216"/>
      <c r="AY279" s="216"/>
      <c r="AZ279" s="216"/>
      <c r="BA279" s="1880"/>
      <c r="BB279" s="295" t="s">
        <v>80</v>
      </c>
      <c r="BC279" s="1059" t="s">
        <v>35</v>
      </c>
      <c r="BD279" s="1079" t="s">
        <v>35</v>
      </c>
      <c r="BE279" s="1079" t="s">
        <v>35</v>
      </c>
      <c r="BF279" s="1079" t="s">
        <v>35</v>
      </c>
      <c r="BG279" s="1099" t="s">
        <v>35</v>
      </c>
      <c r="BH279" s="1059" t="s">
        <v>35</v>
      </c>
      <c r="BI279" s="1079" t="s">
        <v>35</v>
      </c>
      <c r="BJ279" s="1079" t="s">
        <v>35</v>
      </c>
      <c r="BK279" s="1079" t="s">
        <v>35</v>
      </c>
      <c r="BL279" s="1099" t="s">
        <v>35</v>
      </c>
      <c r="BM279" s="1059" t="s">
        <v>35</v>
      </c>
      <c r="BN279" s="1079" t="s">
        <v>35</v>
      </c>
      <c r="BO279" s="1079" t="s">
        <v>35</v>
      </c>
      <c r="BP279" s="1079" t="s">
        <v>35</v>
      </c>
      <c r="BQ279" s="1099" t="s">
        <v>35</v>
      </c>
      <c r="BR279" s="1059" t="s">
        <v>35</v>
      </c>
      <c r="BS279" s="1079" t="s">
        <v>35</v>
      </c>
      <c r="BT279" s="1079" t="s">
        <v>35</v>
      </c>
      <c r="BU279" s="1079" t="s">
        <v>35</v>
      </c>
      <c r="BV279" s="1079" t="s">
        <v>35</v>
      </c>
      <c r="BW279" s="1079" t="s">
        <v>35</v>
      </c>
      <c r="BX279" s="1079" t="s">
        <v>35</v>
      </c>
      <c r="BY279" s="1137" t="s">
        <v>35</v>
      </c>
      <c r="BZ279" s="1557"/>
      <c r="CA279" s="1557"/>
      <c r="CB279" s="1557"/>
      <c r="CC279" s="1557"/>
      <c r="CD279" s="1557"/>
      <c r="CE279" s="1557"/>
      <c r="CF279" s="1557"/>
      <c r="CG279" s="1557"/>
      <c r="CH279" s="1557"/>
      <c r="CI279" s="1557"/>
      <c r="CJ279" s="1557"/>
      <c r="CK279" s="1557"/>
      <c r="CL279" s="1557"/>
      <c r="CM279" s="1557"/>
      <c r="CN279" s="1557"/>
      <c r="CO279" s="1557"/>
      <c r="CP279" s="1557"/>
      <c r="CQ279" s="1557"/>
      <c r="CR279" s="1557"/>
      <c r="CS279" s="1557"/>
      <c r="CT279" s="1557"/>
      <c r="CU279" s="1557"/>
      <c r="CV279" s="1557"/>
      <c r="CW279" s="1557"/>
      <c r="CX279" s="1557"/>
      <c r="CY279" s="1557"/>
      <c r="CZ279" s="1557"/>
    </row>
    <row r="280" s="398" customFormat="true" ht="15" customHeight="true" x14ac:dyDescent="0.2">
      <c r="B280" s="397"/>
      <c r="Z280" s="216"/>
      <c r="AA280" s="216"/>
      <c r="AB280" s="216"/>
      <c r="AC280" s="216"/>
      <c r="AD280" s="216"/>
      <c r="AE280" s="216"/>
      <c r="AF280" s="216"/>
      <c r="AG280" s="216"/>
      <c r="AH280" s="216"/>
      <c r="AI280" s="216"/>
      <c r="AJ280" s="216"/>
      <c r="AK280" s="216"/>
      <c r="AL280" s="216"/>
      <c r="AM280" s="216"/>
      <c r="AN280" s="216"/>
      <c r="AO280" s="216"/>
      <c r="AP280" s="216"/>
      <c r="AQ280" s="216"/>
      <c r="AR280" s="216"/>
      <c r="AS280" s="216"/>
      <c r="AT280" s="216"/>
      <c r="AU280" s="216"/>
      <c r="AV280" s="216"/>
      <c r="AW280" s="216"/>
      <c r="AX280" s="216"/>
      <c r="AY280" s="216"/>
      <c r="AZ280" s="216"/>
      <c r="BA280" s="1880"/>
      <c r="BB280" s="295" t="s">
        <v>81</v>
      </c>
      <c r="BC280" s="1059" t="s">
        <v>35</v>
      </c>
      <c r="BD280" s="1079" t="s">
        <v>35</v>
      </c>
      <c r="BE280" s="1079" t="s">
        <v>35</v>
      </c>
      <c r="BF280" s="1079" t="s">
        <v>35</v>
      </c>
      <c r="BG280" s="1099" t="s">
        <v>35</v>
      </c>
      <c r="BH280" s="1059" t="s">
        <v>35</v>
      </c>
      <c r="BI280" s="1079" t="s">
        <v>35</v>
      </c>
      <c r="BJ280" s="1079" t="s">
        <v>35</v>
      </c>
      <c r="BK280" s="1079" t="s">
        <v>35</v>
      </c>
      <c r="BL280" s="1099" t="s">
        <v>35</v>
      </c>
      <c r="BM280" s="1059" t="s">
        <v>35</v>
      </c>
      <c r="BN280" s="1079" t="s">
        <v>35</v>
      </c>
      <c r="BO280" s="1079" t="s">
        <v>35</v>
      </c>
      <c r="BP280" s="1079" t="s">
        <v>35</v>
      </c>
      <c r="BQ280" s="1099" t="s">
        <v>35</v>
      </c>
      <c r="BR280" s="1059" t="s">
        <v>35</v>
      </c>
      <c r="BS280" s="1079" t="s">
        <v>35</v>
      </c>
      <c r="BT280" s="1079" t="s">
        <v>35</v>
      </c>
      <c r="BU280" s="1079" t="s">
        <v>35</v>
      </c>
      <c r="BV280" s="1079" t="s">
        <v>35</v>
      </c>
      <c r="BW280" s="1079" t="s">
        <v>35</v>
      </c>
      <c r="BX280" s="1079" t="s">
        <v>35</v>
      </c>
      <c r="BY280" s="1137" t="s">
        <v>35</v>
      </c>
      <c r="BZ280" s="1557"/>
      <c r="CA280" s="1557"/>
      <c r="CB280" s="1557"/>
      <c r="CC280" s="1557"/>
      <c r="CD280" s="1557"/>
      <c r="CE280" s="1557"/>
      <c r="CF280" s="1557"/>
      <c r="CG280" s="1557"/>
      <c r="CH280" s="1557"/>
      <c r="CI280" s="1557"/>
      <c r="CJ280" s="1557"/>
      <c r="CK280" s="1557"/>
      <c r="CL280" s="1557"/>
      <c r="CM280" s="1557"/>
      <c r="CN280" s="1557"/>
      <c r="CO280" s="1557"/>
      <c r="CP280" s="1557"/>
      <c r="CQ280" s="1557"/>
      <c r="CR280" s="1557"/>
      <c r="CS280" s="1557"/>
      <c r="CT280" s="1557"/>
      <c r="CU280" s="1557"/>
      <c r="CV280" s="1557"/>
      <c r="CW280" s="1557"/>
      <c r="CX280" s="1557"/>
      <c r="CY280" s="1557"/>
      <c r="CZ280" s="1557"/>
    </row>
    <row r="281" s="398" customFormat="true" ht="15" customHeight="true" x14ac:dyDescent="0.2">
      <c r="B281" s="397"/>
      <c r="Z281" s="216"/>
      <c r="AA281" s="216"/>
      <c r="AB281" s="216"/>
      <c r="AC281" s="216"/>
      <c r="AD281" s="216"/>
      <c r="AE281" s="216"/>
      <c r="AF281" s="216"/>
      <c r="AG281" s="216"/>
      <c r="AH281" s="216"/>
      <c r="AI281" s="216"/>
      <c r="AJ281" s="216"/>
      <c r="AK281" s="216"/>
      <c r="AL281" s="216"/>
      <c r="AM281" s="216"/>
      <c r="AN281" s="216"/>
      <c r="AO281" s="216"/>
      <c r="AP281" s="216"/>
      <c r="AQ281" s="216"/>
      <c r="AR281" s="216"/>
      <c r="AS281" s="216"/>
      <c r="AT281" s="216"/>
      <c r="AU281" s="216"/>
      <c r="AV281" s="216"/>
      <c r="AW281" s="216"/>
      <c r="AX281" s="216"/>
      <c r="AY281" s="216"/>
      <c r="AZ281" s="216"/>
      <c r="BA281" s="1880"/>
      <c r="BB281" s="295" t="s">
        <v>82</v>
      </c>
      <c r="BC281" s="1059" t="s">
        <v>35</v>
      </c>
      <c r="BD281" s="1079" t="s">
        <v>35</v>
      </c>
      <c r="BE281" s="1079" t="s">
        <v>35</v>
      </c>
      <c r="BF281" s="1079" t="s">
        <v>35</v>
      </c>
      <c r="BG281" s="1099" t="s">
        <v>35</v>
      </c>
      <c r="BH281" s="1059" t="s">
        <v>35</v>
      </c>
      <c r="BI281" s="1079" t="s">
        <v>35</v>
      </c>
      <c r="BJ281" s="1079" t="s">
        <v>35</v>
      </c>
      <c r="BK281" s="1079" t="s">
        <v>35</v>
      </c>
      <c r="BL281" s="1099" t="s">
        <v>35</v>
      </c>
      <c r="BM281" s="1059" t="s">
        <v>35</v>
      </c>
      <c r="BN281" s="1079" t="s">
        <v>35</v>
      </c>
      <c r="BO281" s="1079" t="s">
        <v>35</v>
      </c>
      <c r="BP281" s="1079" t="s">
        <v>35</v>
      </c>
      <c r="BQ281" s="1099" t="s">
        <v>35</v>
      </c>
      <c r="BR281" s="1059" t="s">
        <v>35</v>
      </c>
      <c r="BS281" s="1079" t="s">
        <v>35</v>
      </c>
      <c r="BT281" s="1079" t="s">
        <v>35</v>
      </c>
      <c r="BU281" s="1079" t="s">
        <v>35</v>
      </c>
      <c r="BV281" s="1079" t="s">
        <v>35</v>
      </c>
      <c r="BW281" s="1079" t="s">
        <v>35</v>
      </c>
      <c r="BX281" s="1079" t="s">
        <v>35</v>
      </c>
      <c r="BY281" s="1137" t="s">
        <v>35</v>
      </c>
      <c r="BZ281" s="1557"/>
      <c r="CA281" s="1557"/>
      <c r="CB281" s="1557"/>
      <c r="CC281" s="1557"/>
      <c r="CD281" s="1557"/>
      <c r="CE281" s="1557"/>
      <c r="CF281" s="1557"/>
      <c r="CG281" s="1557"/>
      <c r="CH281" s="1557"/>
      <c r="CI281" s="1557"/>
      <c r="CJ281" s="1557"/>
      <c r="CK281" s="1557"/>
      <c r="CL281" s="1557"/>
      <c r="CM281" s="1557"/>
      <c r="CN281" s="1557"/>
      <c r="CO281" s="1557"/>
      <c r="CP281" s="1557"/>
      <c r="CQ281" s="1557"/>
      <c r="CR281" s="1557"/>
      <c r="CS281" s="1557"/>
      <c r="CT281" s="1557"/>
      <c r="CU281" s="1557"/>
      <c r="CV281" s="1557"/>
      <c r="CW281" s="1557"/>
      <c r="CX281" s="1557"/>
      <c r="CY281" s="1557"/>
      <c r="CZ281" s="1557"/>
    </row>
    <row r="282" s="398" customFormat="true" ht="15" customHeight="true" x14ac:dyDescent="0.2">
      <c r="B282" s="397"/>
      <c r="Z282" s="216"/>
      <c r="AA282" s="216"/>
      <c r="AB282" s="216"/>
      <c r="AC282" s="216"/>
      <c r="AD282" s="216"/>
      <c r="AE282" s="216"/>
      <c r="AF282" s="216"/>
      <c r="AG282" s="216"/>
      <c r="AH282" s="216"/>
      <c r="AI282" s="216"/>
      <c r="AJ282" s="216"/>
      <c r="AK282" s="216"/>
      <c r="AL282" s="216"/>
      <c r="AM282" s="216"/>
      <c r="AN282" s="216"/>
      <c r="AO282" s="216"/>
      <c r="AP282" s="216"/>
      <c r="AQ282" s="216"/>
      <c r="AR282" s="216"/>
      <c r="AS282" s="216"/>
      <c r="AT282" s="216"/>
      <c r="AU282" s="216"/>
      <c r="AV282" s="216"/>
      <c r="AW282" s="216"/>
      <c r="AX282" s="216"/>
      <c r="AY282" s="216"/>
      <c r="AZ282" s="216"/>
      <c r="BA282" s="1880"/>
      <c r="BB282" s="295" t="s">
        <v>83</v>
      </c>
      <c r="BC282" s="1059" t="s">
        <v>35</v>
      </c>
      <c r="BD282" s="1079" t="s">
        <v>35</v>
      </c>
      <c r="BE282" s="1079" t="s">
        <v>35</v>
      </c>
      <c r="BF282" s="1079" t="s">
        <v>35</v>
      </c>
      <c r="BG282" s="1099" t="s">
        <v>35</v>
      </c>
      <c r="BH282" s="1059" t="s">
        <v>35</v>
      </c>
      <c r="BI282" s="1079" t="s">
        <v>35</v>
      </c>
      <c r="BJ282" s="1079" t="s">
        <v>35</v>
      </c>
      <c r="BK282" s="1079" t="s">
        <v>35</v>
      </c>
      <c r="BL282" s="1099" t="s">
        <v>35</v>
      </c>
      <c r="BM282" s="1059" t="s">
        <v>35</v>
      </c>
      <c r="BN282" s="1079" t="s">
        <v>35</v>
      </c>
      <c r="BO282" s="1079" t="s">
        <v>35</v>
      </c>
      <c r="BP282" s="1079" t="s">
        <v>35</v>
      </c>
      <c r="BQ282" s="1099" t="s">
        <v>35</v>
      </c>
      <c r="BR282" s="1059" t="s">
        <v>35</v>
      </c>
      <c r="BS282" s="1079" t="s">
        <v>35</v>
      </c>
      <c r="BT282" s="1079" t="s">
        <v>35</v>
      </c>
      <c r="BU282" s="1079" t="s">
        <v>35</v>
      </c>
      <c r="BV282" s="1079" t="s">
        <v>35</v>
      </c>
      <c r="BW282" s="1079" t="s">
        <v>35</v>
      </c>
      <c r="BX282" s="1079" t="s">
        <v>35</v>
      </c>
      <c r="BY282" s="1137" t="s">
        <v>35</v>
      </c>
      <c r="BZ282" s="1557"/>
      <c r="CA282" s="1557"/>
      <c r="CB282" s="1557"/>
      <c r="CC282" s="1557"/>
      <c r="CD282" s="1557"/>
      <c r="CE282" s="1557"/>
      <c r="CF282" s="1557"/>
      <c r="CG282" s="1557"/>
      <c r="CH282" s="1557"/>
      <c r="CI282" s="1557"/>
      <c r="CJ282" s="1557"/>
      <c r="CK282" s="1557"/>
      <c r="CL282" s="1557"/>
      <c r="CM282" s="1557"/>
      <c r="CN282" s="1557"/>
      <c r="CO282" s="1557"/>
      <c r="CP282" s="1557"/>
      <c r="CQ282" s="1557"/>
      <c r="CR282" s="1557"/>
      <c r="CS282" s="1557"/>
      <c r="CT282" s="1557"/>
      <c r="CU282" s="1557"/>
      <c r="CV282" s="1557"/>
      <c r="CW282" s="1557"/>
      <c r="CX282" s="1557"/>
      <c r="CY282" s="1557"/>
      <c r="CZ282" s="1557"/>
    </row>
    <row r="283" s="398" customFormat="true" ht="15" customHeight="true" x14ac:dyDescent="0.2">
      <c r="B283" s="397"/>
      <c r="Z283" s="216"/>
      <c r="AA283" s="216"/>
      <c r="AB283" s="216"/>
      <c r="AC283" s="216"/>
      <c r="AD283" s="216"/>
      <c r="AE283" s="216"/>
      <c r="AF283" s="216"/>
      <c r="AG283" s="216"/>
      <c r="AH283" s="216"/>
      <c r="AI283" s="216"/>
      <c r="AJ283" s="216"/>
      <c r="AK283" s="216"/>
      <c r="AL283" s="216"/>
      <c r="AM283" s="216"/>
      <c r="AN283" s="216"/>
      <c r="AO283" s="216"/>
      <c r="AP283" s="216"/>
      <c r="AQ283" s="216"/>
      <c r="AR283" s="216"/>
      <c r="AS283" s="216"/>
      <c r="AT283" s="216"/>
      <c r="AU283" s="216"/>
      <c r="AV283" s="216"/>
      <c r="AW283" s="216"/>
      <c r="AX283" s="216"/>
      <c r="AY283" s="216"/>
      <c r="AZ283" s="216"/>
      <c r="BA283" s="1880"/>
      <c r="BB283" s="295" t="s">
        <v>84</v>
      </c>
      <c r="BC283" s="1059" t="s">
        <v>35</v>
      </c>
      <c r="BD283" s="1079" t="s">
        <v>35</v>
      </c>
      <c r="BE283" s="1079" t="s">
        <v>35</v>
      </c>
      <c r="BF283" s="1079" t="s">
        <v>35</v>
      </c>
      <c r="BG283" s="1099" t="s">
        <v>35</v>
      </c>
      <c r="BH283" s="1059" t="s">
        <v>35</v>
      </c>
      <c r="BI283" s="1079" t="s">
        <v>35</v>
      </c>
      <c r="BJ283" s="1079" t="s">
        <v>35</v>
      </c>
      <c r="BK283" s="1079" t="s">
        <v>35</v>
      </c>
      <c r="BL283" s="1099" t="s">
        <v>35</v>
      </c>
      <c r="BM283" s="1059" t="s">
        <v>35</v>
      </c>
      <c r="BN283" s="1079" t="s">
        <v>35</v>
      </c>
      <c r="BO283" s="1079" t="s">
        <v>35</v>
      </c>
      <c r="BP283" s="1079" t="s">
        <v>35</v>
      </c>
      <c r="BQ283" s="1099" t="s">
        <v>35</v>
      </c>
      <c r="BR283" s="1059" t="s">
        <v>35</v>
      </c>
      <c r="BS283" s="1079" t="s">
        <v>35</v>
      </c>
      <c r="BT283" s="1079" t="s">
        <v>35</v>
      </c>
      <c r="BU283" s="1079" t="s">
        <v>35</v>
      </c>
      <c r="BV283" s="1079" t="s">
        <v>35</v>
      </c>
      <c r="BW283" s="1079" t="s">
        <v>35</v>
      </c>
      <c r="BX283" s="1079" t="s">
        <v>35</v>
      </c>
      <c r="BY283" s="1137" t="s">
        <v>35</v>
      </c>
      <c r="BZ283" s="1557"/>
      <c r="CA283" s="1557"/>
      <c r="CB283" s="1557"/>
      <c r="CC283" s="1557"/>
      <c r="CD283" s="1557"/>
      <c r="CE283" s="1557"/>
      <c r="CF283" s="1557"/>
      <c r="CG283" s="1557"/>
      <c r="CH283" s="1557"/>
      <c r="CI283" s="1557"/>
      <c r="CJ283" s="1557"/>
      <c r="CK283" s="1557"/>
      <c r="CL283" s="1557"/>
      <c r="CM283" s="1557"/>
      <c r="CN283" s="1557"/>
      <c r="CO283" s="1557"/>
      <c r="CP283" s="1557"/>
      <c r="CQ283" s="1557"/>
      <c r="CR283" s="1557"/>
      <c r="CS283" s="1557"/>
      <c r="CT283" s="1557"/>
      <c r="CU283" s="1557"/>
      <c r="CV283" s="1557"/>
      <c r="CW283" s="1557"/>
      <c r="CX283" s="1557"/>
      <c r="CY283" s="1557"/>
      <c r="CZ283" s="1557"/>
    </row>
    <row r="284" s="398" customFormat="true" ht="15" customHeight="true" x14ac:dyDescent="0.2">
      <c r="B284" s="397"/>
      <c r="Z284" s="216"/>
      <c r="AA284" s="216"/>
      <c r="AB284" s="216"/>
      <c r="AC284" s="216"/>
      <c r="AD284" s="216"/>
      <c r="AE284" s="216"/>
      <c r="AF284" s="216"/>
      <c r="AG284" s="216"/>
      <c r="AH284" s="216"/>
      <c r="AI284" s="216"/>
      <c r="AJ284" s="216"/>
      <c r="AK284" s="216"/>
      <c r="AL284" s="216"/>
      <c r="AM284" s="216"/>
      <c r="AN284" s="216"/>
      <c r="AO284" s="216"/>
      <c r="AP284" s="216"/>
      <c r="AQ284" s="216"/>
      <c r="AR284" s="216"/>
      <c r="AS284" s="216"/>
      <c r="AT284" s="216"/>
      <c r="AU284" s="216"/>
      <c r="AV284" s="216"/>
      <c r="AW284" s="216"/>
      <c r="AX284" s="216"/>
      <c r="AY284" s="216"/>
      <c r="AZ284" s="216"/>
      <c r="BA284" s="1887"/>
      <c r="BB284" s="296" t="s">
        <v>113</v>
      </c>
      <c r="BC284" s="1060" t="s">
        <v>35</v>
      </c>
      <c r="BD284" s="1080" t="s">
        <v>35</v>
      </c>
      <c r="BE284" s="1080" t="s">
        <v>35</v>
      </c>
      <c r="BF284" s="1080" t="s">
        <v>35</v>
      </c>
      <c r="BG284" s="1100" t="s">
        <v>35</v>
      </c>
      <c r="BH284" s="1119" t="s">
        <v>35</v>
      </c>
      <c r="BI284" s="1080" t="s">
        <v>35</v>
      </c>
      <c r="BJ284" s="1080" t="s">
        <v>35</v>
      </c>
      <c r="BK284" s="1080" t="s">
        <v>35</v>
      </c>
      <c r="BL284" s="1100" t="s">
        <v>35</v>
      </c>
      <c r="BM284" s="1119" t="s">
        <v>35</v>
      </c>
      <c r="BN284" s="1080" t="s">
        <v>35</v>
      </c>
      <c r="BO284" s="1080" t="s">
        <v>35</v>
      </c>
      <c r="BP284" s="1080" t="s">
        <v>35</v>
      </c>
      <c r="BQ284" s="1100" t="s">
        <v>35</v>
      </c>
      <c r="BR284" s="1119" t="s">
        <v>35</v>
      </c>
      <c r="BS284" s="1080" t="s">
        <v>35</v>
      </c>
      <c r="BT284" s="1080" t="s">
        <v>35</v>
      </c>
      <c r="BU284" s="1080" t="s">
        <v>35</v>
      </c>
      <c r="BV284" s="1080" t="s">
        <v>35</v>
      </c>
      <c r="BW284" s="1080" t="s">
        <v>35</v>
      </c>
      <c r="BX284" s="1080" t="s">
        <v>35</v>
      </c>
      <c r="BY284" s="1138" t="s">
        <v>35</v>
      </c>
      <c r="BZ284" s="1558"/>
      <c r="CA284" s="1558"/>
      <c r="CB284" s="1558"/>
      <c r="CC284" s="1558"/>
      <c r="CD284" s="1558"/>
      <c r="CE284" s="1558"/>
      <c r="CF284" s="1558"/>
      <c r="CG284" s="1558"/>
      <c r="CH284" s="1558"/>
      <c r="CI284" s="1558"/>
      <c r="CJ284" s="1558"/>
      <c r="CK284" s="1558"/>
      <c r="CL284" s="1558"/>
      <c r="CM284" s="1558"/>
      <c r="CN284" s="1558"/>
      <c r="CO284" s="1558"/>
      <c r="CP284" s="1558"/>
      <c r="CQ284" s="1558"/>
      <c r="CR284" s="1558"/>
      <c r="CS284" s="1558"/>
      <c r="CT284" s="1558"/>
      <c r="CU284" s="1558"/>
      <c r="CV284" s="1558"/>
      <c r="CW284" s="1558"/>
      <c r="CX284" s="1558"/>
      <c r="CY284" s="1558"/>
      <c r="CZ284" s="1558"/>
    </row>
    <row r="285" s="398" customFormat="true" ht="15" customHeight="true" x14ac:dyDescent="0.2">
      <c r="B285" s="397"/>
      <c r="Z285" s="216"/>
      <c r="AA285" s="216"/>
      <c r="AB285" s="216"/>
      <c r="AC285" s="216"/>
      <c r="AD285" s="216"/>
      <c r="AE285" s="216"/>
      <c r="AF285" s="216"/>
      <c r="AG285" s="216"/>
      <c r="AH285" s="216"/>
      <c r="AI285" s="216"/>
      <c r="AJ285" s="216"/>
      <c r="AK285" s="216"/>
      <c r="AL285" s="216"/>
      <c r="AM285" s="216"/>
      <c r="AN285" s="216"/>
      <c r="AO285" s="216"/>
      <c r="AP285" s="216"/>
      <c r="AQ285" s="216"/>
      <c r="AR285" s="216"/>
      <c r="AS285" s="216"/>
      <c r="AT285" s="216"/>
      <c r="AU285" s="216"/>
      <c r="AV285" s="216"/>
      <c r="AW285" s="216"/>
      <c r="AX285" s="216"/>
      <c r="AY285" s="216"/>
      <c r="AZ285" s="216"/>
      <c r="BA285" s="132"/>
      <c r="BB285" s="130"/>
      <c r="BC285" s="130"/>
      <c r="BD285" s="130"/>
      <c r="BE285" s="130"/>
      <c r="BF285" s="130"/>
      <c r="BG285" s="130"/>
      <c r="BH285" s="130"/>
      <c r="BI285" s="130"/>
      <c r="BJ285" s="130"/>
      <c r="BK285" s="130"/>
      <c r="BL285" s="130"/>
      <c r="BM285" s="130"/>
      <c r="BN285" s="130"/>
      <c r="BO285" s="130"/>
      <c r="BP285" s="130"/>
      <c r="BQ285" s="130"/>
      <c r="BR285" s="130"/>
      <c r="BS285" s="130"/>
      <c r="BT285" s="130"/>
      <c r="BU285" s="130"/>
      <c r="BV285" s="130"/>
      <c r="BW285" s="130"/>
      <c r="BX285" s="130"/>
      <c r="BY285" s="132"/>
      <c r="BZ285" s="215"/>
      <c r="CA285" s="215"/>
      <c r="CB285" s="215"/>
      <c r="CC285" s="215"/>
      <c r="CD285" s="215"/>
      <c r="CE285" s="215"/>
      <c r="CF285" s="215"/>
      <c r="CG285" s="215"/>
      <c r="CH285" s="215"/>
      <c r="CI285" s="215"/>
      <c r="CJ285" s="215"/>
      <c r="CK285" s="215"/>
      <c r="CL285" s="215"/>
      <c r="CM285" s="215"/>
      <c r="CN285" s="215"/>
      <c r="CO285" s="215"/>
      <c r="CP285" s="215"/>
      <c r="CQ285" s="215"/>
      <c r="CR285" s="215"/>
      <c r="CS285" s="215"/>
      <c r="CT285" s="215"/>
      <c r="CU285" s="215"/>
      <c r="CV285" s="215"/>
      <c r="CW285" s="215"/>
      <c r="CX285" s="215"/>
      <c r="CY285" s="215"/>
      <c r="CZ285" s="215"/>
    </row>
    <row r="286" s="398" customFormat="true" ht="15" customHeight="true" x14ac:dyDescent="0.2">
      <c r="B286" s="397"/>
      <c r="Z286" s="216"/>
      <c r="AA286" s="216"/>
      <c r="AB286" s="216"/>
      <c r="AC286" s="216"/>
      <c r="AD286" s="216"/>
      <c r="AE286" s="216"/>
      <c r="AF286" s="216"/>
      <c r="AG286" s="216"/>
      <c r="AH286" s="216"/>
      <c r="AI286" s="216"/>
      <c r="AJ286" s="216"/>
      <c r="AK286" s="216"/>
      <c r="AL286" s="216"/>
      <c r="AM286" s="216"/>
      <c r="AN286" s="216"/>
      <c r="AO286" s="216"/>
      <c r="AP286" s="216"/>
      <c r="AQ286" s="216"/>
      <c r="AR286" s="216"/>
      <c r="AS286" s="216"/>
      <c r="AT286" s="216"/>
      <c r="AU286" s="216"/>
      <c r="AV286" s="216"/>
      <c r="AW286" s="216"/>
      <c r="AX286" s="216"/>
      <c r="AY286" s="216"/>
      <c r="AZ286" s="216"/>
      <c r="BA286" s="132"/>
      <c r="BB286" s="130"/>
      <c r="BC286" s="130"/>
      <c r="BD286" s="130"/>
      <c r="BE286" s="130"/>
      <c r="BF286" s="130"/>
      <c r="BG286" s="130"/>
      <c r="BH286" s="130"/>
      <c r="BI286" s="130"/>
      <c r="BJ286" s="130"/>
      <c r="BK286" s="130"/>
      <c r="BL286" s="130"/>
      <c r="BM286" s="130"/>
      <c r="BN286" s="130"/>
      <c r="BO286" s="130"/>
      <c r="BP286" s="130"/>
      <c r="BQ286" s="130"/>
      <c r="BR286" s="130"/>
      <c r="BS286" s="130"/>
      <c r="BT286" s="130"/>
      <c r="BU286" s="130"/>
      <c r="BV286" s="130"/>
      <c r="BW286" s="130"/>
      <c r="BX286" s="130"/>
      <c r="BY286" s="132"/>
      <c r="BZ286" s="215"/>
      <c r="CA286" s="215"/>
      <c r="CB286" s="215"/>
      <c r="CC286" s="215"/>
      <c r="CD286" s="215"/>
      <c r="CE286" s="215"/>
      <c r="CF286" s="215"/>
      <c r="CG286" s="215"/>
      <c r="CH286" s="215"/>
      <c r="CI286" s="215"/>
      <c r="CJ286" s="215"/>
      <c r="CK286" s="215"/>
      <c r="CL286" s="215"/>
      <c r="CM286" s="215"/>
      <c r="CN286" s="215"/>
      <c r="CO286" s="215"/>
      <c r="CP286" s="215"/>
      <c r="CQ286" s="215"/>
      <c r="CR286" s="215"/>
      <c r="CS286" s="215"/>
      <c r="CT286" s="215"/>
      <c r="CU286" s="215"/>
      <c r="CV286" s="215"/>
      <c r="CW286" s="215"/>
      <c r="CX286" s="215"/>
      <c r="CY286" s="215"/>
      <c r="CZ286" s="215"/>
    </row>
    <row r="287" s="398" customFormat="true" ht="15" customHeight="true" x14ac:dyDescent="0.2">
      <c r="B287" s="397"/>
      <c r="Z287" s="216"/>
      <c r="AA287" s="216"/>
      <c r="AB287" s="216"/>
      <c r="AC287" s="216"/>
      <c r="AD287" s="216"/>
      <c r="AE287" s="216"/>
      <c r="AF287" s="216"/>
      <c r="AG287" s="216"/>
      <c r="AH287" s="216"/>
      <c r="AI287" s="216"/>
      <c r="AJ287" s="216"/>
      <c r="AK287" s="216"/>
      <c r="AL287" s="216"/>
      <c r="AM287" s="216"/>
      <c r="AN287" s="216"/>
      <c r="AO287" s="216"/>
      <c r="AP287" s="216"/>
      <c r="AQ287" s="216"/>
      <c r="AR287" s="216"/>
      <c r="AS287" s="216"/>
      <c r="AT287" s="216"/>
      <c r="AU287" s="216"/>
      <c r="AV287" s="216"/>
      <c r="AW287" s="216"/>
      <c r="AX287" s="216"/>
      <c r="AY287" s="216"/>
      <c r="AZ287" s="216"/>
      <c r="BA287" s="132"/>
      <c r="BB287" s="130"/>
      <c r="BC287" s="130"/>
      <c r="BD287" s="130"/>
      <c r="BE287" s="130"/>
      <c r="BF287" s="130"/>
      <c r="BG287" s="130"/>
      <c r="BH287" s="130"/>
      <c r="BI287" s="130"/>
      <c r="BJ287" s="130"/>
      <c r="BK287" s="130"/>
      <c r="BL287" s="130"/>
      <c r="BM287" s="130"/>
      <c r="BN287" s="130"/>
      <c r="BO287" s="130"/>
      <c r="BP287" s="130"/>
      <c r="BQ287" s="130"/>
      <c r="BR287" s="130"/>
      <c r="BS287" s="130"/>
      <c r="BT287" s="130"/>
      <c r="BU287" s="130"/>
      <c r="BV287" s="130"/>
      <c r="BW287" s="130"/>
      <c r="BX287" s="130"/>
      <c r="BY287" s="132"/>
      <c r="BZ287" s="215"/>
      <c r="CA287" s="215"/>
      <c r="CB287" s="215"/>
      <c r="CC287" s="215"/>
      <c r="CD287" s="215"/>
      <c r="CE287" s="215"/>
      <c r="CF287" s="215"/>
      <c r="CG287" s="215"/>
      <c r="CH287" s="215"/>
      <c r="CI287" s="215"/>
      <c r="CJ287" s="215"/>
      <c r="CK287" s="215"/>
      <c r="CL287" s="215"/>
      <c r="CM287" s="215"/>
      <c r="CN287" s="215"/>
      <c r="CO287" s="215"/>
      <c r="CP287" s="215"/>
      <c r="CQ287" s="215"/>
      <c r="CR287" s="215"/>
      <c r="CS287" s="215"/>
      <c r="CT287" s="215"/>
      <c r="CU287" s="215"/>
      <c r="CV287" s="215"/>
      <c r="CW287" s="215"/>
      <c r="CX287" s="215"/>
      <c r="CY287" s="215"/>
      <c r="CZ287" s="215"/>
    </row>
    <row r="288" s="398" customFormat="true" ht="15" customHeight="true" x14ac:dyDescent="0.2">
      <c r="B288" s="397"/>
      <c r="Z288" s="216"/>
      <c r="AA288" s="216"/>
      <c r="AB288" s="216"/>
      <c r="AC288" s="216"/>
      <c r="AD288" s="216"/>
      <c r="AE288" s="216"/>
      <c r="AF288" s="216"/>
      <c r="AG288" s="216"/>
      <c r="AH288" s="216"/>
      <c r="AI288" s="216"/>
      <c r="AJ288" s="216"/>
      <c r="AK288" s="216"/>
      <c r="AL288" s="216"/>
      <c r="AM288" s="216"/>
      <c r="AN288" s="216"/>
      <c r="AO288" s="216"/>
      <c r="AP288" s="216"/>
      <c r="AQ288" s="216"/>
      <c r="AR288" s="216"/>
      <c r="AS288" s="216"/>
      <c r="AT288" s="216"/>
      <c r="AU288" s="216"/>
      <c r="AV288" s="216"/>
      <c r="AW288" s="216"/>
      <c r="AX288" s="216"/>
      <c r="AY288" s="216"/>
      <c r="AZ288" s="216"/>
      <c r="BA288" s="132"/>
      <c r="BB288" s="130"/>
      <c r="BC288" s="130"/>
      <c r="BD288" s="130"/>
      <c r="BE288" s="130"/>
      <c r="BF288" s="130"/>
      <c r="BG288" s="130"/>
      <c r="BH288" s="130"/>
      <c r="BI288" s="130"/>
      <c r="BJ288" s="130"/>
      <c r="BK288" s="130"/>
      <c r="BL288" s="130"/>
      <c r="BM288" s="130"/>
      <c r="BN288" s="130"/>
      <c r="BO288" s="130"/>
      <c r="BP288" s="130"/>
      <c r="BQ288" s="130"/>
      <c r="BR288" s="130"/>
      <c r="BS288" s="130"/>
      <c r="BT288" s="130"/>
      <c r="BU288" s="130"/>
      <c r="BV288" s="130"/>
      <c r="BW288" s="130"/>
      <c r="BX288" s="130"/>
      <c r="BY288" s="132"/>
      <c r="BZ288" s="215"/>
      <c r="CA288" s="215"/>
      <c r="CB288" s="215"/>
      <c r="CC288" s="215"/>
      <c r="CD288" s="215"/>
      <c r="CE288" s="215"/>
      <c r="CF288" s="215"/>
      <c r="CG288" s="215"/>
      <c r="CH288" s="215"/>
      <c r="CI288" s="215"/>
      <c r="CJ288" s="215"/>
      <c r="CK288" s="215"/>
      <c r="CL288" s="215"/>
      <c r="CM288" s="215"/>
      <c r="CN288" s="215"/>
      <c r="CO288" s="215"/>
      <c r="CP288" s="215"/>
      <c r="CQ288" s="215"/>
      <c r="CR288" s="215"/>
      <c r="CS288" s="215"/>
      <c r="CT288" s="215"/>
      <c r="CU288" s="215"/>
      <c r="CV288" s="215"/>
      <c r="CW288" s="215"/>
      <c r="CX288" s="215"/>
      <c r="CY288" s="215"/>
      <c r="CZ288" s="215"/>
    </row>
    <row r="289" s="398" customFormat="true" ht="15" customHeight="true" x14ac:dyDescent="0.2">
      <c r="A289" s="409"/>
      <c r="B289" s="410"/>
      <c r="C289" s="411"/>
      <c r="Z289" s="216"/>
      <c r="AA289" s="216"/>
      <c r="AB289" s="216"/>
      <c r="AC289" s="216"/>
      <c r="AD289" s="216"/>
      <c r="AE289" s="216"/>
      <c r="AF289" s="216"/>
      <c r="AG289" s="216"/>
      <c r="AH289" s="216"/>
      <c r="AI289" s="216"/>
      <c r="AJ289" s="216"/>
      <c r="AK289" s="216"/>
      <c r="AL289" s="216"/>
      <c r="AM289" s="216"/>
      <c r="AN289" s="216"/>
      <c r="AO289" s="216"/>
      <c r="AP289" s="216"/>
      <c r="AQ289" s="216"/>
      <c r="AR289" s="216"/>
      <c r="AS289" s="216"/>
      <c r="AT289" s="216"/>
      <c r="AU289" s="216"/>
      <c r="AV289" s="216"/>
      <c r="AW289" s="216"/>
      <c r="AX289" s="216"/>
      <c r="AY289" s="216"/>
      <c r="AZ289" s="216"/>
      <c r="BA289" s="132"/>
      <c r="BB289" s="130"/>
      <c r="BC289" s="130"/>
      <c r="BD289" s="130"/>
      <c r="BE289" s="130"/>
      <c r="BF289" s="130"/>
      <c r="BG289" s="130"/>
      <c r="BH289" s="130"/>
      <c r="BI289" s="130"/>
      <c r="BJ289" s="130"/>
      <c r="BK289" s="130"/>
      <c r="BL289" s="130"/>
      <c r="BM289" s="130"/>
      <c r="BN289" s="130"/>
      <c r="BO289" s="130"/>
      <c r="BP289" s="130"/>
      <c r="BQ289" s="130"/>
      <c r="BR289" s="130"/>
      <c r="BS289" s="130"/>
      <c r="BT289" s="130"/>
      <c r="BU289" s="130"/>
      <c r="BV289" s="130"/>
      <c r="BW289" s="130"/>
      <c r="BX289" s="130"/>
      <c r="BY289" s="132"/>
      <c r="BZ289" s="215"/>
      <c r="CA289" s="215"/>
      <c r="CB289" s="215"/>
      <c r="CC289" s="215"/>
      <c r="CD289" s="215"/>
      <c r="CE289" s="215"/>
      <c r="CF289" s="215"/>
      <c r="CG289" s="215"/>
      <c r="CH289" s="215"/>
      <c r="CI289" s="215"/>
      <c r="CJ289" s="215"/>
      <c r="CK289" s="215"/>
      <c r="CL289" s="215"/>
      <c r="CM289" s="215"/>
      <c r="CN289" s="215"/>
      <c r="CO289" s="215"/>
      <c r="CP289" s="215"/>
      <c r="CQ289" s="215"/>
      <c r="CR289" s="215"/>
      <c r="CS289" s="215"/>
      <c r="CT289" s="215"/>
      <c r="CU289" s="215"/>
      <c r="CV289" s="215"/>
      <c r="CW289" s="215"/>
      <c r="CX289" s="215"/>
      <c r="CY289" s="215"/>
      <c r="CZ289" s="215"/>
    </row>
    <row r="290" s="398" customFormat="true" ht="15" customHeight="true" x14ac:dyDescent="0.2">
      <c r="A290" s="572"/>
      <c r="B290" s="573"/>
      <c r="C290" s="574"/>
      <c r="Z290" s="216"/>
      <c r="AA290" s="216"/>
      <c r="AB290" s="216"/>
      <c r="AC290" s="216"/>
      <c r="AD290" s="216"/>
      <c r="AE290" s="216"/>
      <c r="AF290" s="216"/>
      <c r="AG290" s="216"/>
      <c r="AH290" s="216"/>
      <c r="AI290" s="216"/>
      <c r="AJ290" s="216"/>
      <c r="AK290" s="216"/>
      <c r="AL290" s="216"/>
      <c r="AM290" s="216"/>
      <c r="AN290" s="216"/>
      <c r="AO290" s="216"/>
      <c r="AP290" s="216"/>
      <c r="AQ290" s="216"/>
      <c r="AR290" s="216"/>
      <c r="AS290" s="216"/>
      <c r="AT290" s="216"/>
      <c r="AU290" s="216"/>
      <c r="AV290" s="216"/>
      <c r="AW290" s="216"/>
      <c r="AX290" s="216"/>
      <c r="AY290" s="216"/>
      <c r="AZ290" s="216"/>
      <c r="BA290" s="132"/>
      <c r="BB290" s="130"/>
      <c r="BC290" s="130"/>
      <c r="BD290" s="130"/>
      <c r="BE290" s="130"/>
      <c r="BF290" s="130"/>
      <c r="BG290" s="130"/>
      <c r="BH290" s="130"/>
      <c r="BI290" s="130"/>
      <c r="BJ290" s="130"/>
      <c r="BK290" s="130"/>
      <c r="BL290" s="130"/>
      <c r="BM290" s="130"/>
      <c r="BN290" s="130"/>
      <c r="BO290" s="130"/>
      <c r="BP290" s="130"/>
      <c r="BQ290" s="130"/>
      <c r="BR290" s="130"/>
      <c r="BS290" s="130"/>
      <c r="BT290" s="130"/>
      <c r="BU290" s="130"/>
      <c r="BV290" s="130"/>
      <c r="BW290" s="130"/>
      <c r="BX290" s="130"/>
      <c r="BY290" s="132"/>
      <c r="BZ290" s="215"/>
      <c r="CA290" s="215"/>
      <c r="CB290" s="215"/>
      <c r="CC290" s="215"/>
      <c r="CD290" s="215"/>
      <c r="CE290" s="215"/>
      <c r="CF290" s="215"/>
      <c r="CG290" s="215"/>
      <c r="CH290" s="215"/>
      <c r="CI290" s="215"/>
      <c r="CJ290" s="215"/>
      <c r="CK290" s="215"/>
      <c r="CL290" s="215"/>
      <c r="CM290" s="215"/>
      <c r="CN290" s="215"/>
      <c r="CO290" s="215"/>
      <c r="CP290" s="215"/>
      <c r="CQ290" s="215"/>
      <c r="CR290" s="215"/>
      <c r="CS290" s="215"/>
      <c r="CT290" s="215"/>
      <c r="CU290" s="215"/>
      <c r="CV290" s="215"/>
      <c r="CW290" s="215"/>
      <c r="CX290" s="215"/>
      <c r="CY290" s="215"/>
      <c r="CZ290" s="215"/>
    </row>
    <row r="291" s="398" customFormat="true" ht="15" customHeight="true" x14ac:dyDescent="0.2">
      <c r="A291" s="575"/>
      <c r="B291" s="576"/>
      <c r="C291" s="577"/>
      <c r="Z291" s="216"/>
      <c r="AA291" s="216"/>
      <c r="AB291" s="216"/>
      <c r="AC291" s="216"/>
      <c r="AD291" s="216"/>
      <c r="AE291" s="216"/>
      <c r="AF291" s="216"/>
      <c r="AG291" s="216"/>
      <c r="AH291" s="216"/>
      <c r="AI291" s="216"/>
      <c r="AJ291" s="216"/>
      <c r="AK291" s="216"/>
      <c r="AL291" s="216"/>
      <c r="AM291" s="216"/>
      <c r="AN291" s="216"/>
      <c r="AO291" s="216"/>
      <c r="AP291" s="216"/>
      <c r="AQ291" s="216"/>
      <c r="AR291" s="216"/>
      <c r="AS291" s="216"/>
      <c r="AT291" s="216"/>
      <c r="AU291" s="216"/>
      <c r="AV291" s="216"/>
      <c r="AW291" s="216"/>
      <c r="AX291" s="216"/>
      <c r="AY291" s="216"/>
      <c r="AZ291" s="216"/>
      <c r="BA291" s="132"/>
      <c r="BB291" s="130"/>
      <c r="BC291" s="130"/>
      <c r="BD291" s="130"/>
      <c r="BE291" s="130"/>
      <c r="BF291" s="130"/>
      <c r="BG291" s="130"/>
      <c r="BH291" s="130"/>
      <c r="BI291" s="130"/>
      <c r="BJ291" s="130"/>
      <c r="BK291" s="130"/>
      <c r="BL291" s="130"/>
      <c r="BM291" s="130"/>
      <c r="BN291" s="130"/>
      <c r="BO291" s="130"/>
      <c r="BP291" s="130"/>
      <c r="BQ291" s="130"/>
      <c r="BR291" s="130"/>
      <c r="BS291" s="130"/>
      <c r="BT291" s="130"/>
      <c r="BU291" s="130"/>
      <c r="BV291" s="130"/>
      <c r="BW291" s="130"/>
      <c r="BX291" s="130"/>
      <c r="BY291" s="132"/>
      <c r="BZ291" s="215"/>
      <c r="CA291" s="215"/>
      <c r="CB291" s="215"/>
      <c r="CC291" s="215"/>
      <c r="CD291" s="215"/>
      <c r="CE291" s="215"/>
      <c r="CF291" s="215"/>
      <c r="CG291" s="215"/>
      <c r="CH291" s="215"/>
      <c r="CI291" s="215"/>
      <c r="CJ291" s="215"/>
      <c r="CK291" s="215"/>
      <c r="CL291" s="215"/>
      <c r="CM291" s="215"/>
      <c r="CN291" s="215"/>
      <c r="CO291" s="215"/>
      <c r="CP291" s="215"/>
      <c r="CQ291" s="215"/>
      <c r="CR291" s="215"/>
      <c r="CS291" s="215"/>
      <c r="CT291" s="215"/>
      <c r="CU291" s="215"/>
      <c r="CV291" s="215"/>
      <c r="CW291" s="215"/>
      <c r="CX291" s="215"/>
      <c r="CY291" s="215"/>
      <c r="CZ291" s="215"/>
    </row>
    <row r="292" s="398" customFormat="true" ht="15" customHeight="true" x14ac:dyDescent="0.2">
      <c r="A292" s="578"/>
      <c r="B292" s="579"/>
      <c r="C292" s="580"/>
      <c r="Z292" s="216"/>
      <c r="AA292" s="216"/>
      <c r="AB292" s="216"/>
      <c r="AC292" s="216"/>
      <c r="AD292" s="216"/>
      <c r="AE292" s="216"/>
      <c r="AF292" s="216"/>
      <c r="AG292" s="216"/>
      <c r="AH292" s="216"/>
      <c r="AI292" s="216"/>
      <c r="AJ292" s="216"/>
      <c r="AK292" s="216"/>
      <c r="AL292" s="216"/>
      <c r="AM292" s="216"/>
      <c r="AN292" s="216"/>
      <c r="AO292" s="216"/>
      <c r="AP292" s="216"/>
      <c r="AQ292" s="216"/>
      <c r="AR292" s="216"/>
      <c r="AS292" s="216"/>
      <c r="AT292" s="216"/>
      <c r="AU292" s="216"/>
      <c r="AV292" s="216"/>
      <c r="AW292" s="216"/>
      <c r="AX292" s="216"/>
      <c r="AY292" s="216"/>
      <c r="AZ292" s="216"/>
      <c r="BA292" s="132"/>
      <c r="BB292" s="130"/>
      <c r="BC292" s="130"/>
      <c r="BD292" s="130"/>
      <c r="BE292" s="130"/>
      <c r="BF292" s="130"/>
      <c r="BG292" s="130"/>
      <c r="BH292" s="130"/>
      <c r="BI292" s="130"/>
      <c r="BJ292" s="130"/>
      <c r="BK292" s="130"/>
      <c r="BL292" s="130"/>
      <c r="BM292" s="130"/>
      <c r="BN292" s="130"/>
      <c r="BO292" s="130"/>
      <c r="BP292" s="130"/>
      <c r="BQ292" s="130"/>
      <c r="BR292" s="130"/>
      <c r="BS292" s="130"/>
      <c r="BT292" s="130"/>
      <c r="BU292" s="130"/>
      <c r="BV292" s="130"/>
      <c r="BW292" s="130"/>
      <c r="BX292" s="130"/>
      <c r="BY292" s="132"/>
      <c r="BZ292" s="215"/>
      <c r="CA292" s="215"/>
      <c r="CB292" s="215"/>
      <c r="CC292" s="215"/>
      <c r="CD292" s="215"/>
      <c r="CE292" s="215"/>
      <c r="CF292" s="215"/>
      <c r="CG292" s="215"/>
      <c r="CH292" s="215"/>
      <c r="CI292" s="215"/>
      <c r="CJ292" s="215"/>
      <c r="CK292" s="215"/>
      <c r="CL292" s="215"/>
      <c r="CM292" s="215"/>
      <c r="CN292" s="215"/>
      <c r="CO292" s="215"/>
      <c r="CP292" s="215"/>
      <c r="CQ292" s="215"/>
      <c r="CR292" s="215"/>
      <c r="CS292" s="215"/>
      <c r="CT292" s="215"/>
      <c r="CU292" s="215"/>
      <c r="CV292" s="215"/>
      <c r="CW292" s="215"/>
      <c r="CX292" s="215"/>
      <c r="CY292" s="215"/>
      <c r="CZ292" s="215"/>
    </row>
    <row r="293" s="398" customFormat="true" ht="15" customHeight="true" x14ac:dyDescent="0.2">
      <c r="A293" s="581"/>
      <c r="B293" s="582"/>
      <c r="C293" s="583"/>
      <c r="Z293" s="216"/>
      <c r="AA293" s="216"/>
      <c r="AB293" s="216"/>
      <c r="AC293" s="216"/>
      <c r="AD293" s="216"/>
      <c r="AE293" s="216"/>
      <c r="AF293" s="216"/>
      <c r="AG293" s="216"/>
      <c r="AH293" s="216"/>
      <c r="AI293" s="216"/>
      <c r="AJ293" s="216"/>
      <c r="AK293" s="216"/>
      <c r="AL293" s="216"/>
      <c r="AM293" s="216"/>
      <c r="AN293" s="216"/>
      <c r="AO293" s="216"/>
      <c r="AP293" s="216"/>
      <c r="AQ293" s="216"/>
      <c r="AR293" s="216"/>
      <c r="AS293" s="216"/>
      <c r="AT293" s="216"/>
      <c r="AU293" s="216"/>
      <c r="AV293" s="216"/>
      <c r="AW293" s="216"/>
      <c r="AX293" s="216"/>
      <c r="AY293" s="216"/>
      <c r="AZ293" s="216"/>
      <c r="BA293" s="132"/>
      <c r="BB293" s="130"/>
      <c r="BC293" s="130"/>
      <c r="BD293" s="130"/>
      <c r="BE293" s="130"/>
      <c r="BF293" s="130"/>
      <c r="BG293" s="130"/>
      <c r="BH293" s="130"/>
      <c r="BI293" s="130"/>
      <c r="BJ293" s="130"/>
      <c r="BK293" s="130"/>
      <c r="BL293" s="130"/>
      <c r="BM293" s="130"/>
      <c r="BN293" s="130"/>
      <c r="BO293" s="130"/>
      <c r="BP293" s="130"/>
      <c r="BQ293" s="130"/>
      <c r="BR293" s="130"/>
      <c r="BS293" s="130"/>
      <c r="BT293" s="130"/>
      <c r="BU293" s="130"/>
      <c r="BV293" s="130"/>
      <c r="BW293" s="130"/>
      <c r="BX293" s="130"/>
      <c r="BY293" s="132"/>
      <c r="BZ293" s="215"/>
      <c r="CA293" s="215"/>
      <c r="CB293" s="215"/>
      <c r="CC293" s="215"/>
      <c r="CD293" s="215"/>
      <c r="CE293" s="215"/>
      <c r="CF293" s="215"/>
      <c r="CG293" s="215"/>
      <c r="CH293" s="215"/>
      <c r="CI293" s="215"/>
      <c r="CJ293" s="215"/>
      <c r="CK293" s="215"/>
      <c r="CL293" s="215"/>
      <c r="CM293" s="215"/>
      <c r="CN293" s="215"/>
      <c r="CO293" s="215"/>
      <c r="CP293" s="215"/>
      <c r="CQ293" s="215"/>
      <c r="CR293" s="215"/>
      <c r="CS293" s="215"/>
      <c r="CT293" s="215"/>
      <c r="CU293" s="215"/>
      <c r="CV293" s="215"/>
      <c r="CW293" s="215"/>
      <c r="CX293" s="215"/>
      <c r="CY293" s="215"/>
      <c r="CZ293" s="215"/>
    </row>
    <row r="294" s="398" customFormat="true" ht="15" customHeight="true" x14ac:dyDescent="0.2">
      <c r="A294" s="584"/>
      <c r="B294" s="585"/>
      <c r="C294" s="586"/>
      <c r="Z294" s="216"/>
      <c r="AA294" s="216"/>
      <c r="AB294" s="216"/>
      <c r="AC294" s="216"/>
      <c r="AD294" s="216"/>
      <c r="AE294" s="216"/>
      <c r="AF294" s="216"/>
      <c r="AG294" s="216"/>
      <c r="AH294" s="216"/>
      <c r="AI294" s="216"/>
      <c r="AJ294" s="216"/>
      <c r="AK294" s="216"/>
      <c r="AL294" s="216"/>
      <c r="AM294" s="216"/>
      <c r="AN294" s="216"/>
      <c r="AO294" s="216"/>
      <c r="AP294" s="216"/>
      <c r="AQ294" s="216"/>
      <c r="AR294" s="216"/>
      <c r="AS294" s="216"/>
      <c r="AT294" s="216"/>
      <c r="AU294" s="216"/>
      <c r="AV294" s="216"/>
      <c r="AW294" s="216"/>
      <c r="AX294" s="216"/>
      <c r="AY294" s="216"/>
      <c r="AZ294" s="216"/>
      <c r="BA294" s="132"/>
      <c r="BB294" s="130"/>
      <c r="BC294" s="130"/>
      <c r="BD294" s="130"/>
      <c r="BE294" s="130"/>
      <c r="BF294" s="130"/>
      <c r="BG294" s="130"/>
      <c r="BH294" s="130"/>
      <c r="BI294" s="130"/>
      <c r="BJ294" s="130"/>
      <c r="BK294" s="130"/>
      <c r="BL294" s="130"/>
      <c r="BM294" s="130"/>
      <c r="BN294" s="130"/>
      <c r="BO294" s="130"/>
      <c r="BP294" s="130"/>
      <c r="BQ294" s="130"/>
      <c r="BR294" s="130"/>
      <c r="BS294" s="130"/>
      <c r="BT294" s="130"/>
      <c r="BU294" s="130"/>
      <c r="BV294" s="130"/>
      <c r="BW294" s="130"/>
      <c r="BX294" s="130"/>
      <c r="BY294" s="132"/>
      <c r="BZ294" s="215"/>
      <c r="CA294" s="215"/>
      <c r="CB294" s="215"/>
      <c r="CC294" s="215"/>
      <c r="CD294" s="215"/>
      <c r="CE294" s="215"/>
      <c r="CF294" s="215"/>
      <c r="CG294" s="215"/>
      <c r="CH294" s="215"/>
      <c r="CI294" s="215"/>
      <c r="CJ294" s="215"/>
      <c r="CK294" s="215"/>
      <c r="CL294" s="215"/>
      <c r="CM294" s="215"/>
      <c r="CN294" s="215"/>
      <c r="CO294" s="215"/>
      <c r="CP294" s="215"/>
      <c r="CQ294" s="215"/>
      <c r="CR294" s="215"/>
      <c r="CS294" s="215"/>
      <c r="CT294" s="215"/>
      <c r="CU294" s="215"/>
      <c r="CV294" s="215"/>
      <c r="CW294" s="215"/>
      <c r="CX294" s="215"/>
      <c r="CY294" s="215"/>
      <c r="CZ294" s="215"/>
    </row>
    <row r="295" s="398" customFormat="true" ht="15" customHeight="true" x14ac:dyDescent="0.2">
      <c r="A295" s="584"/>
      <c r="B295" s="585"/>
      <c r="C295" s="586"/>
      <c r="Z295" s="216"/>
      <c r="AA295" s="216"/>
      <c r="AB295" s="216"/>
      <c r="AC295" s="216"/>
      <c r="AD295" s="216"/>
      <c r="AE295" s="216"/>
      <c r="AF295" s="216"/>
      <c r="AG295" s="216"/>
      <c r="AH295" s="216"/>
      <c r="AI295" s="216"/>
      <c r="AJ295" s="216"/>
      <c r="AK295" s="216"/>
      <c r="AL295" s="216"/>
      <c r="AM295" s="216"/>
      <c r="AN295" s="216"/>
      <c r="AO295" s="216"/>
      <c r="AP295" s="216"/>
      <c r="AQ295" s="216"/>
      <c r="AR295" s="216"/>
      <c r="AS295" s="216"/>
      <c r="AT295" s="216"/>
      <c r="AU295" s="216"/>
      <c r="AV295" s="216"/>
      <c r="AW295" s="216"/>
      <c r="AX295" s="216"/>
      <c r="AY295" s="216"/>
      <c r="AZ295" s="216"/>
      <c r="BA295" s="132"/>
      <c r="BB295" s="130"/>
      <c r="BC295" s="130"/>
      <c r="BD295" s="130"/>
      <c r="BE295" s="130"/>
      <c r="BF295" s="130"/>
      <c r="BG295" s="130"/>
      <c r="BH295" s="130"/>
      <c r="BI295" s="130"/>
      <c r="BJ295" s="130"/>
      <c r="BK295" s="130"/>
      <c r="BL295" s="130"/>
      <c r="BM295" s="130"/>
      <c r="BN295" s="130"/>
      <c r="BO295" s="130"/>
      <c r="BP295" s="130"/>
      <c r="BQ295" s="130"/>
      <c r="BR295" s="130"/>
      <c r="BS295" s="130"/>
      <c r="BT295" s="130"/>
      <c r="BU295" s="130"/>
      <c r="BV295" s="130"/>
      <c r="BW295" s="130"/>
      <c r="BX295" s="130"/>
      <c r="BY295" s="132"/>
      <c r="BZ295" s="215"/>
      <c r="CA295" s="215"/>
      <c r="CB295" s="215"/>
      <c r="CC295" s="215"/>
      <c r="CD295" s="215"/>
      <c r="CE295" s="215"/>
      <c r="CF295" s="215"/>
      <c r="CG295" s="215"/>
      <c r="CH295" s="215"/>
      <c r="CI295" s="215"/>
      <c r="CJ295" s="215"/>
      <c r="CK295" s="215"/>
      <c r="CL295" s="215"/>
      <c r="CM295" s="215"/>
      <c r="CN295" s="215"/>
      <c r="CO295" s="215"/>
      <c r="CP295" s="215"/>
      <c r="CQ295" s="215"/>
      <c r="CR295" s="215"/>
      <c r="CS295" s="215"/>
      <c r="CT295" s="215"/>
      <c r="CU295" s="215"/>
      <c r="CV295" s="215"/>
      <c r="CW295" s="215"/>
      <c r="CX295" s="215"/>
      <c r="CY295" s="215"/>
      <c r="CZ295" s="215"/>
    </row>
    <row r="296" s="398" customFormat="true" ht="15" customHeight="true" x14ac:dyDescent="0.2">
      <c r="A296" s="584"/>
      <c r="B296" s="587"/>
      <c r="C296" s="586"/>
      <c r="Z296" s="216"/>
      <c r="AA296" s="216"/>
      <c r="AB296" s="216"/>
      <c r="AC296" s="216"/>
      <c r="AD296" s="216"/>
      <c r="AE296" s="216"/>
      <c r="AF296" s="216"/>
      <c r="AG296" s="216"/>
      <c r="AH296" s="216"/>
      <c r="AI296" s="216"/>
      <c r="AJ296" s="216"/>
      <c r="AK296" s="216"/>
      <c r="AL296" s="216"/>
      <c r="AM296" s="216"/>
      <c r="AN296" s="216"/>
      <c r="AO296" s="216"/>
      <c r="AP296" s="216"/>
      <c r="AQ296" s="216"/>
      <c r="AR296" s="216"/>
      <c r="AS296" s="216"/>
      <c r="AT296" s="216"/>
      <c r="AU296" s="216"/>
      <c r="AV296" s="216"/>
      <c r="AW296" s="216"/>
      <c r="AX296" s="216"/>
      <c r="AY296" s="216"/>
      <c r="AZ296" s="216"/>
      <c r="BA296" s="132"/>
      <c r="BB296" s="130"/>
      <c r="BC296" s="130"/>
      <c r="BD296" s="130"/>
      <c r="BE296" s="130"/>
      <c r="BF296" s="130"/>
      <c r="BG296" s="130"/>
      <c r="BH296" s="130"/>
      <c r="BI296" s="130"/>
      <c r="BJ296" s="130"/>
      <c r="BK296" s="130"/>
      <c r="BL296" s="130"/>
      <c r="BM296" s="130"/>
      <c r="BN296" s="130"/>
      <c r="BO296" s="130"/>
      <c r="BP296" s="130"/>
      <c r="BQ296" s="130"/>
      <c r="BR296" s="130"/>
      <c r="BS296" s="130"/>
      <c r="BT296" s="130"/>
      <c r="BU296" s="130"/>
      <c r="BV296" s="130"/>
      <c r="BW296" s="130"/>
      <c r="BX296" s="130"/>
      <c r="BY296" s="132"/>
      <c r="BZ296" s="215"/>
      <c r="CA296" s="215"/>
      <c r="CB296" s="215"/>
      <c r="CC296" s="215"/>
      <c r="CD296" s="215"/>
      <c r="CE296" s="215"/>
      <c r="CF296" s="215"/>
      <c r="CG296" s="215"/>
      <c r="CH296" s="215"/>
      <c r="CI296" s="215"/>
      <c r="CJ296" s="215"/>
      <c r="CK296" s="215"/>
      <c r="CL296" s="215"/>
      <c r="CM296" s="215"/>
      <c r="CN296" s="215"/>
      <c r="CO296" s="215"/>
      <c r="CP296" s="215"/>
      <c r="CQ296" s="215"/>
      <c r="CR296" s="215"/>
      <c r="CS296" s="215"/>
      <c r="CT296" s="215"/>
      <c r="CU296" s="215"/>
      <c r="CV296" s="215"/>
      <c r="CW296" s="215"/>
      <c r="CX296" s="215"/>
      <c r="CY296" s="215"/>
      <c r="CZ296" s="215"/>
    </row>
    <row r="297" s="398" customFormat="true" ht="15" customHeight="true" x14ac:dyDescent="0.2">
      <c r="A297" s="588"/>
      <c r="B297" s="589"/>
      <c r="C297" s="590"/>
      <c r="Z297" s="216"/>
      <c r="AA297" s="216"/>
      <c r="AB297" s="216"/>
      <c r="AC297" s="216"/>
      <c r="AD297" s="216"/>
      <c r="AE297" s="216"/>
      <c r="AF297" s="216"/>
      <c r="AG297" s="216"/>
      <c r="AH297" s="216"/>
      <c r="AI297" s="216"/>
      <c r="AJ297" s="216"/>
      <c r="AK297" s="216"/>
      <c r="AL297" s="216"/>
      <c r="AM297" s="216"/>
      <c r="AN297" s="216"/>
      <c r="AO297" s="216"/>
      <c r="AP297" s="216"/>
      <c r="AQ297" s="216"/>
      <c r="AR297" s="216"/>
      <c r="AS297" s="216"/>
      <c r="AT297" s="216"/>
      <c r="AU297" s="216"/>
      <c r="AV297" s="216"/>
      <c r="AW297" s="216"/>
      <c r="AX297" s="216"/>
      <c r="AY297" s="216"/>
      <c r="AZ297" s="216"/>
      <c r="BA297" s="132"/>
      <c r="BB297" s="130"/>
      <c r="BC297" s="130"/>
      <c r="BD297" s="130"/>
      <c r="BE297" s="130"/>
      <c r="BF297" s="130"/>
      <c r="BG297" s="130"/>
      <c r="BH297" s="130"/>
      <c r="BI297" s="130"/>
      <c r="BJ297" s="130"/>
      <c r="BK297" s="130"/>
      <c r="BL297" s="130"/>
      <c r="BM297" s="130"/>
      <c r="BN297" s="130"/>
      <c r="BO297" s="130"/>
      <c r="BP297" s="130"/>
      <c r="BQ297" s="130"/>
      <c r="BR297" s="130"/>
      <c r="BS297" s="130"/>
      <c r="BT297" s="130"/>
      <c r="BU297" s="130"/>
      <c r="BV297" s="130"/>
      <c r="BW297" s="130"/>
      <c r="BX297" s="130"/>
      <c r="BY297" s="132"/>
      <c r="BZ297" s="215"/>
      <c r="CA297" s="215"/>
      <c r="CB297" s="215"/>
      <c r="CC297" s="215"/>
      <c r="CD297" s="215"/>
      <c r="CE297" s="215"/>
      <c r="CF297" s="215"/>
      <c r="CG297" s="215"/>
      <c r="CH297" s="215"/>
      <c r="CI297" s="215"/>
      <c r="CJ297" s="215"/>
      <c r="CK297" s="215"/>
      <c r="CL297" s="215"/>
      <c r="CM297" s="215"/>
      <c r="CN297" s="215"/>
      <c r="CO297" s="215"/>
      <c r="CP297" s="215"/>
      <c r="CQ297" s="215"/>
      <c r="CR297" s="215"/>
      <c r="CS297" s="215"/>
      <c r="CT297" s="215"/>
      <c r="CU297" s="215"/>
      <c r="CV297" s="215"/>
      <c r="CW297" s="215"/>
      <c r="CX297" s="215"/>
      <c r="CY297" s="215"/>
      <c r="CZ297" s="215"/>
    </row>
    <row r="298" s="398" customFormat="true" ht="15" customHeight="true" x14ac:dyDescent="0.2">
      <c r="B298" s="397"/>
      <c r="Z298" s="216"/>
      <c r="AA298" s="216"/>
      <c r="AB298" s="216"/>
      <c r="AC298" s="216"/>
      <c r="AD298" s="216"/>
      <c r="AE298" s="216"/>
      <c r="AF298" s="216"/>
      <c r="AG298" s="216"/>
      <c r="AH298" s="216"/>
      <c r="AI298" s="216"/>
      <c r="AJ298" s="216"/>
      <c r="AK298" s="216"/>
      <c r="AL298" s="216"/>
      <c r="AM298" s="216"/>
      <c r="AN298" s="216"/>
      <c r="AO298" s="216"/>
      <c r="AP298" s="216"/>
      <c r="AQ298" s="216"/>
      <c r="AR298" s="216"/>
      <c r="AS298" s="216"/>
      <c r="AT298" s="216"/>
      <c r="AU298" s="216"/>
      <c r="AV298" s="216"/>
      <c r="AW298" s="216"/>
      <c r="AX298" s="216"/>
      <c r="AY298" s="216"/>
      <c r="AZ298" s="216"/>
      <c r="BA298" s="132"/>
      <c r="BB298" s="130"/>
      <c r="BC298" s="130"/>
      <c r="BD298" s="130"/>
      <c r="BE298" s="130"/>
      <c r="BF298" s="130"/>
      <c r="BG298" s="130"/>
      <c r="BH298" s="130"/>
      <c r="BI298" s="130"/>
      <c r="BJ298" s="130"/>
      <c r="BK298" s="130"/>
      <c r="BL298" s="130"/>
      <c r="BM298" s="130"/>
      <c r="BN298" s="130"/>
      <c r="BO298" s="130"/>
      <c r="BP298" s="130"/>
      <c r="BQ298" s="130"/>
      <c r="BR298" s="130"/>
      <c r="BS298" s="130"/>
      <c r="BT298" s="130"/>
      <c r="BU298" s="130"/>
      <c r="BV298" s="130"/>
      <c r="BW298" s="130"/>
      <c r="BX298" s="130"/>
      <c r="BY298" s="132"/>
      <c r="BZ298" s="215"/>
      <c r="CA298" s="215"/>
      <c r="CB298" s="215"/>
      <c r="CC298" s="215"/>
      <c r="CD298" s="215"/>
      <c r="CE298" s="215"/>
      <c r="CF298" s="215"/>
      <c r="CG298" s="215"/>
      <c r="CH298" s="215"/>
      <c r="CI298" s="215"/>
      <c r="CJ298" s="215"/>
      <c r="CK298" s="215"/>
      <c r="CL298" s="215"/>
      <c r="CM298" s="215"/>
      <c r="CN298" s="215"/>
      <c r="CO298" s="215"/>
      <c r="CP298" s="215"/>
      <c r="CQ298" s="215"/>
      <c r="CR298" s="215"/>
      <c r="CS298" s="215"/>
      <c r="CT298" s="215"/>
      <c r="CU298" s="215"/>
      <c r="CV298" s="215"/>
      <c r="CW298" s="215"/>
      <c r="CX298" s="215"/>
      <c r="CY298" s="215"/>
      <c r="CZ298" s="215"/>
    </row>
    <row r="299" s="398" customFormat="true" ht="15" customHeight="true" x14ac:dyDescent="0.2">
      <c r="A299" s="412"/>
      <c r="B299" s="413"/>
      <c r="C299" s="414"/>
      <c r="D299" s="415"/>
      <c r="Z299" s="216"/>
      <c r="AA299" s="216"/>
      <c r="AB299" s="216"/>
      <c r="AC299" s="216"/>
      <c r="AD299" s="216"/>
      <c r="AE299" s="216"/>
      <c r="AF299" s="216"/>
      <c r="AG299" s="216"/>
      <c r="AH299" s="216"/>
      <c r="AI299" s="216"/>
      <c r="AJ299" s="216"/>
      <c r="AK299" s="216"/>
      <c r="AL299" s="216"/>
      <c r="AM299" s="216"/>
      <c r="AN299" s="216"/>
      <c r="AO299" s="216"/>
      <c r="AP299" s="216"/>
      <c r="AQ299" s="216"/>
      <c r="AR299" s="216"/>
      <c r="AS299" s="216"/>
      <c r="AT299" s="216"/>
      <c r="AU299" s="216"/>
      <c r="AV299" s="216"/>
      <c r="AW299" s="216"/>
      <c r="AX299" s="216"/>
      <c r="AY299" s="216"/>
      <c r="AZ299" s="216"/>
      <c r="BA299" s="132"/>
      <c r="BB299" s="130"/>
      <c r="BC299" s="130"/>
      <c r="BD299" s="130"/>
      <c r="BE299" s="130"/>
      <c r="BF299" s="130"/>
      <c r="BG299" s="130"/>
      <c r="BH299" s="130"/>
      <c r="BI299" s="130"/>
      <c r="BJ299" s="130"/>
      <c r="BK299" s="130"/>
      <c r="BL299" s="130"/>
      <c r="BM299" s="130"/>
      <c r="BN299" s="130"/>
      <c r="BO299" s="130"/>
      <c r="BP299" s="130"/>
      <c r="BQ299" s="130"/>
      <c r="BR299" s="130"/>
      <c r="BS299" s="130"/>
      <c r="BT299" s="130"/>
      <c r="BU299" s="130"/>
      <c r="BV299" s="130"/>
      <c r="BW299" s="130"/>
      <c r="BX299" s="130"/>
      <c r="BY299" s="132"/>
      <c r="BZ299" s="215"/>
      <c r="CA299" s="215"/>
      <c r="CB299" s="215"/>
      <c r="CC299" s="215"/>
      <c r="CD299" s="215"/>
      <c r="CE299" s="215"/>
      <c r="CF299" s="215"/>
      <c r="CG299" s="215"/>
      <c r="CH299" s="215"/>
      <c r="CI299" s="215"/>
      <c r="CJ299" s="215"/>
      <c r="CK299" s="215"/>
      <c r="CL299" s="215"/>
      <c r="CM299" s="215"/>
      <c r="CN299" s="215"/>
      <c r="CO299" s="215"/>
      <c r="CP299" s="215"/>
      <c r="CQ299" s="215"/>
      <c r="CR299" s="215"/>
      <c r="CS299" s="215"/>
      <c r="CT299" s="215"/>
      <c r="CU299" s="215"/>
      <c r="CV299" s="215"/>
      <c r="CW299" s="215"/>
      <c r="CX299" s="215"/>
      <c r="CY299" s="215"/>
      <c r="CZ299" s="215"/>
    </row>
    <row r="300" s="398" customFormat="true" ht="15" customHeight="true" x14ac:dyDescent="0.2">
      <c r="A300" s="591"/>
      <c r="B300" s="592"/>
      <c r="C300" s="593"/>
      <c r="D300" s="594"/>
      <c r="Z300" s="216"/>
      <c r="AA300" s="216"/>
      <c r="AB300" s="216"/>
      <c r="AC300" s="216"/>
      <c r="AD300" s="216"/>
      <c r="AE300" s="216"/>
      <c r="AF300" s="216"/>
      <c r="AG300" s="216"/>
      <c r="AH300" s="216"/>
      <c r="AI300" s="216"/>
      <c r="AJ300" s="216"/>
      <c r="AK300" s="216"/>
      <c r="AL300" s="216"/>
      <c r="AM300" s="216"/>
      <c r="AN300" s="216"/>
      <c r="AO300" s="216"/>
      <c r="AP300" s="216"/>
      <c r="AQ300" s="216"/>
      <c r="AR300" s="216"/>
      <c r="AS300" s="216"/>
      <c r="AT300" s="216"/>
      <c r="AU300" s="216"/>
      <c r="AV300" s="216"/>
      <c r="AW300" s="216"/>
      <c r="AX300" s="216"/>
      <c r="AY300" s="216"/>
      <c r="AZ300" s="216"/>
      <c r="BA300" s="132"/>
      <c r="BB300" s="130"/>
      <c r="BC300" s="130"/>
      <c r="BD300" s="130"/>
      <c r="BE300" s="130"/>
      <c r="BF300" s="130"/>
      <c r="BG300" s="130"/>
      <c r="BH300" s="130"/>
      <c r="BI300" s="130"/>
      <c r="BJ300" s="130"/>
      <c r="BK300" s="130"/>
      <c r="BL300" s="130"/>
      <c r="BM300" s="130"/>
      <c r="BN300" s="130"/>
      <c r="BO300" s="130"/>
      <c r="BP300" s="130"/>
      <c r="BQ300" s="130"/>
      <c r="BR300" s="130"/>
      <c r="BS300" s="130"/>
      <c r="BT300" s="130"/>
      <c r="BU300" s="130"/>
      <c r="BV300" s="130"/>
      <c r="BW300" s="130"/>
      <c r="BX300" s="130"/>
      <c r="BY300" s="132"/>
      <c r="BZ300" s="215"/>
      <c r="CA300" s="215"/>
      <c r="CB300" s="215"/>
      <c r="CC300" s="215"/>
      <c r="CD300" s="215"/>
      <c r="CE300" s="215"/>
      <c r="CF300" s="215"/>
      <c r="CG300" s="215"/>
      <c r="CH300" s="215"/>
      <c r="CI300" s="215"/>
      <c r="CJ300" s="215"/>
      <c r="CK300" s="215"/>
      <c r="CL300" s="215"/>
      <c r="CM300" s="215"/>
      <c r="CN300" s="215"/>
      <c r="CO300" s="215"/>
      <c r="CP300" s="215"/>
      <c r="CQ300" s="215"/>
      <c r="CR300" s="215"/>
      <c r="CS300" s="215"/>
      <c r="CT300" s="215"/>
      <c r="CU300" s="215"/>
      <c r="CV300" s="215"/>
      <c r="CW300" s="215"/>
      <c r="CX300" s="215"/>
      <c r="CY300" s="215"/>
      <c r="CZ300" s="215"/>
    </row>
    <row r="301" s="398" customFormat="true" ht="15" customHeight="true" x14ac:dyDescent="0.2">
      <c r="A301" s="595"/>
      <c r="B301" s="596"/>
      <c r="C301" s="597"/>
      <c r="D301" s="598"/>
      <c r="Z301" s="216"/>
      <c r="AA301" s="216"/>
      <c r="AB301" s="216"/>
      <c r="AC301" s="216"/>
      <c r="AD301" s="216"/>
      <c r="AE301" s="216"/>
      <c r="AF301" s="216"/>
      <c r="AG301" s="216"/>
      <c r="AH301" s="216"/>
      <c r="AI301" s="216"/>
      <c r="AJ301" s="216"/>
      <c r="AK301" s="216"/>
      <c r="AL301" s="216"/>
      <c r="AM301" s="216"/>
      <c r="AN301" s="216"/>
      <c r="AO301" s="216"/>
      <c r="AP301" s="216"/>
      <c r="AQ301" s="216"/>
      <c r="AR301" s="216"/>
      <c r="AS301" s="216"/>
      <c r="AT301" s="216"/>
      <c r="AU301" s="216"/>
      <c r="AV301" s="216"/>
      <c r="AW301" s="216"/>
      <c r="AX301" s="216"/>
      <c r="AY301" s="216"/>
      <c r="AZ301" s="216"/>
      <c r="BA301" s="132"/>
      <c r="BB301" s="130"/>
      <c r="BC301" s="130"/>
      <c r="BD301" s="130"/>
      <c r="BE301" s="130"/>
      <c r="BF301" s="130"/>
      <c r="BG301" s="130"/>
      <c r="BH301" s="130"/>
      <c r="BI301" s="130"/>
      <c r="BJ301" s="130"/>
      <c r="BK301" s="130"/>
      <c r="BL301" s="130"/>
      <c r="BM301" s="130"/>
      <c r="BN301" s="130"/>
      <c r="BO301" s="130"/>
      <c r="BP301" s="130"/>
      <c r="BQ301" s="130"/>
      <c r="BR301" s="130"/>
      <c r="BS301" s="130"/>
      <c r="BT301" s="130"/>
      <c r="BU301" s="130"/>
      <c r="BV301" s="130"/>
      <c r="BW301" s="130"/>
      <c r="BX301" s="130"/>
      <c r="BY301" s="132"/>
      <c r="BZ301" s="215"/>
      <c r="CA301" s="215"/>
      <c r="CB301" s="215"/>
      <c r="CC301" s="215"/>
      <c r="CD301" s="215"/>
      <c r="CE301" s="215"/>
      <c r="CF301" s="215"/>
      <c r="CG301" s="215"/>
      <c r="CH301" s="215"/>
      <c r="CI301" s="215"/>
      <c r="CJ301" s="215"/>
      <c r="CK301" s="215"/>
      <c r="CL301" s="215"/>
      <c r="CM301" s="215"/>
      <c r="CN301" s="215"/>
      <c r="CO301" s="215"/>
      <c r="CP301" s="215"/>
      <c r="CQ301" s="215"/>
      <c r="CR301" s="215"/>
      <c r="CS301" s="215"/>
      <c r="CT301" s="215"/>
      <c r="CU301" s="215"/>
      <c r="CV301" s="215"/>
      <c r="CW301" s="215"/>
      <c r="CX301" s="215"/>
      <c r="CY301" s="215"/>
      <c r="CZ301" s="215"/>
    </row>
    <row r="302" s="398" customFormat="true" ht="15" customHeight="true" x14ac:dyDescent="0.2">
      <c r="A302" s="599"/>
      <c r="B302" s="600"/>
      <c r="C302" s="601"/>
      <c r="D302" s="602"/>
      <c r="Z302" s="216"/>
      <c r="AA302" s="216"/>
      <c r="AB302" s="216"/>
      <c r="AC302" s="216"/>
      <c r="AD302" s="216"/>
      <c r="AE302" s="216"/>
      <c r="AF302" s="216"/>
      <c r="AG302" s="216"/>
      <c r="AH302" s="216"/>
      <c r="AI302" s="216"/>
      <c r="AJ302" s="216"/>
      <c r="AK302" s="216"/>
      <c r="AL302" s="216"/>
      <c r="AM302" s="216"/>
      <c r="AN302" s="216"/>
      <c r="AO302" s="216"/>
      <c r="AP302" s="216"/>
      <c r="AQ302" s="216"/>
      <c r="AR302" s="216"/>
      <c r="AS302" s="216"/>
      <c r="AT302" s="216"/>
      <c r="AU302" s="216"/>
      <c r="AV302" s="216"/>
      <c r="AW302" s="216"/>
      <c r="AX302" s="216"/>
      <c r="AY302" s="216"/>
      <c r="AZ302" s="216"/>
      <c r="BA302" s="132"/>
      <c r="BB302" s="130"/>
      <c r="BC302" s="130"/>
      <c r="BD302" s="130"/>
      <c r="BE302" s="130"/>
      <c r="BF302" s="130"/>
      <c r="BG302" s="130"/>
      <c r="BH302" s="130"/>
      <c r="BI302" s="130"/>
      <c r="BJ302" s="130"/>
      <c r="BK302" s="130"/>
      <c r="BL302" s="130"/>
      <c r="BM302" s="130"/>
      <c r="BN302" s="130"/>
      <c r="BO302" s="130"/>
      <c r="BP302" s="130"/>
      <c r="BQ302" s="130"/>
      <c r="BR302" s="130"/>
      <c r="BS302" s="130"/>
      <c r="BT302" s="130"/>
      <c r="BU302" s="130"/>
      <c r="BV302" s="130"/>
      <c r="BW302" s="130"/>
      <c r="BX302" s="130"/>
      <c r="BY302" s="132"/>
      <c r="BZ302" s="215"/>
      <c r="CA302" s="215"/>
      <c r="CB302" s="215"/>
      <c r="CC302" s="215"/>
      <c r="CD302" s="215"/>
      <c r="CE302" s="215"/>
      <c r="CF302" s="215"/>
      <c r="CG302" s="215"/>
      <c r="CH302" s="215"/>
      <c r="CI302" s="215"/>
      <c r="CJ302" s="215"/>
      <c r="CK302" s="215"/>
      <c r="CL302" s="215"/>
      <c r="CM302" s="215"/>
      <c r="CN302" s="215"/>
      <c r="CO302" s="215"/>
      <c r="CP302" s="215"/>
      <c r="CQ302" s="215"/>
      <c r="CR302" s="215"/>
      <c r="CS302" s="215"/>
      <c r="CT302" s="215"/>
      <c r="CU302" s="215"/>
      <c r="CV302" s="215"/>
      <c r="CW302" s="215"/>
      <c r="CX302" s="215"/>
      <c r="CY302" s="215"/>
      <c r="CZ302" s="215"/>
    </row>
    <row r="303" s="398" customFormat="true" ht="15" customHeight="true" x14ac:dyDescent="0.2">
      <c r="A303" s="603"/>
      <c r="B303" s="604"/>
      <c r="C303" s="605"/>
      <c r="D303" s="606"/>
      <c r="Z303" s="216"/>
      <c r="AA303" s="216"/>
      <c r="AB303" s="216"/>
      <c r="AC303" s="216"/>
      <c r="AD303" s="216"/>
      <c r="AE303" s="216"/>
      <c r="AF303" s="216"/>
      <c r="AG303" s="216"/>
      <c r="AH303" s="216"/>
      <c r="AI303" s="216"/>
      <c r="AJ303" s="216"/>
      <c r="AK303" s="216"/>
      <c r="AL303" s="216"/>
      <c r="AM303" s="216"/>
      <c r="AN303" s="216"/>
      <c r="AO303" s="216"/>
      <c r="AP303" s="216"/>
      <c r="AQ303" s="216"/>
      <c r="AR303" s="216"/>
      <c r="AS303" s="216"/>
      <c r="AT303" s="216"/>
      <c r="AU303" s="216"/>
      <c r="AV303" s="216"/>
      <c r="AW303" s="216"/>
      <c r="AX303" s="216"/>
      <c r="AY303" s="216"/>
      <c r="AZ303" s="216"/>
      <c r="BA303" s="132"/>
      <c r="BB303" s="130"/>
      <c r="BC303" s="130"/>
      <c r="BD303" s="130"/>
      <c r="BE303" s="130"/>
      <c r="BF303" s="130"/>
      <c r="BG303" s="130"/>
      <c r="BH303" s="130"/>
      <c r="BI303" s="130"/>
      <c r="BJ303" s="130"/>
      <c r="BK303" s="130"/>
      <c r="BL303" s="130"/>
      <c r="BM303" s="130"/>
      <c r="BN303" s="130"/>
      <c r="BO303" s="130"/>
      <c r="BP303" s="130"/>
      <c r="BQ303" s="130"/>
      <c r="BR303" s="130"/>
      <c r="BS303" s="130"/>
      <c r="BT303" s="130"/>
      <c r="BU303" s="130"/>
      <c r="BV303" s="130"/>
      <c r="BW303" s="130"/>
      <c r="BX303" s="130"/>
      <c r="BY303" s="132"/>
      <c r="BZ303" s="215"/>
      <c r="CA303" s="215"/>
      <c r="CB303" s="215"/>
      <c r="CC303" s="215"/>
      <c r="CD303" s="215"/>
      <c r="CE303" s="215"/>
      <c r="CF303" s="215"/>
      <c r="CG303" s="215"/>
      <c r="CH303" s="215"/>
      <c r="CI303" s="215"/>
      <c r="CJ303" s="215"/>
      <c r="CK303" s="215"/>
      <c r="CL303" s="215"/>
      <c r="CM303" s="215"/>
      <c r="CN303" s="215"/>
      <c r="CO303" s="215"/>
      <c r="CP303" s="215"/>
      <c r="CQ303" s="215"/>
      <c r="CR303" s="215"/>
      <c r="CS303" s="215"/>
      <c r="CT303" s="215"/>
      <c r="CU303" s="215"/>
      <c r="CV303" s="215"/>
      <c r="CW303" s="215"/>
      <c r="CX303" s="215"/>
      <c r="CY303" s="215"/>
      <c r="CZ303" s="215"/>
    </row>
    <row r="304" s="398" customFormat="true" ht="15" customHeight="true" x14ac:dyDescent="0.2">
      <c r="A304" s="607"/>
      <c r="B304" s="608"/>
      <c r="C304" s="609"/>
      <c r="D304" s="610"/>
      <c r="Z304" s="216"/>
      <c r="AA304" s="216"/>
      <c r="AB304" s="216"/>
      <c r="AC304" s="216"/>
      <c r="AD304" s="216"/>
      <c r="AE304" s="216"/>
      <c r="AF304" s="216"/>
      <c r="AG304" s="216"/>
      <c r="AH304" s="216"/>
      <c r="AI304" s="216"/>
      <c r="AJ304" s="216"/>
      <c r="AK304" s="216"/>
      <c r="AL304" s="216"/>
      <c r="AM304" s="216"/>
      <c r="AN304" s="216"/>
      <c r="AO304" s="216"/>
      <c r="AP304" s="216"/>
      <c r="AQ304" s="216"/>
      <c r="AR304" s="216"/>
      <c r="AS304" s="216"/>
      <c r="AT304" s="216"/>
      <c r="AU304" s="216"/>
      <c r="AV304" s="216"/>
      <c r="AW304" s="216"/>
      <c r="AX304" s="216"/>
      <c r="AY304" s="216"/>
      <c r="AZ304" s="216"/>
      <c r="BA304" s="132"/>
      <c r="BB304" s="130"/>
      <c r="BC304" s="130"/>
      <c r="BD304" s="130"/>
      <c r="BE304" s="130"/>
      <c r="BF304" s="130"/>
      <c r="BG304" s="130"/>
      <c r="BH304" s="130"/>
      <c r="BI304" s="130"/>
      <c r="BJ304" s="130"/>
      <c r="BK304" s="130"/>
      <c r="BL304" s="130"/>
      <c r="BM304" s="130"/>
      <c r="BN304" s="130"/>
      <c r="BO304" s="130"/>
      <c r="BP304" s="130"/>
      <c r="BQ304" s="130"/>
      <c r="BR304" s="130"/>
      <c r="BS304" s="130"/>
      <c r="BT304" s="130"/>
      <c r="BU304" s="130"/>
      <c r="BV304" s="130"/>
      <c r="BW304" s="130"/>
      <c r="BX304" s="130"/>
      <c r="BY304" s="132"/>
      <c r="BZ304" s="215"/>
      <c r="CA304" s="215"/>
      <c r="CB304" s="215"/>
      <c r="CC304" s="215"/>
      <c r="CD304" s="215"/>
      <c r="CE304" s="215"/>
      <c r="CF304" s="215"/>
      <c r="CG304" s="215"/>
      <c r="CH304" s="215"/>
      <c r="CI304" s="215"/>
      <c r="CJ304" s="215"/>
      <c r="CK304" s="215"/>
      <c r="CL304" s="215"/>
      <c r="CM304" s="215"/>
      <c r="CN304" s="215"/>
      <c r="CO304" s="215"/>
      <c r="CP304" s="215"/>
      <c r="CQ304" s="215"/>
      <c r="CR304" s="215"/>
      <c r="CS304" s="215"/>
      <c r="CT304" s="215"/>
      <c r="CU304" s="215"/>
      <c r="CV304" s="215"/>
      <c r="CW304" s="215"/>
      <c r="CX304" s="215"/>
      <c r="CY304" s="215"/>
      <c r="CZ304" s="215"/>
    </row>
    <row r="305" s="398" customFormat="true" ht="15" customHeight="true" x14ac:dyDescent="0.2">
      <c r="A305" s="611"/>
      <c r="B305" s="612"/>
      <c r="C305" s="613"/>
      <c r="D305" s="614"/>
      <c r="Z305" s="216"/>
      <c r="AA305" s="216"/>
      <c r="AB305" s="216"/>
      <c r="AC305" s="216"/>
      <c r="AD305" s="216"/>
      <c r="AE305" s="216"/>
      <c r="AF305" s="216"/>
      <c r="AG305" s="216"/>
      <c r="AH305" s="216"/>
      <c r="AI305" s="216"/>
      <c r="AJ305" s="216"/>
      <c r="AK305" s="216"/>
      <c r="AL305" s="216"/>
      <c r="AM305" s="216"/>
      <c r="AN305" s="216"/>
      <c r="AO305" s="216"/>
      <c r="AP305" s="216"/>
      <c r="AQ305" s="216"/>
      <c r="AR305" s="216"/>
      <c r="AS305" s="216"/>
      <c r="AT305" s="216"/>
      <c r="AU305" s="216"/>
      <c r="AV305" s="216"/>
      <c r="AW305" s="216"/>
      <c r="AX305" s="216"/>
      <c r="AY305" s="216"/>
      <c r="AZ305" s="216"/>
      <c r="BA305" s="132"/>
      <c r="BB305" s="130"/>
      <c r="BC305" s="130"/>
      <c r="BD305" s="130"/>
      <c r="BE305" s="130"/>
      <c r="BF305" s="130"/>
      <c r="BG305" s="130"/>
      <c r="BH305" s="130"/>
      <c r="BI305" s="130"/>
      <c r="BJ305" s="130"/>
      <c r="BK305" s="130"/>
      <c r="BL305" s="130"/>
      <c r="BM305" s="130"/>
      <c r="BN305" s="130"/>
      <c r="BO305" s="130"/>
      <c r="BP305" s="130"/>
      <c r="BQ305" s="130"/>
      <c r="BR305" s="130"/>
      <c r="BS305" s="130"/>
      <c r="BT305" s="130"/>
      <c r="BU305" s="130"/>
      <c r="BV305" s="130"/>
      <c r="BW305" s="130"/>
      <c r="BX305" s="130"/>
      <c r="BY305" s="132"/>
      <c r="BZ305" s="215"/>
      <c r="CA305" s="215"/>
      <c r="CB305" s="215"/>
      <c r="CC305" s="215"/>
      <c r="CD305" s="215"/>
      <c r="CE305" s="215"/>
      <c r="CF305" s="215"/>
      <c r="CG305" s="215"/>
      <c r="CH305" s="215"/>
      <c r="CI305" s="215"/>
      <c r="CJ305" s="215"/>
      <c r="CK305" s="215"/>
      <c r="CL305" s="215"/>
      <c r="CM305" s="215"/>
      <c r="CN305" s="215"/>
      <c r="CO305" s="215"/>
      <c r="CP305" s="215"/>
      <c r="CQ305" s="215"/>
      <c r="CR305" s="215"/>
      <c r="CS305" s="215"/>
      <c r="CT305" s="215"/>
      <c r="CU305" s="215"/>
      <c r="CV305" s="215"/>
      <c r="CW305" s="215"/>
      <c r="CX305" s="215"/>
      <c r="CY305" s="215"/>
      <c r="CZ305" s="215"/>
    </row>
    <row r="306" s="398" customFormat="true" ht="15" customHeight="true" x14ac:dyDescent="0.2">
      <c r="B306" s="397"/>
      <c r="Z306" s="216"/>
      <c r="AA306" s="216"/>
      <c r="AB306" s="216"/>
      <c r="AC306" s="216"/>
      <c r="AD306" s="216"/>
      <c r="AE306" s="216"/>
      <c r="AF306" s="216"/>
      <c r="AG306" s="216"/>
      <c r="AH306" s="216"/>
      <c r="AI306" s="216"/>
      <c r="AJ306" s="216"/>
      <c r="AK306" s="216"/>
      <c r="AL306" s="216"/>
      <c r="AM306" s="216"/>
      <c r="AN306" s="216"/>
      <c r="AO306" s="216"/>
      <c r="AP306" s="216"/>
      <c r="AQ306" s="216"/>
      <c r="AR306" s="216"/>
      <c r="AS306" s="216"/>
      <c r="AT306" s="216"/>
      <c r="AU306" s="216"/>
      <c r="AV306" s="216"/>
      <c r="AW306" s="216"/>
      <c r="AX306" s="216"/>
      <c r="AY306" s="216"/>
      <c r="AZ306" s="216"/>
      <c r="BA306" s="132"/>
      <c r="BB306" s="130"/>
      <c r="BC306" s="130"/>
      <c r="BD306" s="130"/>
      <c r="BE306" s="130"/>
      <c r="BF306" s="130"/>
      <c r="BG306" s="130"/>
      <c r="BH306" s="130"/>
      <c r="BI306" s="130"/>
      <c r="BJ306" s="130"/>
      <c r="BK306" s="130"/>
      <c r="BL306" s="130"/>
      <c r="BM306" s="130"/>
      <c r="BN306" s="130"/>
      <c r="BO306" s="130"/>
      <c r="BP306" s="130"/>
      <c r="BQ306" s="130"/>
      <c r="BR306" s="130"/>
      <c r="BS306" s="130"/>
      <c r="BT306" s="130"/>
      <c r="BU306" s="130"/>
      <c r="BV306" s="130"/>
      <c r="BW306" s="130"/>
      <c r="BX306" s="130"/>
      <c r="BY306" s="132"/>
      <c r="BZ306" s="215"/>
      <c r="CA306" s="215"/>
      <c r="CB306" s="215"/>
      <c r="CC306" s="215"/>
      <c r="CD306" s="215"/>
      <c r="CE306" s="215"/>
      <c r="CF306" s="215"/>
      <c r="CG306" s="215"/>
      <c r="CH306" s="215"/>
      <c r="CI306" s="215"/>
      <c r="CJ306" s="215"/>
      <c r="CK306" s="215"/>
      <c r="CL306" s="215"/>
      <c r="CM306" s="215"/>
      <c r="CN306" s="215"/>
      <c r="CO306" s="215"/>
      <c r="CP306" s="215"/>
      <c r="CQ306" s="215"/>
      <c r="CR306" s="215"/>
      <c r="CS306" s="215"/>
      <c r="CT306" s="215"/>
      <c r="CU306" s="215"/>
      <c r="CV306" s="215"/>
      <c r="CW306" s="215"/>
      <c r="CX306" s="215"/>
      <c r="CY306" s="215"/>
      <c r="CZ306" s="215"/>
    </row>
    <row r="307" s="398" customFormat="true" ht="15" customHeight="true" x14ac:dyDescent="0.2">
      <c r="B307" s="397"/>
      <c r="Z307" s="216"/>
      <c r="AA307" s="216"/>
      <c r="AB307" s="216"/>
      <c r="AC307" s="216"/>
      <c r="AD307" s="216"/>
      <c r="AE307" s="216"/>
      <c r="AF307" s="216"/>
      <c r="AG307" s="216"/>
      <c r="AH307" s="216"/>
      <c r="AI307" s="216"/>
      <c r="AJ307" s="216"/>
      <c r="AK307" s="216"/>
      <c r="AL307" s="216"/>
      <c r="AM307" s="216"/>
      <c r="AN307" s="216"/>
      <c r="AO307" s="216"/>
      <c r="AP307" s="216"/>
      <c r="AQ307" s="216"/>
      <c r="AR307" s="216"/>
      <c r="AS307" s="216"/>
      <c r="AT307" s="216"/>
      <c r="AU307" s="216"/>
      <c r="AV307" s="216"/>
      <c r="AW307" s="216"/>
      <c r="AX307" s="216"/>
      <c r="AY307" s="216"/>
      <c r="AZ307" s="216"/>
      <c r="BA307" s="132"/>
      <c r="BB307" s="130"/>
      <c r="BC307" s="130"/>
      <c r="BD307" s="130"/>
      <c r="BE307" s="130"/>
      <c r="BF307" s="130"/>
      <c r="BG307" s="130"/>
      <c r="BH307" s="130"/>
      <c r="BI307" s="130"/>
      <c r="BJ307" s="130"/>
      <c r="BK307" s="130"/>
      <c r="BL307" s="130"/>
      <c r="BM307" s="130"/>
      <c r="BN307" s="130"/>
      <c r="BO307" s="130"/>
      <c r="BP307" s="130"/>
      <c r="BQ307" s="130"/>
      <c r="BR307" s="130"/>
      <c r="BS307" s="130"/>
      <c r="BT307" s="130"/>
      <c r="BU307" s="130"/>
      <c r="BV307" s="130"/>
      <c r="BW307" s="130"/>
      <c r="BX307" s="130"/>
      <c r="BY307" s="132"/>
      <c r="BZ307" s="215"/>
      <c r="CA307" s="215"/>
      <c r="CB307" s="215"/>
      <c r="CC307" s="215"/>
      <c r="CD307" s="215"/>
      <c r="CE307" s="215"/>
      <c r="CF307" s="215"/>
      <c r="CG307" s="215"/>
      <c r="CH307" s="215"/>
      <c r="CI307" s="215"/>
      <c r="CJ307" s="215"/>
      <c r="CK307" s="215"/>
      <c r="CL307" s="215"/>
      <c r="CM307" s="215"/>
      <c r="CN307" s="215"/>
      <c r="CO307" s="215"/>
      <c r="CP307" s="215"/>
      <c r="CQ307" s="215"/>
      <c r="CR307" s="215"/>
      <c r="CS307" s="215"/>
      <c r="CT307" s="215"/>
      <c r="CU307" s="215"/>
      <c r="CV307" s="215"/>
      <c r="CW307" s="215"/>
      <c r="CX307" s="215"/>
      <c r="CY307" s="215"/>
      <c r="CZ307" s="215"/>
    </row>
    <row r="308" s="398" customFormat="true" ht="15" customHeight="true" x14ac:dyDescent="0.2">
      <c r="B308" s="397"/>
      <c r="Z308" s="216"/>
      <c r="AA308" s="216"/>
      <c r="AB308" s="216"/>
      <c r="AC308" s="216"/>
      <c r="AD308" s="216"/>
      <c r="AE308" s="216"/>
      <c r="AF308" s="216"/>
      <c r="AG308" s="216"/>
      <c r="AH308" s="216"/>
      <c r="AI308" s="216"/>
      <c r="AJ308" s="216"/>
      <c r="AK308" s="216"/>
      <c r="AL308" s="216"/>
      <c r="AM308" s="216"/>
      <c r="AN308" s="216"/>
      <c r="AO308" s="216"/>
      <c r="AP308" s="216"/>
      <c r="AQ308" s="216"/>
      <c r="AR308" s="216"/>
      <c r="AS308" s="216"/>
      <c r="AT308" s="216"/>
      <c r="AU308" s="216"/>
      <c r="AV308" s="216"/>
      <c r="AW308" s="216"/>
      <c r="AX308" s="216"/>
      <c r="AY308" s="216"/>
      <c r="AZ308" s="216"/>
      <c r="BA308" s="132"/>
      <c r="BB308" s="130"/>
      <c r="BC308" s="130"/>
      <c r="BD308" s="130"/>
      <c r="BE308" s="130"/>
      <c r="BF308" s="130"/>
      <c r="BG308" s="130"/>
      <c r="BH308" s="130"/>
      <c r="BI308" s="130"/>
      <c r="BJ308" s="130"/>
      <c r="BK308" s="130"/>
      <c r="BL308" s="130"/>
      <c r="BM308" s="130"/>
      <c r="BN308" s="130"/>
      <c r="BO308" s="130"/>
      <c r="BP308" s="130"/>
      <c r="BQ308" s="130"/>
      <c r="BR308" s="130"/>
      <c r="BS308" s="130"/>
      <c r="BT308" s="130"/>
      <c r="BU308" s="130"/>
      <c r="BV308" s="130"/>
      <c r="BW308" s="130"/>
      <c r="BX308" s="130"/>
      <c r="BY308" s="132"/>
      <c r="BZ308" s="215"/>
      <c r="CA308" s="215"/>
      <c r="CB308" s="215"/>
      <c r="CC308" s="215"/>
      <c r="CD308" s="215"/>
      <c r="CE308" s="215"/>
      <c r="CF308" s="215"/>
      <c r="CG308" s="215"/>
      <c r="CH308" s="215"/>
      <c r="CI308" s="215"/>
      <c r="CJ308" s="215"/>
      <c r="CK308" s="215"/>
      <c r="CL308" s="215"/>
      <c r="CM308" s="215"/>
      <c r="CN308" s="215"/>
      <c r="CO308" s="215"/>
      <c r="CP308" s="215"/>
      <c r="CQ308" s="215"/>
      <c r="CR308" s="215"/>
      <c r="CS308" s="215"/>
      <c r="CT308" s="215"/>
      <c r="CU308" s="215"/>
      <c r="CV308" s="215"/>
      <c r="CW308" s="215"/>
      <c r="CX308" s="215"/>
      <c r="CY308" s="215"/>
      <c r="CZ308" s="215"/>
    </row>
    <row r="309" s="398" customFormat="true" ht="15" customHeight="true" x14ac:dyDescent="0.2">
      <c r="B309" s="397"/>
      <c r="Z309" s="216"/>
      <c r="AA309" s="216"/>
      <c r="AB309" s="216"/>
      <c r="AC309" s="216"/>
      <c r="AD309" s="216"/>
      <c r="AE309" s="216"/>
      <c r="AF309" s="216"/>
      <c r="AG309" s="216"/>
      <c r="AH309" s="216"/>
      <c r="AI309" s="216"/>
      <c r="AJ309" s="216"/>
      <c r="AK309" s="216"/>
      <c r="AL309" s="216"/>
      <c r="AM309" s="216"/>
      <c r="AN309" s="216"/>
      <c r="AO309" s="216"/>
      <c r="AP309" s="216"/>
      <c r="AQ309" s="216"/>
      <c r="AR309" s="216"/>
      <c r="AS309" s="216"/>
      <c r="AT309" s="216"/>
      <c r="AU309" s="216"/>
      <c r="AV309" s="216"/>
      <c r="AW309" s="216"/>
      <c r="AX309" s="216"/>
      <c r="AY309" s="216"/>
      <c r="AZ309" s="216"/>
      <c r="BA309" s="132"/>
      <c r="BB309" s="130"/>
      <c r="BC309" s="130"/>
      <c r="BD309" s="130"/>
      <c r="BE309" s="130"/>
      <c r="BF309" s="130"/>
      <c r="BG309" s="130"/>
      <c r="BH309" s="130"/>
      <c r="BI309" s="130"/>
      <c r="BJ309" s="130"/>
      <c r="BK309" s="130"/>
      <c r="BL309" s="130"/>
      <c r="BM309" s="130"/>
      <c r="BN309" s="130"/>
      <c r="BO309" s="130"/>
      <c r="BP309" s="130"/>
      <c r="BQ309" s="130"/>
      <c r="BR309" s="130"/>
      <c r="BS309" s="130"/>
      <c r="BT309" s="130"/>
      <c r="BU309" s="130"/>
      <c r="BV309" s="130"/>
      <c r="BW309" s="130"/>
      <c r="BX309" s="130"/>
      <c r="BY309" s="132"/>
      <c r="BZ309" s="215"/>
      <c r="CA309" s="215"/>
      <c r="CB309" s="215"/>
      <c r="CC309" s="215"/>
      <c r="CD309" s="215"/>
      <c r="CE309" s="215"/>
      <c r="CF309" s="215"/>
      <c r="CG309" s="215"/>
      <c r="CH309" s="215"/>
      <c r="CI309" s="215"/>
      <c r="CJ309" s="215"/>
      <c r="CK309" s="215"/>
      <c r="CL309" s="215"/>
      <c r="CM309" s="215"/>
      <c r="CN309" s="215"/>
      <c r="CO309" s="215"/>
      <c r="CP309" s="215"/>
      <c r="CQ309" s="215"/>
      <c r="CR309" s="215"/>
      <c r="CS309" s="215"/>
      <c r="CT309" s="215"/>
      <c r="CU309" s="215"/>
      <c r="CV309" s="215"/>
      <c r="CW309" s="215"/>
      <c r="CX309" s="215"/>
      <c r="CY309" s="215"/>
      <c r="CZ309" s="215"/>
    </row>
    <row r="310" s="398" customFormat="true" ht="15" customHeight="true" x14ac:dyDescent="0.2">
      <c r="B310" s="397"/>
      <c r="Z310" s="216"/>
      <c r="AA310" s="216"/>
      <c r="AB310" s="216"/>
      <c r="AC310" s="216"/>
      <c r="AD310" s="216"/>
      <c r="AE310" s="216"/>
      <c r="AF310" s="216"/>
      <c r="AG310" s="216"/>
      <c r="AH310" s="216"/>
      <c r="AI310" s="216"/>
      <c r="AJ310" s="216"/>
      <c r="AK310" s="216"/>
      <c r="AL310" s="216"/>
      <c r="AM310" s="216"/>
      <c r="AN310" s="216"/>
      <c r="AO310" s="216"/>
      <c r="AP310" s="216"/>
      <c r="AQ310" s="216"/>
      <c r="AR310" s="216"/>
      <c r="AS310" s="216"/>
      <c r="AT310" s="216"/>
      <c r="AU310" s="216"/>
      <c r="AV310" s="216"/>
      <c r="AW310" s="216"/>
      <c r="AX310" s="216"/>
      <c r="AY310" s="216"/>
      <c r="AZ310" s="216"/>
      <c r="BA310" s="132"/>
      <c r="BB310" s="130"/>
      <c r="BC310" s="130"/>
      <c r="BD310" s="130"/>
      <c r="BE310" s="130"/>
      <c r="BF310" s="130"/>
      <c r="BG310" s="130"/>
      <c r="BH310" s="130"/>
      <c r="BI310" s="130"/>
      <c r="BJ310" s="130"/>
      <c r="BK310" s="130"/>
      <c r="BL310" s="130"/>
      <c r="BM310" s="130"/>
      <c r="BN310" s="130"/>
      <c r="BO310" s="130"/>
      <c r="BP310" s="130"/>
      <c r="BQ310" s="130"/>
      <c r="BR310" s="130"/>
      <c r="BS310" s="130"/>
      <c r="BT310" s="130"/>
      <c r="BU310" s="130"/>
      <c r="BV310" s="130"/>
      <c r="BW310" s="130"/>
      <c r="BX310" s="130"/>
      <c r="BY310" s="132"/>
      <c r="BZ310" s="215"/>
      <c r="CA310" s="215"/>
      <c r="CB310" s="215"/>
      <c r="CC310" s="215"/>
      <c r="CD310" s="215"/>
      <c r="CE310" s="215"/>
      <c r="CF310" s="215"/>
      <c r="CG310" s="215"/>
      <c r="CH310" s="215"/>
      <c r="CI310" s="215"/>
      <c r="CJ310" s="215"/>
      <c r="CK310" s="215"/>
      <c r="CL310" s="215"/>
      <c r="CM310" s="215"/>
      <c r="CN310" s="215"/>
      <c r="CO310" s="215"/>
      <c r="CP310" s="215"/>
      <c r="CQ310" s="215"/>
      <c r="CR310" s="215"/>
      <c r="CS310" s="215"/>
      <c r="CT310" s="215"/>
      <c r="CU310" s="215"/>
      <c r="CV310" s="215"/>
      <c r="CW310" s="215"/>
      <c r="CX310" s="215"/>
      <c r="CY310" s="215"/>
      <c r="CZ310" s="215"/>
    </row>
    <row r="311" s="398" customFormat="true" ht="15" customHeight="true" x14ac:dyDescent="0.2">
      <c r="B311" s="397"/>
      <c r="Z311" s="216"/>
      <c r="AA311" s="216"/>
      <c r="AB311" s="216"/>
      <c r="AC311" s="216"/>
      <c r="AD311" s="216"/>
      <c r="AE311" s="216"/>
      <c r="AF311" s="216"/>
      <c r="AG311" s="216"/>
      <c r="AH311" s="216"/>
      <c r="AI311" s="216"/>
      <c r="AJ311" s="216"/>
      <c r="AK311" s="216"/>
      <c r="AL311" s="216"/>
      <c r="AM311" s="216"/>
      <c r="AN311" s="216"/>
      <c r="AO311" s="216"/>
      <c r="AP311" s="216"/>
      <c r="AQ311" s="216"/>
      <c r="AR311" s="216"/>
      <c r="AS311" s="216"/>
      <c r="AT311" s="216"/>
      <c r="AU311" s="216"/>
      <c r="AV311" s="216"/>
      <c r="AW311" s="216"/>
      <c r="AX311" s="216"/>
      <c r="AY311" s="216"/>
      <c r="AZ311" s="216"/>
      <c r="BA311" s="132"/>
      <c r="BB311" s="130"/>
      <c r="BC311" s="130"/>
      <c r="BD311" s="130"/>
      <c r="BE311" s="130"/>
      <c r="BF311" s="130"/>
      <c r="BG311" s="130"/>
      <c r="BH311" s="130"/>
      <c r="BI311" s="130"/>
      <c r="BJ311" s="130"/>
      <c r="BK311" s="130"/>
      <c r="BL311" s="130"/>
      <c r="BM311" s="130"/>
      <c r="BN311" s="130"/>
      <c r="BO311" s="130"/>
      <c r="BP311" s="130"/>
      <c r="BQ311" s="130"/>
      <c r="BR311" s="130"/>
      <c r="BS311" s="130"/>
      <c r="BT311" s="130"/>
      <c r="BU311" s="130"/>
      <c r="BV311" s="130"/>
      <c r="BW311" s="130"/>
      <c r="BX311" s="130"/>
      <c r="BY311" s="132"/>
      <c r="BZ311" s="215"/>
      <c r="CA311" s="215"/>
      <c r="CB311" s="215"/>
      <c r="CC311" s="215"/>
      <c r="CD311" s="215"/>
      <c r="CE311" s="215"/>
      <c r="CF311" s="215"/>
      <c r="CG311" s="215"/>
      <c r="CH311" s="215"/>
      <c r="CI311" s="215"/>
      <c r="CJ311" s="215"/>
      <c r="CK311" s="215"/>
      <c r="CL311" s="215"/>
      <c r="CM311" s="215"/>
      <c r="CN311" s="215"/>
      <c r="CO311" s="215"/>
      <c r="CP311" s="215"/>
      <c r="CQ311" s="215"/>
      <c r="CR311" s="215"/>
      <c r="CS311" s="215"/>
      <c r="CT311" s="215"/>
      <c r="CU311" s="215"/>
      <c r="CV311" s="215"/>
      <c r="CW311" s="215"/>
      <c r="CX311" s="215"/>
      <c r="CY311" s="215"/>
      <c r="CZ311" s="215"/>
    </row>
    <row r="312" s="398" customFormat="true" ht="15" customHeight="true" x14ac:dyDescent="0.2">
      <c r="B312" s="397"/>
      <c r="Z312" s="216"/>
      <c r="AA312" s="216"/>
      <c r="AB312" s="216"/>
      <c r="AC312" s="216"/>
      <c r="AD312" s="216"/>
      <c r="AE312" s="216"/>
      <c r="AF312" s="216"/>
      <c r="AG312" s="216"/>
      <c r="AH312" s="216"/>
      <c r="AI312" s="216"/>
      <c r="AJ312" s="216"/>
      <c r="AK312" s="216"/>
      <c r="AL312" s="216"/>
      <c r="AM312" s="216"/>
      <c r="AN312" s="216"/>
      <c r="AO312" s="216"/>
      <c r="AP312" s="216"/>
      <c r="AQ312" s="216"/>
      <c r="AR312" s="216"/>
      <c r="AS312" s="216"/>
      <c r="AT312" s="216"/>
      <c r="AU312" s="216"/>
      <c r="AV312" s="216"/>
      <c r="AW312" s="216"/>
      <c r="AX312" s="216"/>
      <c r="AY312" s="216"/>
      <c r="AZ312" s="216"/>
      <c r="BA312" s="132"/>
      <c r="BB312" s="130"/>
      <c r="BC312" s="130"/>
      <c r="BD312" s="130"/>
      <c r="BE312" s="130"/>
      <c r="BF312" s="130"/>
      <c r="BG312" s="130"/>
      <c r="BH312" s="130"/>
      <c r="BI312" s="130"/>
      <c r="BJ312" s="130"/>
      <c r="BK312" s="130"/>
      <c r="BL312" s="130"/>
      <c r="BM312" s="130"/>
      <c r="BN312" s="130"/>
      <c r="BO312" s="130"/>
      <c r="BP312" s="130"/>
      <c r="BQ312" s="130"/>
      <c r="BR312" s="130"/>
      <c r="BS312" s="130"/>
      <c r="BT312" s="130"/>
      <c r="BU312" s="130"/>
      <c r="BV312" s="130"/>
      <c r="BW312" s="130"/>
      <c r="BX312" s="130"/>
      <c r="BY312" s="132"/>
      <c r="BZ312" s="215"/>
      <c r="CA312" s="215"/>
      <c r="CB312" s="215"/>
      <c r="CC312" s="215"/>
      <c r="CD312" s="215"/>
      <c r="CE312" s="215"/>
      <c r="CF312" s="215"/>
      <c r="CG312" s="215"/>
      <c r="CH312" s="215"/>
      <c r="CI312" s="215"/>
      <c r="CJ312" s="215"/>
      <c r="CK312" s="215"/>
      <c r="CL312" s="215"/>
      <c r="CM312" s="215"/>
      <c r="CN312" s="215"/>
      <c r="CO312" s="215"/>
      <c r="CP312" s="215"/>
      <c r="CQ312" s="215"/>
      <c r="CR312" s="215"/>
      <c r="CS312" s="215"/>
      <c r="CT312" s="215"/>
      <c r="CU312" s="215"/>
      <c r="CV312" s="215"/>
      <c r="CW312" s="215"/>
      <c r="CX312" s="215"/>
      <c r="CY312" s="215"/>
      <c r="CZ312" s="215"/>
    </row>
    <row r="313" s="398" customFormat="true" ht="15" customHeight="true" x14ac:dyDescent="0.2">
      <c r="B313" s="397"/>
      <c r="Z313" s="216"/>
      <c r="AA313" s="216"/>
      <c r="AB313" s="216"/>
      <c r="AC313" s="216"/>
      <c r="AD313" s="216"/>
      <c r="AE313" s="216"/>
      <c r="AF313" s="216"/>
      <c r="AG313" s="216"/>
      <c r="AH313" s="216"/>
      <c r="AI313" s="216"/>
      <c r="AJ313" s="216"/>
      <c r="AK313" s="216"/>
      <c r="AL313" s="216"/>
      <c r="AM313" s="216"/>
      <c r="AN313" s="216"/>
      <c r="AO313" s="216"/>
      <c r="AP313" s="216"/>
      <c r="AQ313" s="216"/>
      <c r="AR313" s="216"/>
      <c r="AS313" s="216"/>
      <c r="AT313" s="216"/>
      <c r="AU313" s="216"/>
      <c r="AV313" s="216"/>
      <c r="AW313" s="216"/>
      <c r="AX313" s="216"/>
      <c r="AY313" s="216"/>
      <c r="AZ313" s="216"/>
      <c r="BA313" s="132"/>
      <c r="BB313" s="130"/>
      <c r="BC313" s="130"/>
      <c r="BD313" s="130"/>
      <c r="BE313" s="130"/>
      <c r="BF313" s="130"/>
      <c r="BG313" s="130"/>
      <c r="BH313" s="130"/>
      <c r="BI313" s="130"/>
      <c r="BJ313" s="130"/>
      <c r="BK313" s="130"/>
      <c r="BL313" s="130"/>
      <c r="BM313" s="130"/>
      <c r="BN313" s="130"/>
      <c r="BO313" s="130"/>
      <c r="BP313" s="130"/>
      <c r="BQ313" s="130"/>
      <c r="BR313" s="130"/>
      <c r="BS313" s="130"/>
      <c r="BT313" s="130"/>
      <c r="BU313" s="130"/>
      <c r="BV313" s="130"/>
      <c r="BW313" s="130"/>
      <c r="BX313" s="130"/>
      <c r="BY313" s="132"/>
      <c r="BZ313" s="215"/>
      <c r="CA313" s="215"/>
      <c r="CB313" s="215"/>
      <c r="CC313" s="215"/>
      <c r="CD313" s="215"/>
      <c r="CE313" s="215"/>
      <c r="CF313" s="215"/>
      <c r="CG313" s="215"/>
      <c r="CH313" s="215"/>
      <c r="CI313" s="215"/>
      <c r="CJ313" s="215"/>
      <c r="CK313" s="215"/>
      <c r="CL313" s="215"/>
      <c r="CM313" s="215"/>
      <c r="CN313" s="215"/>
      <c r="CO313" s="215"/>
      <c r="CP313" s="215"/>
      <c r="CQ313" s="215"/>
      <c r="CR313" s="215"/>
      <c r="CS313" s="215"/>
      <c r="CT313" s="215"/>
      <c r="CU313" s="215"/>
      <c r="CV313" s="215"/>
      <c r="CW313" s="215"/>
      <c r="CX313" s="215"/>
      <c r="CY313" s="215"/>
      <c r="CZ313" s="215"/>
    </row>
    <row r="314" s="398" customFormat="true" ht="15" customHeight="true" x14ac:dyDescent="0.2">
      <c r="B314" s="397"/>
      <c r="Z314" s="216"/>
      <c r="AA314" s="216"/>
      <c r="AB314" s="216"/>
      <c r="AC314" s="216"/>
      <c r="AD314" s="216"/>
      <c r="AE314" s="216"/>
      <c r="AF314" s="216"/>
      <c r="AG314" s="216"/>
      <c r="AH314" s="216"/>
      <c r="AI314" s="216"/>
      <c r="AJ314" s="216"/>
      <c r="AK314" s="216"/>
      <c r="AL314" s="216"/>
      <c r="AM314" s="216"/>
      <c r="AN314" s="216"/>
      <c r="AO314" s="216"/>
      <c r="AP314" s="216"/>
      <c r="AQ314" s="216"/>
      <c r="AR314" s="216"/>
      <c r="AS314" s="216"/>
      <c r="AT314" s="216"/>
      <c r="AU314" s="216"/>
      <c r="AV314" s="216"/>
      <c r="AW314" s="216"/>
      <c r="AX314" s="216"/>
      <c r="AY314" s="216"/>
      <c r="AZ314" s="216"/>
      <c r="BA314" s="132"/>
      <c r="BB314" s="130"/>
      <c r="BC314" s="130"/>
      <c r="BD314" s="130"/>
      <c r="BE314" s="130"/>
      <c r="BF314" s="130"/>
      <c r="BG314" s="130"/>
      <c r="BH314" s="130"/>
      <c r="BI314" s="130"/>
      <c r="BJ314" s="130"/>
      <c r="BK314" s="130"/>
      <c r="BL314" s="130"/>
      <c r="BM314" s="130"/>
      <c r="BN314" s="130"/>
      <c r="BO314" s="130"/>
      <c r="BP314" s="130"/>
      <c r="BQ314" s="130"/>
      <c r="BR314" s="130"/>
      <c r="BS314" s="130"/>
      <c r="BT314" s="130"/>
      <c r="BU314" s="130"/>
      <c r="BV314" s="130"/>
      <c r="BW314" s="130"/>
      <c r="BX314" s="130"/>
      <c r="BY314" s="132"/>
      <c r="BZ314" s="215"/>
      <c r="CA314" s="215"/>
      <c r="CB314" s="215"/>
      <c r="CC314" s="215"/>
      <c r="CD314" s="215"/>
      <c r="CE314" s="215"/>
      <c r="CF314" s="215"/>
      <c r="CG314" s="215"/>
      <c r="CH314" s="215"/>
      <c r="CI314" s="215"/>
      <c r="CJ314" s="215"/>
      <c r="CK314" s="215"/>
      <c r="CL314" s="215"/>
      <c r="CM314" s="215"/>
      <c r="CN314" s="215"/>
      <c r="CO314" s="215"/>
      <c r="CP314" s="215"/>
      <c r="CQ314" s="215"/>
      <c r="CR314" s="215"/>
      <c r="CS314" s="215"/>
      <c r="CT314" s="215"/>
      <c r="CU314" s="215"/>
      <c r="CV314" s="215"/>
      <c r="CW314" s="215"/>
      <c r="CX314" s="215"/>
      <c r="CY314" s="215"/>
      <c r="CZ314" s="215"/>
    </row>
    <row r="315" s="398" customFormat="true" ht="15" customHeight="true" x14ac:dyDescent="0.2">
      <c r="B315" s="397"/>
      <c r="Z315" s="216"/>
      <c r="AA315" s="216"/>
      <c r="AB315" s="216"/>
      <c r="AC315" s="216"/>
      <c r="AD315" s="216"/>
      <c r="AE315" s="216"/>
      <c r="AF315" s="216"/>
      <c r="AG315" s="216"/>
      <c r="AH315" s="216"/>
      <c r="AI315" s="216"/>
      <c r="AJ315" s="216"/>
      <c r="AK315" s="216"/>
      <c r="AL315" s="216"/>
      <c r="AM315" s="216"/>
      <c r="AN315" s="216"/>
      <c r="AO315" s="216"/>
      <c r="AP315" s="216"/>
      <c r="AQ315" s="216"/>
      <c r="AR315" s="216"/>
      <c r="AS315" s="216"/>
      <c r="AT315" s="216"/>
      <c r="AU315" s="216"/>
      <c r="AV315" s="216"/>
      <c r="AW315" s="216"/>
      <c r="AX315" s="216"/>
      <c r="AY315" s="216"/>
      <c r="AZ315" s="216"/>
      <c r="BA315" s="132"/>
      <c r="BB315" s="130"/>
      <c r="BC315" s="130"/>
      <c r="BD315" s="130"/>
      <c r="BE315" s="130"/>
      <c r="BF315" s="130"/>
      <c r="BG315" s="130"/>
      <c r="BH315" s="130"/>
      <c r="BI315" s="130"/>
      <c r="BJ315" s="130"/>
      <c r="BK315" s="130"/>
      <c r="BL315" s="130"/>
      <c r="BM315" s="130"/>
      <c r="BN315" s="130"/>
      <c r="BO315" s="130"/>
      <c r="BP315" s="130"/>
      <c r="BQ315" s="130"/>
      <c r="BR315" s="130"/>
      <c r="BS315" s="130"/>
      <c r="BT315" s="130"/>
      <c r="BU315" s="130"/>
      <c r="BV315" s="130"/>
      <c r="BW315" s="130"/>
      <c r="BX315" s="130"/>
      <c r="BY315" s="132"/>
      <c r="BZ315" s="215"/>
      <c r="CA315" s="215"/>
      <c r="CB315" s="215"/>
      <c r="CC315" s="215"/>
      <c r="CD315" s="215"/>
      <c r="CE315" s="215"/>
      <c r="CF315" s="215"/>
      <c r="CG315" s="215"/>
      <c r="CH315" s="215"/>
      <c r="CI315" s="215"/>
      <c r="CJ315" s="215"/>
      <c r="CK315" s="215"/>
      <c r="CL315" s="215"/>
      <c r="CM315" s="215"/>
      <c r="CN315" s="215"/>
      <c r="CO315" s="215"/>
      <c r="CP315" s="215"/>
      <c r="CQ315" s="215"/>
      <c r="CR315" s="215"/>
      <c r="CS315" s="215"/>
      <c r="CT315" s="215"/>
      <c r="CU315" s="215"/>
      <c r="CV315" s="215"/>
      <c r="CW315" s="215"/>
      <c r="CX315" s="215"/>
      <c r="CY315" s="215"/>
      <c r="CZ315" s="215"/>
    </row>
    <row r="316" s="398" customFormat="true" ht="15" customHeight="true" x14ac:dyDescent="0.2">
      <c r="B316" s="397"/>
      <c r="Z316" s="216"/>
      <c r="AA316" s="216"/>
      <c r="AB316" s="216"/>
      <c r="AC316" s="216"/>
      <c r="AD316" s="216"/>
      <c r="AE316" s="216"/>
      <c r="AF316" s="216"/>
      <c r="AG316" s="216"/>
      <c r="AH316" s="216"/>
      <c r="AI316" s="216"/>
      <c r="AJ316" s="216"/>
      <c r="AK316" s="216"/>
      <c r="AL316" s="216"/>
      <c r="AM316" s="216"/>
      <c r="AN316" s="216"/>
      <c r="AO316" s="216"/>
      <c r="AP316" s="216"/>
      <c r="AQ316" s="216"/>
      <c r="AR316" s="216"/>
      <c r="AS316" s="216"/>
      <c r="AT316" s="216"/>
      <c r="AU316" s="216"/>
      <c r="AV316" s="216"/>
      <c r="AW316" s="216"/>
      <c r="AX316" s="216"/>
      <c r="AY316" s="216"/>
      <c r="AZ316" s="216"/>
      <c r="BA316" s="132"/>
      <c r="BB316" s="130"/>
      <c r="BC316" s="130"/>
      <c r="BD316" s="130"/>
      <c r="BE316" s="130"/>
      <c r="BF316" s="130"/>
      <c r="BG316" s="130"/>
      <c r="BH316" s="130"/>
      <c r="BI316" s="130"/>
      <c r="BJ316" s="130"/>
      <c r="BK316" s="130"/>
      <c r="BL316" s="130"/>
      <c r="BM316" s="130"/>
      <c r="BN316" s="130"/>
      <c r="BO316" s="130"/>
      <c r="BP316" s="130"/>
      <c r="BQ316" s="130"/>
      <c r="BR316" s="130"/>
      <c r="BS316" s="130"/>
      <c r="BT316" s="130"/>
      <c r="BU316" s="130"/>
      <c r="BV316" s="130"/>
      <c r="BW316" s="130"/>
      <c r="BX316" s="130"/>
      <c r="BY316" s="132"/>
      <c r="BZ316" s="215"/>
      <c r="CA316" s="215"/>
      <c r="CB316" s="215"/>
      <c r="CC316" s="215"/>
      <c r="CD316" s="215"/>
      <c r="CE316" s="215"/>
      <c r="CF316" s="215"/>
      <c r="CG316" s="215"/>
      <c r="CH316" s="215"/>
      <c r="CI316" s="215"/>
      <c r="CJ316" s="215"/>
      <c r="CK316" s="215"/>
      <c r="CL316" s="215"/>
      <c r="CM316" s="215"/>
      <c r="CN316" s="215"/>
      <c r="CO316" s="215"/>
      <c r="CP316" s="215"/>
      <c r="CQ316" s="215"/>
      <c r="CR316" s="215"/>
      <c r="CS316" s="215"/>
      <c r="CT316" s="215"/>
      <c r="CU316" s="215"/>
      <c r="CV316" s="215"/>
      <c r="CW316" s="215"/>
      <c r="CX316" s="215"/>
      <c r="CY316" s="215"/>
      <c r="CZ316" s="215"/>
    </row>
    <row r="317" s="398" customFormat="true" ht="15" customHeight="true" x14ac:dyDescent="0.2">
      <c r="B317" s="397"/>
      <c r="Z317" s="216"/>
      <c r="AA317" s="216"/>
      <c r="AB317" s="216"/>
      <c r="AC317" s="216"/>
      <c r="AD317" s="216"/>
      <c r="AE317" s="216"/>
      <c r="AF317" s="216"/>
      <c r="AG317" s="216"/>
      <c r="AH317" s="216"/>
      <c r="AI317" s="216"/>
      <c r="AJ317" s="216"/>
      <c r="AK317" s="216"/>
      <c r="AL317" s="216"/>
      <c r="AM317" s="216"/>
      <c r="AN317" s="216"/>
      <c r="AO317" s="216"/>
      <c r="AP317" s="216"/>
      <c r="AQ317" s="216"/>
      <c r="AR317" s="216"/>
      <c r="AS317" s="216"/>
      <c r="AT317" s="216"/>
      <c r="AU317" s="216"/>
      <c r="AV317" s="216"/>
      <c r="AW317" s="216"/>
      <c r="AX317" s="216"/>
      <c r="AY317" s="216"/>
      <c r="AZ317" s="216"/>
      <c r="BA317" s="132"/>
      <c r="BB317" s="130"/>
      <c r="BC317" s="130"/>
      <c r="BD317" s="130"/>
      <c r="BE317" s="130"/>
      <c r="BF317" s="130"/>
      <c r="BG317" s="130"/>
      <c r="BH317" s="130"/>
      <c r="BI317" s="130"/>
      <c r="BJ317" s="130"/>
      <c r="BK317" s="130"/>
      <c r="BL317" s="130"/>
      <c r="BM317" s="130"/>
      <c r="BN317" s="130"/>
      <c r="BO317" s="130"/>
      <c r="BP317" s="130"/>
      <c r="BQ317" s="130"/>
      <c r="BR317" s="130"/>
      <c r="BS317" s="130"/>
      <c r="BT317" s="130"/>
      <c r="BU317" s="130"/>
      <c r="BV317" s="130"/>
      <c r="BW317" s="130"/>
      <c r="BX317" s="130"/>
      <c r="BY317" s="132"/>
      <c r="BZ317" s="215"/>
      <c r="CA317" s="215"/>
      <c r="CB317" s="215"/>
      <c r="CC317" s="215"/>
      <c r="CD317" s="215"/>
      <c r="CE317" s="215"/>
      <c r="CF317" s="215"/>
      <c r="CG317" s="215"/>
      <c r="CH317" s="215"/>
      <c r="CI317" s="215"/>
      <c r="CJ317" s="215"/>
      <c r="CK317" s="215"/>
      <c r="CL317" s="215"/>
      <c r="CM317" s="215"/>
      <c r="CN317" s="215"/>
      <c r="CO317" s="215"/>
      <c r="CP317" s="215"/>
      <c r="CQ317" s="215"/>
      <c r="CR317" s="215"/>
      <c r="CS317" s="215"/>
      <c r="CT317" s="215"/>
      <c r="CU317" s="215"/>
      <c r="CV317" s="215"/>
      <c r="CW317" s="215"/>
      <c r="CX317" s="215"/>
      <c r="CY317" s="215"/>
      <c r="CZ317" s="215"/>
    </row>
    <row r="318" s="398" customFormat="true" ht="15" customHeight="true" x14ac:dyDescent="0.2">
      <c r="B318" s="397"/>
      <c r="Z318" s="216"/>
      <c r="AA318" s="216"/>
      <c r="AB318" s="216"/>
      <c r="AC318" s="216"/>
      <c r="AD318" s="216"/>
      <c r="AE318" s="216"/>
      <c r="AF318" s="216"/>
      <c r="AG318" s="216"/>
      <c r="AH318" s="216"/>
      <c r="AI318" s="216"/>
      <c r="AJ318" s="216"/>
      <c r="AK318" s="216"/>
      <c r="AL318" s="216"/>
      <c r="AM318" s="216"/>
      <c r="AN318" s="216"/>
      <c r="AO318" s="216"/>
      <c r="AP318" s="216"/>
      <c r="AQ318" s="216"/>
      <c r="AR318" s="216"/>
      <c r="AS318" s="216"/>
      <c r="AT318" s="216"/>
      <c r="AU318" s="216"/>
      <c r="AV318" s="216"/>
      <c r="AW318" s="216"/>
      <c r="AX318" s="216"/>
      <c r="AY318" s="216"/>
      <c r="AZ318" s="216"/>
      <c r="BA318" s="132"/>
      <c r="BB318" s="130"/>
      <c r="BC318" s="130"/>
      <c r="BD318" s="130"/>
      <c r="BE318" s="130"/>
      <c r="BF318" s="130"/>
      <c r="BG318" s="130"/>
      <c r="BH318" s="130"/>
      <c r="BI318" s="130"/>
      <c r="BJ318" s="130"/>
      <c r="BK318" s="130"/>
      <c r="BL318" s="130"/>
      <c r="BM318" s="130"/>
      <c r="BN318" s="130"/>
      <c r="BO318" s="130"/>
      <c r="BP318" s="130"/>
      <c r="BQ318" s="130"/>
      <c r="BR318" s="130"/>
      <c r="BS318" s="130"/>
      <c r="BT318" s="130"/>
      <c r="BU318" s="130"/>
      <c r="BV318" s="130"/>
      <c r="BW318" s="130"/>
      <c r="BX318" s="130"/>
      <c r="BY318" s="132"/>
      <c r="BZ318" s="215"/>
      <c r="CA318" s="215"/>
      <c r="CB318" s="215"/>
      <c r="CC318" s="215"/>
      <c r="CD318" s="215"/>
      <c r="CE318" s="215"/>
      <c r="CF318" s="215"/>
      <c r="CG318" s="215"/>
      <c r="CH318" s="215"/>
      <c r="CI318" s="215"/>
      <c r="CJ318" s="215"/>
      <c r="CK318" s="215"/>
      <c r="CL318" s="215"/>
      <c r="CM318" s="215"/>
      <c r="CN318" s="215"/>
      <c r="CO318" s="215"/>
      <c r="CP318" s="215"/>
      <c r="CQ318" s="215"/>
      <c r="CR318" s="215"/>
      <c r="CS318" s="215"/>
      <c r="CT318" s="215"/>
      <c r="CU318" s="215"/>
      <c r="CV318" s="215"/>
      <c r="CW318" s="215"/>
      <c r="CX318" s="215"/>
      <c r="CY318" s="215"/>
      <c r="CZ318" s="215"/>
    </row>
    <row r="319" s="398" customFormat="true" ht="15" customHeight="true" x14ac:dyDescent="0.2">
      <c r="B319" s="397"/>
      <c r="Z319" s="216"/>
      <c r="AA319" s="216"/>
      <c r="AB319" s="216"/>
      <c r="AC319" s="216"/>
      <c r="AD319" s="216"/>
      <c r="AE319" s="216"/>
      <c r="AF319" s="216"/>
      <c r="AG319" s="216"/>
      <c r="AH319" s="216"/>
      <c r="AI319" s="216"/>
      <c r="AJ319" s="216"/>
      <c r="AK319" s="216"/>
      <c r="AL319" s="216"/>
      <c r="AM319" s="216"/>
      <c r="AN319" s="216"/>
      <c r="AO319" s="216"/>
      <c r="AP319" s="216"/>
      <c r="AQ319" s="216"/>
      <c r="AR319" s="216"/>
      <c r="AS319" s="216"/>
      <c r="AT319" s="216"/>
      <c r="AU319" s="216"/>
      <c r="AV319" s="216"/>
      <c r="AW319" s="216"/>
      <c r="AX319" s="216"/>
      <c r="AY319" s="216"/>
      <c r="AZ319" s="216"/>
      <c r="BA319" s="132"/>
      <c r="BB319" s="130"/>
      <c r="BC319" s="130"/>
      <c r="BD319" s="130"/>
      <c r="BE319" s="130"/>
      <c r="BF319" s="130"/>
      <c r="BG319" s="130"/>
      <c r="BH319" s="130"/>
      <c r="BI319" s="130"/>
      <c r="BJ319" s="130"/>
      <c r="BK319" s="130"/>
      <c r="BL319" s="130"/>
      <c r="BM319" s="130"/>
      <c r="BN319" s="130"/>
      <c r="BO319" s="130"/>
      <c r="BP319" s="130"/>
      <c r="BQ319" s="130"/>
      <c r="BR319" s="130"/>
      <c r="BS319" s="130"/>
      <c r="BT319" s="130"/>
      <c r="BU319" s="130"/>
      <c r="BV319" s="130"/>
      <c r="BW319" s="130"/>
      <c r="BX319" s="130"/>
      <c r="BY319" s="132"/>
      <c r="BZ319" s="215"/>
      <c r="CA319" s="215"/>
      <c r="CB319" s="215"/>
      <c r="CC319" s="215"/>
      <c r="CD319" s="215"/>
      <c r="CE319" s="215"/>
      <c r="CF319" s="215"/>
      <c r="CG319" s="215"/>
      <c r="CH319" s="215"/>
      <c r="CI319" s="215"/>
      <c r="CJ319" s="215"/>
      <c r="CK319" s="215"/>
      <c r="CL319" s="215"/>
      <c r="CM319" s="215"/>
      <c r="CN319" s="215"/>
      <c r="CO319" s="215"/>
      <c r="CP319" s="215"/>
      <c r="CQ319" s="215"/>
      <c r="CR319" s="215"/>
      <c r="CS319" s="215"/>
      <c r="CT319" s="215"/>
      <c r="CU319" s="215"/>
      <c r="CV319" s="215"/>
      <c r="CW319" s="215"/>
      <c r="CX319" s="215"/>
      <c r="CY319" s="215"/>
      <c r="CZ319" s="215"/>
    </row>
    <row r="320" s="398" customFormat="true" ht="15" customHeight="true" x14ac:dyDescent="0.2">
      <c r="B320" s="397"/>
      <c r="Z320" s="216"/>
      <c r="AA320" s="216"/>
      <c r="AB320" s="216"/>
      <c r="AC320" s="216"/>
      <c r="AD320" s="216"/>
      <c r="AE320" s="216"/>
      <c r="AF320" s="216"/>
      <c r="AG320" s="216"/>
      <c r="AH320" s="216"/>
      <c r="AI320" s="216"/>
      <c r="AJ320" s="216"/>
      <c r="AK320" s="216"/>
      <c r="AL320" s="216"/>
      <c r="AM320" s="216"/>
      <c r="AN320" s="216"/>
      <c r="AO320" s="216"/>
      <c r="AP320" s="216"/>
      <c r="AQ320" s="216"/>
      <c r="AR320" s="216"/>
      <c r="AS320" s="216"/>
      <c r="AT320" s="216"/>
      <c r="AU320" s="216"/>
      <c r="AV320" s="216"/>
      <c r="AW320" s="216"/>
      <c r="AX320" s="216"/>
      <c r="AY320" s="216"/>
      <c r="AZ320" s="216"/>
      <c r="BA320" s="132"/>
      <c r="BB320" s="130"/>
      <c r="BC320" s="130"/>
      <c r="BD320" s="130"/>
      <c r="BE320" s="130"/>
      <c r="BF320" s="130"/>
      <c r="BG320" s="130"/>
      <c r="BH320" s="130"/>
      <c r="BI320" s="130"/>
      <c r="BJ320" s="130"/>
      <c r="BK320" s="130"/>
      <c r="BL320" s="130"/>
      <c r="BM320" s="130"/>
      <c r="BN320" s="130"/>
      <c r="BO320" s="130"/>
      <c r="BP320" s="130"/>
      <c r="BQ320" s="130"/>
      <c r="BR320" s="130"/>
      <c r="BS320" s="130"/>
      <c r="BT320" s="130"/>
      <c r="BU320" s="130"/>
      <c r="BV320" s="130"/>
      <c r="BW320" s="130"/>
      <c r="BX320" s="130"/>
      <c r="BY320" s="132"/>
      <c r="BZ320" s="215"/>
      <c r="CA320" s="215"/>
      <c r="CB320" s="215"/>
      <c r="CC320" s="215"/>
      <c r="CD320" s="215"/>
      <c r="CE320" s="215"/>
      <c r="CF320" s="215"/>
      <c r="CG320" s="215"/>
      <c r="CH320" s="215"/>
      <c r="CI320" s="215"/>
      <c r="CJ320" s="215"/>
      <c r="CK320" s="215"/>
      <c r="CL320" s="215"/>
      <c r="CM320" s="215"/>
      <c r="CN320" s="215"/>
      <c r="CO320" s="215"/>
      <c r="CP320" s="215"/>
      <c r="CQ320" s="215"/>
      <c r="CR320" s="215"/>
      <c r="CS320" s="215"/>
      <c r="CT320" s="215"/>
      <c r="CU320" s="215"/>
      <c r="CV320" s="215"/>
      <c r="CW320" s="215"/>
      <c r="CX320" s="215"/>
      <c r="CY320" s="215"/>
      <c r="CZ320" s="215"/>
    </row>
    <row r="321" s="398" customFormat="true" ht="15" customHeight="true" x14ac:dyDescent="0.2">
      <c r="B321" s="397"/>
      <c r="Z321" s="216"/>
      <c r="AA321" s="216"/>
      <c r="AB321" s="216"/>
      <c r="AC321" s="216"/>
      <c r="AD321" s="216"/>
      <c r="AE321" s="216"/>
      <c r="AF321" s="216"/>
      <c r="AG321" s="216"/>
      <c r="AH321" s="216"/>
      <c r="AI321" s="216"/>
      <c r="AJ321" s="216"/>
      <c r="AK321" s="216"/>
      <c r="AL321" s="216"/>
      <c r="AM321" s="216"/>
      <c r="AN321" s="216"/>
      <c r="AO321" s="216"/>
      <c r="AP321" s="216"/>
      <c r="AQ321" s="216"/>
      <c r="AR321" s="216"/>
      <c r="AS321" s="216"/>
      <c r="AT321" s="216"/>
      <c r="AU321" s="216"/>
      <c r="AV321" s="216"/>
      <c r="AW321" s="216"/>
      <c r="AX321" s="216"/>
      <c r="AY321" s="216"/>
      <c r="AZ321" s="216"/>
      <c r="BA321" s="132"/>
      <c r="BB321" s="130"/>
      <c r="BC321" s="130"/>
      <c r="BD321" s="130"/>
      <c r="BE321" s="130"/>
      <c r="BF321" s="130"/>
      <c r="BG321" s="130"/>
      <c r="BH321" s="130"/>
      <c r="BI321" s="130"/>
      <c r="BJ321" s="130"/>
      <c r="BK321" s="130"/>
      <c r="BL321" s="130"/>
      <c r="BM321" s="130"/>
      <c r="BN321" s="130"/>
      <c r="BO321" s="130"/>
      <c r="BP321" s="130"/>
      <c r="BQ321" s="130"/>
      <c r="BR321" s="130"/>
      <c r="BS321" s="130"/>
      <c r="BT321" s="130"/>
      <c r="BU321" s="130"/>
      <c r="BV321" s="130"/>
      <c r="BW321" s="130"/>
      <c r="BX321" s="130"/>
      <c r="BY321" s="132"/>
      <c r="BZ321" s="215"/>
      <c r="CA321" s="215"/>
      <c r="CB321" s="215"/>
      <c r="CC321" s="215"/>
      <c r="CD321" s="215"/>
      <c r="CE321" s="215"/>
      <c r="CF321" s="215"/>
      <c r="CG321" s="215"/>
      <c r="CH321" s="215"/>
      <c r="CI321" s="215"/>
      <c r="CJ321" s="215"/>
      <c r="CK321" s="215"/>
      <c r="CL321" s="215"/>
      <c r="CM321" s="215"/>
      <c r="CN321" s="215"/>
      <c r="CO321" s="215"/>
      <c r="CP321" s="215"/>
      <c r="CQ321" s="215"/>
      <c r="CR321" s="215"/>
      <c r="CS321" s="215"/>
      <c r="CT321" s="215"/>
      <c r="CU321" s="215"/>
      <c r="CV321" s="215"/>
      <c r="CW321" s="215"/>
      <c r="CX321" s="215"/>
      <c r="CY321" s="215"/>
      <c r="CZ321" s="215"/>
    </row>
    <row r="322" s="398" customFormat="true" ht="15" customHeight="true" x14ac:dyDescent="0.2">
      <c r="B322" s="397"/>
      <c r="Z322" s="216"/>
      <c r="AA322" s="216"/>
      <c r="AB322" s="216"/>
      <c r="AC322" s="216"/>
      <c r="AD322" s="216"/>
      <c r="AE322" s="216"/>
      <c r="AF322" s="216"/>
      <c r="AG322" s="216"/>
      <c r="AH322" s="216"/>
      <c r="AI322" s="216"/>
      <c r="AJ322" s="216"/>
      <c r="AK322" s="216"/>
      <c r="AL322" s="216"/>
      <c r="AM322" s="216"/>
      <c r="AN322" s="216"/>
      <c r="AO322" s="216"/>
      <c r="AP322" s="216"/>
      <c r="AQ322" s="216"/>
      <c r="AR322" s="216"/>
      <c r="AS322" s="216"/>
      <c r="AT322" s="216"/>
      <c r="AU322" s="216"/>
      <c r="AV322" s="216"/>
      <c r="AW322" s="216"/>
      <c r="AX322" s="216"/>
      <c r="AY322" s="216"/>
      <c r="AZ322" s="216"/>
      <c r="BA322" s="132"/>
      <c r="BB322" s="130"/>
      <c r="BC322" s="130"/>
      <c r="BD322" s="130"/>
      <c r="BE322" s="130"/>
      <c r="BF322" s="130"/>
      <c r="BG322" s="130"/>
      <c r="BH322" s="130"/>
      <c r="BI322" s="130"/>
      <c r="BJ322" s="130"/>
      <c r="BK322" s="130"/>
      <c r="BL322" s="130"/>
      <c r="BM322" s="130"/>
      <c r="BN322" s="130"/>
      <c r="BO322" s="130"/>
      <c r="BP322" s="130"/>
      <c r="BQ322" s="130"/>
      <c r="BR322" s="130"/>
      <c r="BS322" s="130"/>
      <c r="BT322" s="130"/>
      <c r="BU322" s="130"/>
      <c r="BV322" s="130"/>
      <c r="BW322" s="130"/>
      <c r="BX322" s="130"/>
      <c r="BY322" s="132"/>
      <c r="BZ322" s="215"/>
      <c r="CA322" s="215"/>
      <c r="CB322" s="215"/>
      <c r="CC322" s="215"/>
      <c r="CD322" s="215"/>
      <c r="CE322" s="215"/>
      <c r="CF322" s="215"/>
      <c r="CG322" s="215"/>
      <c r="CH322" s="215"/>
      <c r="CI322" s="215"/>
      <c r="CJ322" s="215"/>
      <c r="CK322" s="215"/>
      <c r="CL322" s="215"/>
      <c r="CM322" s="215"/>
      <c r="CN322" s="215"/>
      <c r="CO322" s="215"/>
      <c r="CP322" s="215"/>
      <c r="CQ322" s="215"/>
      <c r="CR322" s="215"/>
      <c r="CS322" s="215"/>
      <c r="CT322" s="215"/>
      <c r="CU322" s="215"/>
      <c r="CV322" s="215"/>
      <c r="CW322" s="215"/>
      <c r="CX322" s="215"/>
      <c r="CY322" s="215"/>
      <c r="CZ322" s="215"/>
    </row>
    <row r="323" s="398" customFormat="true" ht="15" customHeight="true" x14ac:dyDescent="0.2">
      <c r="B323" s="397"/>
      <c r="Z323" s="216"/>
      <c r="AA323" s="216"/>
      <c r="AB323" s="216"/>
      <c r="AC323" s="216"/>
      <c r="AD323" s="216"/>
      <c r="AE323" s="216"/>
      <c r="AF323" s="216"/>
      <c r="AG323" s="216"/>
      <c r="AH323" s="216"/>
      <c r="AI323" s="216"/>
      <c r="AJ323" s="216"/>
      <c r="AK323" s="216"/>
      <c r="AL323" s="216"/>
      <c r="AM323" s="216"/>
      <c r="AN323" s="216"/>
      <c r="AO323" s="216"/>
      <c r="AP323" s="216"/>
      <c r="AQ323" s="216"/>
      <c r="AR323" s="216"/>
      <c r="AS323" s="216"/>
      <c r="AT323" s="216"/>
      <c r="AU323" s="216"/>
      <c r="AV323" s="216"/>
      <c r="AW323" s="216"/>
      <c r="AX323" s="216"/>
      <c r="AY323" s="216"/>
      <c r="AZ323" s="216"/>
      <c r="BA323" s="132"/>
      <c r="BB323" s="130"/>
      <c r="BC323" s="130"/>
      <c r="BD323" s="130"/>
      <c r="BE323" s="130"/>
      <c r="BF323" s="130"/>
      <c r="BG323" s="130"/>
      <c r="BH323" s="130"/>
      <c r="BI323" s="130"/>
      <c r="BJ323" s="130"/>
      <c r="BK323" s="130"/>
      <c r="BL323" s="130"/>
      <c r="BM323" s="130"/>
      <c r="BN323" s="130"/>
      <c r="BO323" s="130"/>
      <c r="BP323" s="130"/>
      <c r="BQ323" s="130"/>
      <c r="BR323" s="130"/>
      <c r="BS323" s="130"/>
      <c r="BT323" s="130"/>
      <c r="BU323" s="130"/>
      <c r="BV323" s="130"/>
      <c r="BW323" s="130"/>
      <c r="BX323" s="130"/>
      <c r="BY323" s="132"/>
      <c r="BZ323" s="215"/>
      <c r="CA323" s="215"/>
      <c r="CB323" s="215"/>
      <c r="CC323" s="215"/>
      <c r="CD323" s="215"/>
      <c r="CE323" s="215"/>
      <c r="CF323" s="215"/>
      <c r="CG323" s="215"/>
      <c r="CH323" s="215"/>
      <c r="CI323" s="215"/>
      <c r="CJ323" s="215"/>
      <c r="CK323" s="215"/>
      <c r="CL323" s="215"/>
      <c r="CM323" s="215"/>
      <c r="CN323" s="215"/>
      <c r="CO323" s="215"/>
      <c r="CP323" s="215"/>
      <c r="CQ323" s="215"/>
      <c r="CR323" s="215"/>
      <c r="CS323" s="215"/>
      <c r="CT323" s="215"/>
      <c r="CU323" s="215"/>
      <c r="CV323" s="215"/>
      <c r="CW323" s="215"/>
      <c r="CX323" s="215"/>
      <c r="CY323" s="215"/>
      <c r="CZ323" s="215"/>
    </row>
    <row r="324" s="398" customFormat="true" ht="15" customHeight="true" x14ac:dyDescent="0.2">
      <c r="B324" s="397"/>
      <c r="Z324" s="216"/>
      <c r="AA324" s="216"/>
      <c r="AB324" s="216"/>
      <c r="AC324" s="216"/>
      <c r="AD324" s="216"/>
      <c r="AE324" s="216"/>
      <c r="AF324" s="216"/>
      <c r="AG324" s="216"/>
      <c r="AH324" s="216"/>
      <c r="AI324" s="216"/>
      <c r="AJ324" s="216"/>
      <c r="AK324" s="216"/>
      <c r="AL324" s="216"/>
      <c r="AM324" s="216"/>
      <c r="AN324" s="216"/>
      <c r="AO324" s="216"/>
      <c r="AP324" s="216"/>
      <c r="AQ324" s="216"/>
      <c r="AR324" s="216"/>
      <c r="AS324" s="216"/>
      <c r="AT324" s="216"/>
      <c r="AU324" s="216"/>
      <c r="AV324" s="216"/>
      <c r="AW324" s="216"/>
      <c r="AX324" s="216"/>
      <c r="AY324" s="216"/>
      <c r="AZ324" s="216"/>
      <c r="BA324" s="132"/>
      <c r="BB324" s="130"/>
      <c r="BC324" s="130"/>
      <c r="BD324" s="130"/>
      <c r="BE324" s="130"/>
      <c r="BF324" s="130"/>
      <c r="BG324" s="130"/>
      <c r="BH324" s="130"/>
      <c r="BI324" s="130"/>
      <c r="BJ324" s="130"/>
      <c r="BK324" s="130"/>
      <c r="BL324" s="130"/>
      <c r="BM324" s="130"/>
      <c r="BN324" s="130"/>
      <c r="BO324" s="130"/>
      <c r="BP324" s="130"/>
      <c r="BQ324" s="130"/>
      <c r="BR324" s="130"/>
      <c r="BS324" s="130"/>
      <c r="BT324" s="130"/>
      <c r="BU324" s="130"/>
      <c r="BV324" s="130"/>
      <c r="BW324" s="130"/>
      <c r="BX324" s="130"/>
      <c r="BY324" s="132"/>
      <c r="BZ324" s="215"/>
      <c r="CA324" s="215"/>
      <c r="CB324" s="215"/>
      <c r="CC324" s="215"/>
      <c r="CD324" s="215"/>
      <c r="CE324" s="215"/>
      <c r="CF324" s="215"/>
      <c r="CG324" s="215"/>
      <c r="CH324" s="215"/>
      <c r="CI324" s="215"/>
      <c r="CJ324" s="215"/>
      <c r="CK324" s="215"/>
      <c r="CL324" s="215"/>
      <c r="CM324" s="215"/>
      <c r="CN324" s="215"/>
      <c r="CO324" s="215"/>
      <c r="CP324" s="215"/>
      <c r="CQ324" s="215"/>
      <c r="CR324" s="215"/>
      <c r="CS324" s="215"/>
      <c r="CT324" s="215"/>
      <c r="CU324" s="215"/>
      <c r="CV324" s="215"/>
      <c r="CW324" s="215"/>
      <c r="CX324" s="215"/>
      <c r="CY324" s="215"/>
      <c r="CZ324" s="215"/>
    </row>
    <row r="325" s="398" customFormat="true" ht="15" customHeight="true" x14ac:dyDescent="0.2">
      <c r="B325" s="397"/>
      <c r="Z325" s="216"/>
      <c r="AA325" s="216"/>
      <c r="AB325" s="216"/>
      <c r="AC325" s="216"/>
      <c r="AD325" s="216"/>
      <c r="AE325" s="216"/>
      <c r="AF325" s="216"/>
      <c r="AG325" s="216"/>
      <c r="AH325" s="216"/>
      <c r="AI325" s="216"/>
      <c r="AJ325" s="216"/>
      <c r="AK325" s="216"/>
      <c r="AL325" s="216"/>
      <c r="AM325" s="216"/>
      <c r="AN325" s="216"/>
      <c r="AO325" s="216"/>
      <c r="AP325" s="216"/>
      <c r="AQ325" s="216"/>
      <c r="AR325" s="216"/>
      <c r="AS325" s="216"/>
      <c r="AT325" s="216"/>
      <c r="AU325" s="216"/>
      <c r="AV325" s="216"/>
      <c r="AW325" s="216"/>
      <c r="AX325" s="216"/>
      <c r="AY325" s="216"/>
      <c r="AZ325" s="216"/>
      <c r="BA325" s="132"/>
      <c r="BB325" s="130"/>
      <c r="BC325" s="130"/>
      <c r="BD325" s="130"/>
      <c r="BE325" s="130"/>
      <c r="BF325" s="130"/>
      <c r="BG325" s="130"/>
      <c r="BH325" s="130"/>
      <c r="BI325" s="130"/>
      <c r="BJ325" s="130"/>
      <c r="BK325" s="130"/>
      <c r="BL325" s="130"/>
      <c r="BM325" s="130"/>
      <c r="BN325" s="130"/>
      <c r="BO325" s="130"/>
      <c r="BP325" s="130"/>
      <c r="BQ325" s="130"/>
      <c r="BR325" s="130"/>
      <c r="BS325" s="130"/>
      <c r="BT325" s="130"/>
      <c r="BU325" s="130"/>
      <c r="BV325" s="130"/>
      <c r="BW325" s="130"/>
      <c r="BX325" s="130"/>
      <c r="BY325" s="132"/>
      <c r="BZ325" s="215"/>
      <c r="CA325" s="215"/>
      <c r="CB325" s="215"/>
      <c r="CC325" s="215"/>
      <c r="CD325" s="215"/>
      <c r="CE325" s="215"/>
      <c r="CF325" s="215"/>
      <c r="CG325" s="215"/>
      <c r="CH325" s="215"/>
      <c r="CI325" s="215"/>
      <c r="CJ325" s="215"/>
      <c r="CK325" s="215"/>
      <c r="CL325" s="215"/>
      <c r="CM325" s="215"/>
      <c r="CN325" s="215"/>
      <c r="CO325" s="215"/>
      <c r="CP325" s="215"/>
      <c r="CQ325" s="215"/>
      <c r="CR325" s="215"/>
      <c r="CS325" s="215"/>
      <c r="CT325" s="215"/>
      <c r="CU325" s="215"/>
      <c r="CV325" s="215"/>
      <c r="CW325" s="215"/>
      <c r="CX325" s="215"/>
      <c r="CY325" s="215"/>
      <c r="CZ325" s="215"/>
    </row>
    <row r="326" s="398" customFormat="true" ht="15" customHeight="true" x14ac:dyDescent="0.2">
      <c r="B326" s="397"/>
      <c r="Z326" s="216"/>
      <c r="AA326" s="216"/>
      <c r="AB326" s="216"/>
      <c r="AC326" s="216"/>
      <c r="AD326" s="216"/>
      <c r="AE326" s="216"/>
      <c r="AF326" s="216"/>
      <c r="AG326" s="216"/>
      <c r="AH326" s="216"/>
      <c r="AI326" s="216"/>
      <c r="AJ326" s="216"/>
      <c r="AK326" s="216"/>
      <c r="AL326" s="216"/>
      <c r="AM326" s="216"/>
      <c r="AN326" s="216"/>
      <c r="AO326" s="216"/>
      <c r="AP326" s="216"/>
      <c r="AQ326" s="216"/>
      <c r="AR326" s="216"/>
      <c r="AS326" s="216"/>
      <c r="AT326" s="216"/>
      <c r="AU326" s="216"/>
      <c r="AV326" s="216"/>
      <c r="AW326" s="216"/>
      <c r="AX326" s="216"/>
      <c r="AY326" s="216"/>
      <c r="AZ326" s="216"/>
      <c r="BA326" s="132"/>
      <c r="BB326" s="130"/>
      <c r="BC326" s="130"/>
      <c r="BD326" s="130"/>
      <c r="BE326" s="130"/>
      <c r="BF326" s="130"/>
      <c r="BG326" s="130"/>
      <c r="BH326" s="130"/>
      <c r="BI326" s="130"/>
      <c r="BJ326" s="130"/>
      <c r="BK326" s="130"/>
      <c r="BL326" s="130"/>
      <c r="BM326" s="130"/>
      <c r="BN326" s="130"/>
      <c r="BO326" s="130"/>
      <c r="BP326" s="130"/>
      <c r="BQ326" s="130"/>
      <c r="BR326" s="130"/>
      <c r="BS326" s="130"/>
      <c r="BT326" s="130"/>
      <c r="BU326" s="130"/>
      <c r="BV326" s="130"/>
      <c r="BW326" s="130"/>
      <c r="BX326" s="130"/>
      <c r="BY326" s="132"/>
      <c r="BZ326" s="215"/>
      <c r="CA326" s="215"/>
      <c r="CB326" s="215"/>
      <c r="CC326" s="215"/>
      <c r="CD326" s="215"/>
      <c r="CE326" s="215"/>
      <c r="CF326" s="215"/>
      <c r="CG326" s="215"/>
      <c r="CH326" s="215"/>
      <c r="CI326" s="215"/>
      <c r="CJ326" s="215"/>
      <c r="CK326" s="215"/>
      <c r="CL326" s="215"/>
      <c r="CM326" s="215"/>
      <c r="CN326" s="215"/>
      <c r="CO326" s="215"/>
      <c r="CP326" s="215"/>
      <c r="CQ326" s="215"/>
      <c r="CR326" s="215"/>
      <c r="CS326" s="215"/>
      <c r="CT326" s="215"/>
      <c r="CU326" s="215"/>
      <c r="CV326" s="215"/>
      <c r="CW326" s="215"/>
      <c r="CX326" s="215"/>
      <c r="CY326" s="215"/>
      <c r="CZ326" s="215"/>
    </row>
    <row r="327" s="398" customFormat="true" ht="15" customHeight="true" x14ac:dyDescent="0.2">
      <c r="B327" s="397"/>
      <c r="Z327" s="216"/>
      <c r="AA327" s="216"/>
      <c r="AB327" s="216"/>
      <c r="AC327" s="216"/>
      <c r="AD327" s="216"/>
      <c r="AE327" s="216"/>
      <c r="AF327" s="216"/>
      <c r="AG327" s="216"/>
      <c r="AH327" s="216"/>
      <c r="AI327" s="216"/>
      <c r="AJ327" s="216"/>
      <c r="AK327" s="216"/>
      <c r="AL327" s="216"/>
      <c r="AM327" s="216"/>
      <c r="AN327" s="216"/>
      <c r="AO327" s="216"/>
      <c r="AP327" s="216"/>
      <c r="AQ327" s="216"/>
      <c r="AR327" s="216"/>
      <c r="AS327" s="216"/>
      <c r="AT327" s="216"/>
      <c r="AU327" s="216"/>
      <c r="AV327" s="216"/>
      <c r="AW327" s="216"/>
      <c r="AX327" s="216"/>
      <c r="AY327" s="216"/>
      <c r="AZ327" s="216"/>
      <c r="BA327" s="132"/>
      <c r="BB327" s="130"/>
      <c r="BC327" s="130"/>
      <c r="BD327" s="130"/>
      <c r="BE327" s="130"/>
      <c r="BF327" s="130"/>
      <c r="BG327" s="130"/>
      <c r="BH327" s="130"/>
      <c r="BI327" s="130"/>
      <c r="BJ327" s="130"/>
      <c r="BK327" s="130"/>
      <c r="BL327" s="130"/>
      <c r="BM327" s="130"/>
      <c r="BN327" s="130"/>
      <c r="BO327" s="130"/>
      <c r="BP327" s="130"/>
      <c r="BQ327" s="130"/>
      <c r="BR327" s="130"/>
      <c r="BS327" s="130"/>
      <c r="BT327" s="130"/>
      <c r="BU327" s="130"/>
      <c r="BV327" s="130"/>
      <c r="BW327" s="130"/>
      <c r="BX327" s="130"/>
      <c r="BY327" s="132"/>
      <c r="BZ327" s="215"/>
      <c r="CA327" s="215"/>
      <c r="CB327" s="215"/>
      <c r="CC327" s="215"/>
      <c r="CD327" s="215"/>
      <c r="CE327" s="215"/>
      <c r="CF327" s="215"/>
      <c r="CG327" s="215"/>
      <c r="CH327" s="215"/>
      <c r="CI327" s="215"/>
      <c r="CJ327" s="215"/>
      <c r="CK327" s="215"/>
      <c r="CL327" s="215"/>
      <c r="CM327" s="215"/>
      <c r="CN327" s="215"/>
      <c r="CO327" s="215"/>
      <c r="CP327" s="215"/>
      <c r="CQ327" s="215"/>
      <c r="CR327" s="215"/>
      <c r="CS327" s="215"/>
      <c r="CT327" s="215"/>
      <c r="CU327" s="215"/>
      <c r="CV327" s="215"/>
      <c r="CW327" s="215"/>
      <c r="CX327" s="215"/>
      <c r="CY327" s="215"/>
      <c r="CZ327" s="215"/>
    </row>
    <row r="328" s="398" customFormat="true" ht="15" customHeight="true" x14ac:dyDescent="0.2">
      <c r="B328" s="397"/>
      <c r="Z328" s="216"/>
      <c r="AA328" s="216"/>
      <c r="AB328" s="216"/>
      <c r="AC328" s="216"/>
      <c r="AD328" s="216"/>
      <c r="AE328" s="216"/>
      <c r="AF328" s="216"/>
      <c r="AG328" s="216"/>
      <c r="AH328" s="216"/>
      <c r="AI328" s="216"/>
      <c r="AJ328" s="216"/>
      <c r="AK328" s="216"/>
      <c r="AL328" s="216"/>
      <c r="AM328" s="216"/>
      <c r="AN328" s="216"/>
      <c r="AO328" s="216"/>
      <c r="AP328" s="216"/>
      <c r="AQ328" s="216"/>
      <c r="AR328" s="216"/>
      <c r="AS328" s="216"/>
      <c r="AT328" s="216"/>
      <c r="AU328" s="216"/>
      <c r="AV328" s="216"/>
      <c r="AW328" s="216"/>
      <c r="AX328" s="216"/>
      <c r="AY328" s="216"/>
      <c r="AZ328" s="216"/>
      <c r="BA328" s="132"/>
      <c r="BB328" s="130"/>
      <c r="BC328" s="130"/>
      <c r="BD328" s="130"/>
      <c r="BE328" s="130"/>
      <c r="BF328" s="130"/>
      <c r="BG328" s="130"/>
      <c r="BH328" s="130"/>
      <c r="BI328" s="130"/>
      <c r="BJ328" s="130"/>
      <c r="BK328" s="130"/>
      <c r="BL328" s="130"/>
      <c r="BM328" s="130"/>
      <c r="BN328" s="130"/>
      <c r="BO328" s="130"/>
      <c r="BP328" s="130"/>
      <c r="BQ328" s="130"/>
      <c r="BR328" s="130"/>
      <c r="BS328" s="130"/>
      <c r="BT328" s="130"/>
      <c r="BU328" s="130"/>
      <c r="BV328" s="130"/>
      <c r="BW328" s="130"/>
      <c r="BX328" s="130"/>
      <c r="BY328" s="132"/>
      <c r="BZ328" s="215"/>
      <c r="CA328" s="215"/>
      <c r="CB328" s="215"/>
      <c r="CC328" s="215"/>
      <c r="CD328" s="215"/>
      <c r="CE328" s="215"/>
      <c r="CF328" s="215"/>
      <c r="CG328" s="215"/>
      <c r="CH328" s="215"/>
      <c r="CI328" s="215"/>
      <c r="CJ328" s="215"/>
      <c r="CK328" s="215"/>
      <c r="CL328" s="215"/>
      <c r="CM328" s="215"/>
      <c r="CN328" s="215"/>
      <c r="CO328" s="215"/>
      <c r="CP328" s="215"/>
      <c r="CQ328" s="215"/>
      <c r="CR328" s="215"/>
      <c r="CS328" s="215"/>
      <c r="CT328" s="215"/>
      <c r="CU328" s="215"/>
      <c r="CV328" s="215"/>
      <c r="CW328" s="215"/>
      <c r="CX328" s="215"/>
      <c r="CY328" s="215"/>
      <c r="CZ328" s="215"/>
    </row>
    <row r="329" s="398" customFormat="true" ht="250.15" customHeight="true" x14ac:dyDescent="0.2">
      <c r="B329" s="397"/>
      <c r="Z329" s="216"/>
      <c r="AA329" s="216"/>
      <c r="AB329" s="216"/>
      <c r="AC329" s="216"/>
      <c r="AD329" s="216"/>
      <c r="AE329" s="216"/>
      <c r="AF329" s="216"/>
      <c r="AG329" s="216"/>
      <c r="AH329" s="216"/>
      <c r="AI329" s="216"/>
      <c r="AJ329" s="216"/>
      <c r="AK329" s="216"/>
      <c r="AL329" s="216"/>
      <c r="AM329" s="216"/>
      <c r="AN329" s="216"/>
      <c r="AO329" s="216"/>
      <c r="AP329" s="216"/>
      <c r="AQ329" s="216"/>
      <c r="AR329" s="216"/>
      <c r="AS329" s="216"/>
      <c r="AT329" s="216"/>
      <c r="AU329" s="216"/>
      <c r="AV329" s="216"/>
      <c r="AW329" s="216"/>
      <c r="AX329" s="216"/>
      <c r="AY329" s="216"/>
      <c r="AZ329" s="216"/>
      <c r="BA329" s="132"/>
      <c r="BB329" s="130"/>
      <c r="BC329" s="130"/>
      <c r="BD329" s="130"/>
      <c r="BE329" s="130"/>
      <c r="BF329" s="130"/>
      <c r="BG329" s="130"/>
      <c r="BH329" s="130"/>
      <c r="BI329" s="130"/>
      <c r="BJ329" s="130"/>
      <c r="BK329" s="130"/>
      <c r="BL329" s="130"/>
      <c r="BM329" s="130"/>
      <c r="BN329" s="130"/>
      <c r="BO329" s="130"/>
      <c r="BP329" s="130"/>
      <c r="BQ329" s="130"/>
      <c r="BR329" s="130"/>
      <c r="BS329" s="130"/>
      <c r="BT329" s="130"/>
      <c r="BU329" s="130"/>
      <c r="BV329" s="130"/>
      <c r="BW329" s="130"/>
      <c r="BX329" s="130"/>
      <c r="BY329" s="132"/>
      <c r="BZ329" s="215"/>
      <c r="CA329" s="215"/>
      <c r="CB329" s="215"/>
      <c r="CC329" s="215"/>
      <c r="CD329" s="215"/>
      <c r="CE329" s="215"/>
      <c r="CF329" s="215"/>
      <c r="CG329" s="215"/>
      <c r="CH329" s="215"/>
      <c r="CI329" s="215"/>
      <c r="CJ329" s="215"/>
      <c r="CK329" s="215"/>
      <c r="CL329" s="215"/>
      <c r="CM329" s="215"/>
      <c r="CN329" s="215"/>
      <c r="CO329" s="215"/>
      <c r="CP329" s="215"/>
      <c r="CQ329" s="215"/>
      <c r="CR329" s="215"/>
      <c r="CS329" s="215"/>
      <c r="CT329" s="215"/>
      <c r="CU329" s="215"/>
      <c r="CV329" s="215"/>
      <c r="CW329" s="215"/>
      <c r="CX329" s="215"/>
      <c r="CY329" s="215"/>
      <c r="CZ329" s="215"/>
    </row>
    <row r="330" s="218" customFormat="true" ht="19.15" customHeight="true" x14ac:dyDescent="0.2">
      <c r="B330" s="396"/>
      <c r="Z330" s="211"/>
      <c r="AA330" s="211"/>
      <c r="AB330" s="211"/>
      <c r="AC330" s="211"/>
      <c r="AD330" s="211"/>
      <c r="AE330" s="211"/>
      <c r="AF330" s="211"/>
      <c r="AG330" s="211"/>
      <c r="AH330" s="211"/>
      <c r="AI330" s="211"/>
      <c r="AJ330" s="211"/>
      <c r="AK330" s="211"/>
      <c r="AL330" s="211"/>
      <c r="AM330" s="211"/>
      <c r="AN330" s="211"/>
      <c r="AO330" s="211"/>
      <c r="AP330" s="211"/>
      <c r="AQ330" s="211"/>
      <c r="AR330" s="211"/>
      <c r="AS330" s="211"/>
      <c r="AT330" s="211"/>
      <c r="AU330" s="211"/>
      <c r="AV330" s="211"/>
      <c r="AW330" s="211"/>
      <c r="AX330" s="211"/>
      <c r="AY330" s="211"/>
      <c r="AZ330" s="211"/>
      <c r="BA330" s="135"/>
      <c r="BB330" s="135"/>
      <c r="BC330" s="391"/>
      <c r="BD330" s="391"/>
      <c r="BE330" s="391"/>
      <c r="BF330" s="391"/>
      <c r="BG330" s="391"/>
      <c r="BH330" s="391"/>
      <c r="BI330" s="391"/>
      <c r="BJ330" s="391"/>
      <c r="BK330" s="391"/>
      <c r="BL330" s="391"/>
      <c r="BM330" s="391"/>
      <c r="BN330" s="391"/>
      <c r="BO330" s="391"/>
      <c r="BP330" s="391"/>
      <c r="BQ330" s="391"/>
      <c r="BR330" s="391"/>
      <c r="BS330" s="391"/>
      <c r="BT330" s="391"/>
      <c r="BU330" s="391"/>
      <c r="BV330" s="391"/>
      <c r="BW330" s="391"/>
      <c r="BX330" s="391"/>
      <c r="BY330" s="391"/>
      <c r="BZ330" s="211"/>
      <c r="CA330" s="211"/>
      <c r="CB330" s="211"/>
      <c r="CC330" s="211"/>
      <c r="CD330" s="211"/>
      <c r="CE330" s="211"/>
      <c r="CF330" s="211"/>
      <c r="CG330" s="211"/>
      <c r="CH330" s="211"/>
      <c r="CI330" s="211"/>
      <c r="CJ330" s="211"/>
      <c r="CK330" s="211"/>
      <c r="CL330" s="211"/>
      <c r="CM330" s="211"/>
      <c r="CN330" s="211"/>
      <c r="CO330" s="211"/>
      <c r="CP330" s="211"/>
      <c r="CQ330" s="211"/>
      <c r="CR330" s="211"/>
      <c r="CS330" s="211"/>
      <c r="CT330" s="211"/>
      <c r="CU330" s="211"/>
      <c r="CV330" s="211"/>
      <c r="CW330" s="211"/>
      <c r="CX330" s="211"/>
      <c r="CY330" s="211"/>
      <c r="CZ330" s="211"/>
    </row>
    <row r="331" s="218" customFormat="true" ht="15" customHeight="true" x14ac:dyDescent="0.2">
      <c r="B331" s="396"/>
      <c r="Z331" s="211"/>
      <c r="AA331" s="211"/>
      <c r="AB331" s="211"/>
      <c r="AC331" s="211"/>
      <c r="AD331" s="211"/>
      <c r="AE331" s="211"/>
      <c r="AF331" s="211"/>
      <c r="AG331" s="211"/>
      <c r="AH331" s="211"/>
      <c r="AI331" s="211"/>
      <c r="AJ331" s="211"/>
      <c r="AK331" s="211"/>
      <c r="AL331" s="211"/>
      <c r="AM331" s="211"/>
      <c r="AN331" s="211"/>
      <c r="AO331" s="211"/>
      <c r="AP331" s="211"/>
      <c r="AQ331" s="211"/>
      <c r="AR331" s="211"/>
      <c r="AS331" s="211"/>
      <c r="AT331" s="211"/>
      <c r="AU331" s="211"/>
      <c r="AV331" s="211"/>
      <c r="AW331" s="211"/>
      <c r="AX331" s="211"/>
      <c r="AY331" s="211"/>
      <c r="AZ331" s="211"/>
      <c r="BA331" s="135"/>
      <c r="BB331" s="135"/>
      <c r="BC331" s="391"/>
      <c r="BD331" s="391"/>
      <c r="BE331" s="391"/>
      <c r="BF331" s="391"/>
      <c r="BG331" s="391"/>
      <c r="BH331" s="391"/>
      <c r="BI331" s="391"/>
      <c r="BJ331" s="391"/>
      <c r="BK331" s="391"/>
      <c r="BL331" s="391"/>
      <c r="BM331" s="391"/>
      <c r="BN331" s="391"/>
      <c r="BO331" s="391"/>
      <c r="BP331" s="391"/>
      <c r="BQ331" s="391"/>
      <c r="BR331" s="391"/>
      <c r="BS331" s="391"/>
      <c r="BT331" s="391"/>
      <c r="BU331" s="391"/>
      <c r="BV331" s="391"/>
      <c r="BW331" s="391"/>
      <c r="BX331" s="391"/>
      <c r="BY331" s="391"/>
      <c r="BZ331" s="211"/>
      <c r="CA331" s="211"/>
      <c r="CB331" s="211"/>
      <c r="CC331" s="211"/>
      <c r="CD331" s="211"/>
      <c r="CE331" s="211"/>
      <c r="CF331" s="211"/>
      <c r="CG331" s="211"/>
      <c r="CH331" s="211"/>
      <c r="CI331" s="211"/>
      <c r="CJ331" s="211"/>
      <c r="CK331" s="211"/>
      <c r="CL331" s="211"/>
      <c r="CM331" s="211"/>
      <c r="CN331" s="211"/>
      <c r="CO331" s="211"/>
      <c r="CP331" s="211"/>
      <c r="CQ331" s="211"/>
      <c r="CR331" s="211"/>
      <c r="CS331" s="211"/>
      <c r="CT331" s="211"/>
      <c r="CU331" s="211"/>
      <c r="CV331" s="211"/>
      <c r="CW331" s="211"/>
      <c r="CX331" s="211"/>
      <c r="CY331" s="211"/>
      <c r="CZ331" s="211"/>
    </row>
    <row r="332" s="218" customFormat="true" ht="15" customHeight="true" x14ac:dyDescent="0.2">
      <c r="B332" s="396"/>
      <c r="Z332" s="211"/>
      <c r="AA332" s="211"/>
      <c r="AB332" s="211"/>
      <c r="AC332" s="211"/>
      <c r="AD332" s="211"/>
      <c r="AE332" s="211"/>
      <c r="AF332" s="211"/>
      <c r="AG332" s="211"/>
      <c r="AH332" s="211"/>
      <c r="AI332" s="211"/>
      <c r="AJ332" s="211"/>
      <c r="AK332" s="211"/>
      <c r="AL332" s="211"/>
      <c r="AM332" s="211"/>
      <c r="AN332" s="211"/>
      <c r="AO332" s="211"/>
      <c r="AP332" s="211"/>
      <c r="AQ332" s="211"/>
      <c r="AR332" s="211"/>
      <c r="AS332" s="211"/>
      <c r="AT332" s="211"/>
      <c r="AU332" s="211"/>
      <c r="AV332" s="211"/>
      <c r="AW332" s="211"/>
      <c r="AX332" s="211"/>
      <c r="AY332" s="211"/>
      <c r="AZ332" s="211"/>
      <c r="BA332" s="135"/>
      <c r="BB332" s="135"/>
      <c r="BC332" s="391"/>
      <c r="BD332" s="391"/>
      <c r="BE332" s="391"/>
      <c r="BF332" s="391"/>
      <c r="BG332" s="391"/>
      <c r="BH332" s="391"/>
      <c r="BI332" s="391"/>
      <c r="BJ332" s="391"/>
      <c r="BK332" s="391"/>
      <c r="BL332" s="391"/>
      <c r="BM332" s="391"/>
      <c r="BN332" s="391"/>
      <c r="BO332" s="391"/>
      <c r="BP332" s="391"/>
      <c r="BQ332" s="391"/>
      <c r="BR332" s="391"/>
      <c r="BS332" s="391"/>
      <c r="BT332" s="391"/>
      <c r="BU332" s="391"/>
      <c r="BV332" s="391"/>
      <c r="BW332" s="391"/>
      <c r="BX332" s="391"/>
      <c r="BY332" s="391"/>
      <c r="BZ332" s="211"/>
      <c r="CA332" s="211"/>
      <c r="CB332" s="211"/>
      <c r="CC332" s="211"/>
      <c r="CD332" s="211"/>
      <c r="CE332" s="211"/>
      <c r="CF332" s="211"/>
      <c r="CG332" s="211"/>
      <c r="CH332" s="211"/>
      <c r="CI332" s="211"/>
      <c r="CJ332" s="211"/>
      <c r="CK332" s="211"/>
      <c r="CL332" s="211"/>
      <c r="CM332" s="211"/>
      <c r="CN332" s="211"/>
      <c r="CO332" s="211"/>
      <c r="CP332" s="211"/>
      <c r="CQ332" s="211"/>
      <c r="CR332" s="211"/>
      <c r="CS332" s="211"/>
      <c r="CT332" s="211"/>
      <c r="CU332" s="211"/>
      <c r="CV332" s="211"/>
      <c r="CW332" s="211"/>
      <c r="CX332" s="211"/>
      <c r="CY332" s="211"/>
      <c r="CZ332" s="211"/>
    </row>
    <row r="333" s="218" customFormat="true" ht="15" customHeight="true" x14ac:dyDescent="0.2">
      <c r="B333" s="396"/>
      <c r="Z333" s="211"/>
      <c r="AA333" s="211"/>
      <c r="AB333" s="211"/>
      <c r="AC333" s="211"/>
      <c r="AD333" s="211"/>
      <c r="AE333" s="211"/>
      <c r="AF333" s="211"/>
      <c r="AG333" s="211"/>
      <c r="AH333" s="211"/>
      <c r="AI333" s="211"/>
      <c r="AJ333" s="211"/>
      <c r="AK333" s="211"/>
      <c r="AL333" s="211"/>
      <c r="AM333" s="211"/>
      <c r="AN333" s="211"/>
      <c r="AO333" s="211"/>
      <c r="AP333" s="211"/>
      <c r="AQ333" s="211"/>
      <c r="AR333" s="211"/>
      <c r="AS333" s="211"/>
      <c r="AT333" s="211"/>
      <c r="AU333" s="211"/>
      <c r="AV333" s="211"/>
      <c r="AW333" s="211"/>
      <c r="AX333" s="211"/>
      <c r="AY333" s="211"/>
      <c r="AZ333" s="211"/>
      <c r="BA333" s="135"/>
      <c r="BB333" s="135"/>
      <c r="BC333" s="391"/>
      <c r="BD333" s="391"/>
      <c r="BE333" s="391"/>
      <c r="BF333" s="391"/>
      <c r="BG333" s="391"/>
      <c r="BH333" s="391"/>
      <c r="BI333" s="391"/>
      <c r="BJ333" s="391"/>
      <c r="BK333" s="391"/>
      <c r="BL333" s="391"/>
      <c r="BM333" s="391"/>
      <c r="BN333" s="391"/>
      <c r="BO333" s="391"/>
      <c r="BP333" s="391"/>
      <c r="BQ333" s="391"/>
      <c r="BR333" s="391"/>
      <c r="BS333" s="391"/>
      <c r="BT333" s="391"/>
      <c r="BU333" s="391"/>
      <c r="BV333" s="391"/>
      <c r="BW333" s="391"/>
      <c r="BX333" s="391"/>
      <c r="BY333" s="391"/>
      <c r="BZ333" s="211"/>
      <c r="CA333" s="211"/>
      <c r="CB333" s="211"/>
      <c r="CC333" s="211"/>
      <c r="CD333" s="211"/>
      <c r="CE333" s="211"/>
      <c r="CF333" s="211"/>
      <c r="CG333" s="211"/>
      <c r="CH333" s="211"/>
      <c r="CI333" s="211"/>
      <c r="CJ333" s="211"/>
      <c r="CK333" s="211"/>
      <c r="CL333" s="211"/>
      <c r="CM333" s="211"/>
      <c r="CN333" s="211"/>
      <c r="CO333" s="211"/>
      <c r="CP333" s="211"/>
      <c r="CQ333" s="211"/>
      <c r="CR333" s="211"/>
      <c r="CS333" s="211"/>
      <c r="CT333" s="211"/>
      <c r="CU333" s="211"/>
      <c r="CV333" s="211"/>
      <c r="CW333" s="211"/>
      <c r="CX333" s="211"/>
      <c r="CY333" s="211"/>
      <c r="CZ333" s="211"/>
    </row>
    <row r="334" s="218" customFormat="true" ht="15" customHeight="true" x14ac:dyDescent="0.2">
      <c r="B334" s="396"/>
      <c r="Z334" s="211"/>
      <c r="AA334" s="211"/>
      <c r="AB334" s="211"/>
      <c r="AC334" s="211"/>
      <c r="AD334" s="211"/>
      <c r="AE334" s="211"/>
      <c r="AF334" s="211"/>
      <c r="AG334" s="211"/>
      <c r="AH334" s="211"/>
      <c r="AI334" s="211"/>
      <c r="AJ334" s="211"/>
      <c r="AK334" s="211"/>
      <c r="AL334" s="211"/>
      <c r="AM334" s="211"/>
      <c r="AN334" s="211"/>
      <c r="AO334" s="211"/>
      <c r="AP334" s="211"/>
      <c r="AQ334" s="211"/>
      <c r="AR334" s="211"/>
      <c r="AS334" s="211"/>
      <c r="AT334" s="211"/>
      <c r="AU334" s="211"/>
      <c r="AV334" s="211"/>
      <c r="AW334" s="211"/>
      <c r="AX334" s="211"/>
      <c r="AY334" s="211"/>
      <c r="AZ334" s="211"/>
      <c r="BA334" s="135"/>
      <c r="BB334" s="135"/>
      <c r="BC334" s="391"/>
      <c r="BD334" s="391"/>
      <c r="BE334" s="391"/>
      <c r="BF334" s="391"/>
      <c r="BG334" s="391"/>
      <c r="BH334" s="391"/>
      <c r="BI334" s="391"/>
      <c r="BJ334" s="391"/>
      <c r="BK334" s="391"/>
      <c r="BL334" s="391"/>
      <c r="BM334" s="391"/>
      <c r="BN334" s="391"/>
      <c r="BO334" s="391"/>
      <c r="BP334" s="391"/>
      <c r="BQ334" s="391"/>
      <c r="BR334" s="391"/>
      <c r="BS334" s="391"/>
      <c r="BT334" s="391"/>
      <c r="BU334" s="391"/>
      <c r="BV334" s="391"/>
      <c r="BW334" s="391"/>
      <c r="BX334" s="391"/>
      <c r="BY334" s="391"/>
      <c r="BZ334" s="211"/>
      <c r="CA334" s="211"/>
      <c r="CB334" s="211"/>
      <c r="CC334" s="211"/>
      <c r="CD334" s="211"/>
      <c r="CE334" s="211"/>
      <c r="CF334" s="211"/>
      <c r="CG334" s="211"/>
      <c r="CH334" s="211"/>
      <c r="CI334" s="211"/>
      <c r="CJ334" s="211"/>
      <c r="CK334" s="211"/>
      <c r="CL334" s="211"/>
      <c r="CM334" s="211"/>
      <c r="CN334" s="211"/>
      <c r="CO334" s="211"/>
      <c r="CP334" s="211"/>
      <c r="CQ334" s="211"/>
      <c r="CR334" s="211"/>
      <c r="CS334" s="211"/>
      <c r="CT334" s="211"/>
      <c r="CU334" s="211"/>
      <c r="CV334" s="211"/>
      <c r="CW334" s="211"/>
      <c r="CX334" s="211"/>
      <c r="CY334" s="211"/>
      <c r="CZ334" s="211"/>
    </row>
    <row r="335" s="218" customFormat="true" ht="15" customHeight="true" x14ac:dyDescent="0.2">
      <c r="B335" s="396"/>
      <c r="Z335" s="211"/>
      <c r="AA335" s="211"/>
      <c r="AB335" s="211"/>
      <c r="AC335" s="211"/>
      <c r="AD335" s="211"/>
      <c r="AE335" s="211"/>
      <c r="AF335" s="211"/>
      <c r="AG335" s="211"/>
      <c r="AH335" s="211"/>
      <c r="AI335" s="211"/>
      <c r="AJ335" s="211"/>
      <c r="AK335" s="211"/>
      <c r="AL335" s="211"/>
      <c r="AM335" s="211"/>
      <c r="AN335" s="211"/>
      <c r="AO335" s="211"/>
      <c r="AP335" s="211"/>
      <c r="AQ335" s="211"/>
      <c r="AR335" s="211"/>
      <c r="AS335" s="211"/>
      <c r="AT335" s="211"/>
      <c r="AU335" s="211"/>
      <c r="AV335" s="211"/>
      <c r="AW335" s="211"/>
      <c r="AX335" s="211"/>
      <c r="AY335" s="211"/>
      <c r="AZ335" s="211"/>
      <c r="BA335" s="135"/>
      <c r="BB335" s="135"/>
      <c r="BC335" s="391"/>
      <c r="BD335" s="391"/>
      <c r="BE335" s="391"/>
      <c r="BF335" s="391"/>
      <c r="BG335" s="391"/>
      <c r="BH335" s="391"/>
      <c r="BI335" s="391"/>
      <c r="BJ335" s="391"/>
      <c r="BK335" s="391"/>
      <c r="BL335" s="391"/>
      <c r="BM335" s="391"/>
      <c r="BN335" s="391"/>
      <c r="BO335" s="391"/>
      <c r="BP335" s="391"/>
      <c r="BQ335" s="391"/>
      <c r="BR335" s="391"/>
      <c r="BS335" s="391"/>
      <c r="BT335" s="391"/>
      <c r="BU335" s="391"/>
      <c r="BV335" s="391"/>
      <c r="BW335" s="391"/>
      <c r="BX335" s="391"/>
      <c r="BY335" s="391"/>
      <c r="BZ335" s="211"/>
      <c r="CA335" s="211"/>
      <c r="CB335" s="211"/>
      <c r="CC335" s="211"/>
      <c r="CD335" s="211"/>
      <c r="CE335" s="211"/>
      <c r="CF335" s="211"/>
      <c r="CG335" s="211"/>
      <c r="CH335" s="211"/>
      <c r="CI335" s="211"/>
      <c r="CJ335" s="211"/>
      <c r="CK335" s="211"/>
      <c r="CL335" s="211"/>
      <c r="CM335" s="211"/>
      <c r="CN335" s="211"/>
      <c r="CO335" s="211"/>
      <c r="CP335" s="211"/>
      <c r="CQ335" s="211"/>
      <c r="CR335" s="211"/>
      <c r="CS335" s="211"/>
      <c r="CT335" s="211"/>
      <c r="CU335" s="211"/>
      <c r="CV335" s="211"/>
      <c r="CW335" s="211"/>
      <c r="CX335" s="211"/>
      <c r="CY335" s="211"/>
      <c r="CZ335" s="211"/>
    </row>
    <row r="336" s="218" customFormat="true" ht="15" customHeight="true" x14ac:dyDescent="0.2">
      <c r="B336" s="396"/>
      <c r="Z336" s="211"/>
      <c r="AA336" s="211"/>
      <c r="AB336" s="211"/>
      <c r="AC336" s="211"/>
      <c r="AD336" s="211"/>
      <c r="AE336" s="211"/>
      <c r="AF336" s="211"/>
      <c r="AG336" s="211"/>
      <c r="AH336" s="211"/>
      <c r="AI336" s="211"/>
      <c r="AJ336" s="211"/>
      <c r="AK336" s="211"/>
      <c r="AL336" s="211"/>
      <c r="AM336" s="211"/>
      <c r="AN336" s="211"/>
      <c r="AO336" s="211"/>
      <c r="AP336" s="211"/>
      <c r="AQ336" s="211"/>
      <c r="AR336" s="211"/>
      <c r="AS336" s="211"/>
      <c r="AT336" s="211"/>
      <c r="AU336" s="211"/>
      <c r="AV336" s="211"/>
      <c r="AW336" s="211"/>
      <c r="AX336" s="211"/>
      <c r="AY336" s="211"/>
      <c r="AZ336" s="211"/>
      <c r="BA336" s="135"/>
      <c r="BB336" s="135"/>
      <c r="BC336" s="391"/>
      <c r="BD336" s="391"/>
      <c r="BE336" s="391"/>
      <c r="BF336" s="391"/>
      <c r="BG336" s="391"/>
      <c r="BH336" s="391"/>
      <c r="BI336" s="391"/>
      <c r="BJ336" s="391"/>
      <c r="BK336" s="391"/>
      <c r="BL336" s="391"/>
      <c r="BM336" s="391"/>
      <c r="BN336" s="391"/>
      <c r="BO336" s="391"/>
      <c r="BP336" s="391"/>
      <c r="BQ336" s="391"/>
      <c r="BR336" s="391"/>
      <c r="BS336" s="391"/>
      <c r="BT336" s="391"/>
      <c r="BU336" s="391"/>
      <c r="BV336" s="391"/>
      <c r="BW336" s="391"/>
      <c r="BX336" s="391"/>
      <c r="BY336" s="391"/>
      <c r="BZ336" s="211"/>
      <c r="CA336" s="211"/>
      <c r="CB336" s="211"/>
      <c r="CC336" s="211"/>
      <c r="CD336" s="211"/>
      <c r="CE336" s="211"/>
      <c r="CF336" s="211"/>
      <c r="CG336" s="211"/>
      <c r="CH336" s="211"/>
      <c r="CI336" s="211"/>
      <c r="CJ336" s="211"/>
      <c r="CK336" s="211"/>
      <c r="CL336" s="211"/>
      <c r="CM336" s="211"/>
      <c r="CN336" s="211"/>
      <c r="CO336" s="211"/>
      <c r="CP336" s="211"/>
      <c r="CQ336" s="211"/>
      <c r="CR336" s="211"/>
      <c r="CS336" s="211"/>
      <c r="CT336" s="211"/>
      <c r="CU336" s="211"/>
      <c r="CV336" s="211"/>
      <c r="CW336" s="211"/>
      <c r="CX336" s="211"/>
      <c r="CY336" s="211"/>
      <c r="CZ336" s="211"/>
    </row>
    <row r="337" s="218" customFormat="true" ht="18" customHeight="true" x14ac:dyDescent="0.2">
      <c r="B337" s="396"/>
      <c r="Z337" s="211"/>
      <c r="AA337" s="211"/>
      <c r="AB337" s="211"/>
      <c r="AC337" s="211"/>
      <c r="AD337" s="211"/>
      <c r="AE337" s="211"/>
      <c r="AF337" s="211"/>
      <c r="AG337" s="211"/>
      <c r="AH337" s="211"/>
      <c r="AI337" s="211"/>
      <c r="AJ337" s="211"/>
      <c r="AK337" s="211"/>
      <c r="AL337" s="211"/>
      <c r="AM337" s="211"/>
      <c r="AN337" s="211"/>
      <c r="AO337" s="211"/>
      <c r="AP337" s="211"/>
      <c r="AQ337" s="211"/>
      <c r="AR337" s="211"/>
      <c r="AS337" s="211"/>
      <c r="AT337" s="211"/>
      <c r="AU337" s="211"/>
      <c r="AV337" s="211"/>
      <c r="AW337" s="211"/>
      <c r="AX337" s="211"/>
      <c r="AY337" s="211"/>
      <c r="AZ337" s="211"/>
      <c r="BA337" s="135"/>
      <c r="BB337" s="135"/>
      <c r="BC337" s="391"/>
      <c r="BD337" s="391"/>
      <c r="BE337" s="391"/>
      <c r="BF337" s="391"/>
      <c r="BG337" s="391"/>
      <c r="BH337" s="391"/>
      <c r="BI337" s="391"/>
      <c r="BJ337" s="391"/>
      <c r="BK337" s="391"/>
      <c r="BL337" s="391"/>
      <c r="BM337" s="391"/>
      <c r="BN337" s="391"/>
      <c r="BO337" s="391"/>
      <c r="BP337" s="391"/>
      <c r="BQ337" s="391"/>
      <c r="BR337" s="391"/>
      <c r="BS337" s="391"/>
      <c r="BT337" s="391"/>
      <c r="BU337" s="391"/>
      <c r="BV337" s="391"/>
      <c r="BW337" s="391"/>
      <c r="BX337" s="391"/>
      <c r="BY337" s="391"/>
      <c r="BZ337" s="211"/>
      <c r="CA337" s="211"/>
      <c r="CB337" s="211"/>
      <c r="CC337" s="211"/>
      <c r="CD337" s="211"/>
      <c r="CE337" s="211"/>
      <c r="CF337" s="211"/>
      <c r="CG337" s="211"/>
      <c r="CH337" s="211"/>
      <c r="CI337" s="211"/>
      <c r="CJ337" s="211"/>
      <c r="CK337" s="211"/>
      <c r="CL337" s="211"/>
      <c r="CM337" s="211"/>
      <c r="CN337" s="211"/>
      <c r="CO337" s="211"/>
      <c r="CP337" s="211"/>
      <c r="CQ337" s="211"/>
      <c r="CR337" s="211"/>
      <c r="CS337" s="211"/>
      <c r="CT337" s="211"/>
      <c r="CU337" s="211"/>
      <c r="CV337" s="211"/>
      <c r="CW337" s="211"/>
      <c r="CX337" s="211"/>
      <c r="CY337" s="211"/>
      <c r="CZ337" s="211"/>
    </row>
    <row r="338" s="218" customFormat="true" ht="18" customHeight="true" x14ac:dyDescent="0.2">
      <c r="B338" s="396"/>
      <c r="Z338" s="211"/>
      <c r="AA338" s="211"/>
      <c r="AB338" s="211"/>
      <c r="AC338" s="211"/>
      <c r="AD338" s="211"/>
      <c r="AE338" s="211"/>
      <c r="AF338" s="211"/>
      <c r="AG338" s="211"/>
      <c r="AH338" s="211"/>
      <c r="AI338" s="211"/>
      <c r="AJ338" s="211"/>
      <c r="AK338" s="211"/>
      <c r="AL338" s="211"/>
      <c r="AM338" s="211"/>
      <c r="AN338" s="211"/>
      <c r="AO338" s="211"/>
      <c r="AP338" s="211"/>
      <c r="AQ338" s="211"/>
      <c r="AR338" s="211"/>
      <c r="AS338" s="211"/>
      <c r="AT338" s="211"/>
      <c r="AU338" s="211"/>
      <c r="AV338" s="211"/>
      <c r="AW338" s="211"/>
      <c r="AX338" s="211"/>
      <c r="AY338" s="211"/>
      <c r="AZ338" s="211"/>
      <c r="BA338" s="135"/>
      <c r="BB338" s="135"/>
      <c r="BC338" s="391"/>
      <c r="BD338" s="391"/>
      <c r="BE338" s="391"/>
      <c r="BF338" s="391"/>
      <c r="BG338" s="391"/>
      <c r="BH338" s="391"/>
      <c r="BI338" s="391"/>
      <c r="BJ338" s="391"/>
      <c r="BK338" s="391"/>
      <c r="BL338" s="391"/>
      <c r="BM338" s="391"/>
      <c r="BN338" s="391"/>
      <c r="BO338" s="391"/>
      <c r="BP338" s="391"/>
      <c r="BQ338" s="391"/>
      <c r="BR338" s="391"/>
      <c r="BS338" s="391"/>
      <c r="BT338" s="391"/>
      <c r="BU338" s="391"/>
      <c r="BV338" s="391"/>
      <c r="BW338" s="391"/>
      <c r="BX338" s="391"/>
      <c r="BY338" s="391"/>
      <c r="BZ338" s="211"/>
      <c r="CA338" s="211"/>
      <c r="CB338" s="211"/>
      <c r="CC338" s="211"/>
      <c r="CD338" s="211"/>
      <c r="CE338" s="211"/>
      <c r="CF338" s="211"/>
      <c r="CG338" s="211"/>
      <c r="CH338" s="211"/>
      <c r="CI338" s="211"/>
      <c r="CJ338" s="211"/>
      <c r="CK338" s="211"/>
      <c r="CL338" s="211"/>
      <c r="CM338" s="211"/>
      <c r="CN338" s="211"/>
      <c r="CO338" s="211"/>
      <c r="CP338" s="211"/>
      <c r="CQ338" s="211"/>
      <c r="CR338" s="211"/>
      <c r="CS338" s="211"/>
      <c r="CT338" s="211"/>
      <c r="CU338" s="211"/>
      <c r="CV338" s="211"/>
      <c r="CW338" s="211"/>
      <c r="CX338" s="211"/>
      <c r="CY338" s="211"/>
      <c r="CZ338" s="211"/>
    </row>
    <row r="339" s="398" customFormat="true" ht="15" customHeight="true" x14ac:dyDescent="0.2">
      <c r="B339" s="397"/>
      <c r="Z339" s="216"/>
      <c r="AA339" s="216"/>
      <c r="AB339" s="216"/>
      <c r="AC339" s="216"/>
      <c r="AD339" s="216"/>
      <c r="AE339" s="216"/>
      <c r="AF339" s="216"/>
      <c r="AG339" s="216"/>
      <c r="AH339" s="216"/>
      <c r="AI339" s="216"/>
      <c r="AJ339" s="216"/>
      <c r="AK339" s="216"/>
      <c r="AL339" s="216"/>
      <c r="AM339" s="216"/>
      <c r="AN339" s="216"/>
      <c r="AO339" s="216"/>
      <c r="AP339" s="216"/>
      <c r="AQ339" s="216"/>
      <c r="AR339" s="216"/>
      <c r="AS339" s="216"/>
      <c r="AT339" s="216"/>
      <c r="AU339" s="216"/>
      <c r="AV339" s="216"/>
      <c r="AW339" s="216"/>
      <c r="AX339" s="216"/>
      <c r="AY339" s="216"/>
      <c r="AZ339" s="216"/>
      <c r="BA339" s="217" t="s">
        <v>128</v>
      </c>
      <c r="BB339" s="117" t="s">
        <v>127</v>
      </c>
      <c r="BC339" s="1864" t="s">
        <v>114</v>
      </c>
      <c r="BD339" s="1865"/>
      <c r="BE339" s="1865"/>
      <c r="BF339" s="1865"/>
      <c r="BG339" s="1866"/>
      <c r="BH339" s="1867" t="s">
        <v>38</v>
      </c>
      <c r="BI339" s="1865"/>
      <c r="BJ339" s="1865"/>
      <c r="BK339" s="1865"/>
      <c r="BL339" s="1866"/>
      <c r="BM339" s="1867" t="s">
        <v>37</v>
      </c>
      <c r="BN339" s="1865"/>
      <c r="BO339" s="1865"/>
      <c r="BP339" s="1865"/>
      <c r="BQ339" s="1868"/>
      <c r="BR339" s="1469" t="s">
        <v>137</v>
      </c>
      <c r="BS339" s="1470"/>
      <c r="BT339" s="1470"/>
      <c r="BU339" s="1470"/>
      <c r="BV339" s="1470"/>
      <c r="BW339" s="1470"/>
      <c r="BX339" s="1470"/>
      <c r="BY339" s="1471"/>
      <c r="BZ339" s="215"/>
      <c r="CA339" s="215"/>
      <c r="CB339" s="215"/>
      <c r="CC339" s="215"/>
      <c r="CD339" s="215"/>
      <c r="CE339" s="215"/>
      <c r="CF339" s="215"/>
      <c r="CG339" s="215"/>
      <c r="CH339" s="215"/>
      <c r="CI339" s="215"/>
      <c r="CJ339" s="215"/>
      <c r="CK339" s="215"/>
      <c r="CL339" s="215"/>
      <c r="CM339" s="215"/>
      <c r="CN339" s="215"/>
      <c r="CO339" s="215"/>
      <c r="CP339" s="215"/>
      <c r="CQ339" s="215"/>
      <c r="CR339" s="215"/>
      <c r="CS339" s="215"/>
      <c r="CT339" s="215"/>
      <c r="CU339" s="215"/>
      <c r="CV339" s="215"/>
      <c r="CW339" s="215"/>
      <c r="CX339" s="215"/>
      <c r="CY339" s="215"/>
      <c r="CZ339" s="215"/>
    </row>
    <row r="340" s="398" customFormat="true" ht="12.75" x14ac:dyDescent="0.2">
      <c r="B340" s="397"/>
      <c r="Z340" s="216"/>
      <c r="AA340" s="216"/>
      <c r="AB340" s="216"/>
      <c r="AC340" s="216"/>
      <c r="AD340" s="216"/>
      <c r="AE340" s="216"/>
      <c r="AF340" s="216"/>
      <c r="AG340" s="216"/>
      <c r="AH340" s="216"/>
      <c r="AI340" s="216"/>
      <c r="AJ340" s="216"/>
      <c r="AK340" s="216"/>
      <c r="AL340" s="216"/>
      <c r="AM340" s="216"/>
      <c r="AN340" s="216"/>
      <c r="AO340" s="216"/>
      <c r="AP340" s="216"/>
      <c r="AQ340" s="216"/>
      <c r="AR340" s="216"/>
      <c r="AS340" s="216"/>
      <c r="AT340" s="216"/>
      <c r="AU340" s="216"/>
      <c r="AV340" s="216"/>
      <c r="AW340" s="216"/>
      <c r="AX340" s="216"/>
      <c r="AY340" s="216"/>
      <c r="AZ340" s="216"/>
      <c r="BA340" s="205" t="s">
        <v>126</v>
      </c>
      <c r="BB340" s="165"/>
      <c r="BC340" s="364" t="s">
        <v>0</v>
      </c>
      <c r="BD340" s="180" t="s">
        <v>1</v>
      </c>
      <c r="BE340" s="180" t="s">
        <v>2</v>
      </c>
      <c r="BF340" s="180" t="s">
        <v>3</v>
      </c>
      <c r="BG340" s="365" t="s">
        <v>4</v>
      </c>
      <c r="BH340" s="366" t="s">
        <v>0</v>
      </c>
      <c r="BI340" s="180" t="s">
        <v>1</v>
      </c>
      <c r="BJ340" s="180" t="s">
        <v>2</v>
      </c>
      <c r="BK340" s="180" t="s">
        <v>3</v>
      </c>
      <c r="BL340" s="365" t="s">
        <v>4</v>
      </c>
      <c r="BM340" s="366" t="s">
        <v>0</v>
      </c>
      <c r="BN340" s="180" t="s">
        <v>1</v>
      </c>
      <c r="BO340" s="180" t="s">
        <v>2</v>
      </c>
      <c r="BP340" s="180" t="s">
        <v>3</v>
      </c>
      <c r="BQ340" s="365" t="s">
        <v>4</v>
      </c>
      <c r="BR340" s="366" t="s">
        <v>149</v>
      </c>
      <c r="BS340" s="180" t="s">
        <v>150</v>
      </c>
      <c r="BT340" s="180" t="s">
        <v>151</v>
      </c>
      <c r="BU340" s="180" t="s">
        <v>152</v>
      </c>
      <c r="BV340" s="180" t="s">
        <v>153</v>
      </c>
      <c r="BW340" s="180" t="s">
        <v>154</v>
      </c>
      <c r="BX340" s="180" t="s">
        <v>225</v>
      </c>
      <c r="BY340" s="181" t="s">
        <v>156</v>
      </c>
      <c r="BZ340" s="1559"/>
      <c r="CA340" s="1559"/>
      <c r="CB340" s="1559"/>
      <c r="CC340" s="1559"/>
      <c r="CD340" s="1559"/>
      <c r="CE340" s="1559"/>
      <c r="CF340" s="1559"/>
      <c r="CG340" s="1559"/>
      <c r="CH340" s="1559"/>
      <c r="CI340" s="1559"/>
      <c r="CJ340" s="1559"/>
      <c r="CK340" s="1559"/>
      <c r="CL340" s="1559"/>
      <c r="CM340" s="1559"/>
      <c r="CN340" s="1559"/>
      <c r="CO340" s="1559"/>
      <c r="CP340" s="1559"/>
      <c r="CQ340" s="1559"/>
      <c r="CR340" s="1559"/>
      <c r="CS340" s="1559"/>
      <c r="CT340" s="1559"/>
      <c r="CU340" s="1559"/>
      <c r="CV340" s="1559"/>
      <c r="CW340" s="1559"/>
      <c r="CX340" s="1559"/>
      <c r="CY340" s="1559"/>
      <c r="CZ340" s="1559"/>
    </row>
    <row r="341" s="398" customFormat="true" ht="15" customHeight="true" x14ac:dyDescent="0.2">
      <c r="B341" s="397"/>
      <c r="Z341" s="216"/>
      <c r="AA341" s="216"/>
      <c r="AB341" s="216"/>
      <c r="AC341" s="216"/>
      <c r="AD341" s="216"/>
      <c r="AE341" s="216"/>
      <c r="AF341" s="216"/>
      <c r="AG341" s="216"/>
      <c r="AH341" s="216"/>
      <c r="AI341" s="216"/>
      <c r="AJ341" s="216"/>
      <c r="AK341" s="216"/>
      <c r="AL341" s="216"/>
      <c r="AM341" s="216"/>
      <c r="AN341" s="216"/>
      <c r="AO341" s="216"/>
      <c r="AP341" s="216"/>
      <c r="AQ341" s="216"/>
      <c r="AR341" s="216"/>
      <c r="AS341" s="216"/>
      <c r="AT341" s="216"/>
      <c r="AU341" s="216"/>
      <c r="AV341" s="216"/>
      <c r="AW341" s="216"/>
      <c r="AX341" s="216"/>
      <c r="AY341" s="216"/>
      <c r="AZ341" s="216"/>
      <c r="BA341" s="1869" t="s">
        <v>144</v>
      </c>
      <c r="BB341" s="162" t="s">
        <v>49</v>
      </c>
      <c r="BC341" s="1061" t="s">
        <v>35</v>
      </c>
      <c r="BD341" s="1081" t="s">
        <v>35</v>
      </c>
      <c r="BE341" s="1081" t="s">
        <v>35</v>
      </c>
      <c r="BF341" s="1081" t="s">
        <v>35</v>
      </c>
      <c r="BG341" s="1101" t="s">
        <v>35</v>
      </c>
      <c r="BH341" s="1120" t="s">
        <v>35</v>
      </c>
      <c r="BI341" s="1081" t="s">
        <v>35</v>
      </c>
      <c r="BJ341" s="1081" t="s">
        <v>35</v>
      </c>
      <c r="BK341" s="1081" t="s">
        <v>35</v>
      </c>
      <c r="BL341" s="1101" t="s">
        <v>35</v>
      </c>
      <c r="BM341" s="1120" t="s">
        <v>35</v>
      </c>
      <c r="BN341" s="1081" t="s">
        <v>35</v>
      </c>
      <c r="BO341" s="1081" t="s">
        <v>35</v>
      </c>
      <c r="BP341" s="1081" t="s">
        <v>35</v>
      </c>
      <c r="BQ341" s="1101" t="s">
        <v>35</v>
      </c>
      <c r="BR341" s="1120" t="s">
        <v>35</v>
      </c>
      <c r="BS341" s="1081" t="s">
        <v>35</v>
      </c>
      <c r="BT341" s="1081" t="s">
        <v>35</v>
      </c>
      <c r="BU341" s="1081" t="s">
        <v>35</v>
      </c>
      <c r="BV341" s="1081" t="s">
        <v>35</v>
      </c>
      <c r="BW341" s="1081" t="s">
        <v>35</v>
      </c>
      <c r="BX341" s="1081" t="s">
        <v>35</v>
      </c>
      <c r="BY341" s="1139" t="s">
        <v>35</v>
      </c>
      <c r="BZ341" s="1560"/>
      <c r="CA341" s="1560"/>
      <c r="CB341" s="1560"/>
      <c r="CC341" s="1560"/>
      <c r="CD341" s="1560"/>
      <c r="CE341" s="1560"/>
      <c r="CF341" s="1560"/>
      <c r="CG341" s="1560"/>
      <c r="CH341" s="1560"/>
      <c r="CI341" s="1560"/>
      <c r="CJ341" s="1560"/>
      <c r="CK341" s="1560"/>
      <c r="CL341" s="1560"/>
      <c r="CM341" s="1560"/>
      <c r="CN341" s="1560"/>
      <c r="CO341" s="1560"/>
      <c r="CP341" s="1560"/>
      <c r="CQ341" s="1560"/>
      <c r="CR341" s="1560"/>
      <c r="CS341" s="1560"/>
      <c r="CT341" s="1560"/>
      <c r="CU341" s="1560"/>
      <c r="CV341" s="1560"/>
      <c r="CW341" s="1560"/>
      <c r="CX341" s="1560"/>
      <c r="CY341" s="1560"/>
      <c r="CZ341" s="1560"/>
    </row>
    <row r="342" s="398" customFormat="true" ht="15" customHeight="true" x14ac:dyDescent="0.2">
      <c r="B342" s="397"/>
      <c r="Z342" s="216"/>
      <c r="AA342" s="216"/>
      <c r="AB342" s="216"/>
      <c r="AC342" s="216"/>
      <c r="AD342" s="216"/>
      <c r="AE342" s="216"/>
      <c r="AF342" s="216"/>
      <c r="AG342" s="216"/>
      <c r="AH342" s="216"/>
      <c r="AI342" s="216"/>
      <c r="AJ342" s="216"/>
      <c r="AK342" s="216"/>
      <c r="AL342" s="216"/>
      <c r="AM342" s="216"/>
      <c r="AN342" s="216"/>
      <c r="AO342" s="216"/>
      <c r="AP342" s="216"/>
      <c r="AQ342" s="216"/>
      <c r="AR342" s="216"/>
      <c r="AS342" s="216"/>
      <c r="AT342" s="216"/>
      <c r="AU342" s="216"/>
      <c r="AV342" s="216"/>
      <c r="AW342" s="216"/>
      <c r="AX342" s="216"/>
      <c r="AY342" s="216"/>
      <c r="AZ342" s="216"/>
      <c r="BA342" s="1870"/>
      <c r="BB342" s="163" t="s">
        <v>48</v>
      </c>
      <c r="BC342" s="1062" t="s">
        <v>35</v>
      </c>
      <c r="BD342" s="1082" t="s">
        <v>35</v>
      </c>
      <c r="BE342" s="1082" t="s">
        <v>35</v>
      </c>
      <c r="BF342" s="1082" t="s">
        <v>35</v>
      </c>
      <c r="BG342" s="1102" t="s">
        <v>35</v>
      </c>
      <c r="BH342" s="1121" t="s">
        <v>35</v>
      </c>
      <c r="BI342" s="1082" t="s">
        <v>35</v>
      </c>
      <c r="BJ342" s="1082" t="s">
        <v>35</v>
      </c>
      <c r="BK342" s="1082" t="s">
        <v>35</v>
      </c>
      <c r="BL342" s="1102" t="s">
        <v>35</v>
      </c>
      <c r="BM342" s="1121" t="s">
        <v>35</v>
      </c>
      <c r="BN342" s="1082" t="s">
        <v>35</v>
      </c>
      <c r="BO342" s="1082" t="s">
        <v>35</v>
      </c>
      <c r="BP342" s="1082" t="s">
        <v>35</v>
      </c>
      <c r="BQ342" s="1102" t="s">
        <v>35</v>
      </c>
      <c r="BR342" s="1121" t="s">
        <v>35</v>
      </c>
      <c r="BS342" s="1082" t="s">
        <v>35</v>
      </c>
      <c r="BT342" s="1082" t="s">
        <v>35</v>
      </c>
      <c r="BU342" s="1082" t="s">
        <v>35</v>
      </c>
      <c r="BV342" s="1082" t="s">
        <v>35</v>
      </c>
      <c r="BW342" s="1082" t="s">
        <v>35</v>
      </c>
      <c r="BX342" s="1082" t="s">
        <v>35</v>
      </c>
      <c r="BY342" s="1140" t="s">
        <v>35</v>
      </c>
      <c r="BZ342" s="1561"/>
      <c r="CA342" s="1561"/>
      <c r="CB342" s="1561"/>
      <c r="CC342" s="1561"/>
      <c r="CD342" s="1561"/>
      <c r="CE342" s="1561"/>
      <c r="CF342" s="1561"/>
      <c r="CG342" s="1561"/>
      <c r="CH342" s="1561"/>
      <c r="CI342" s="1561"/>
      <c r="CJ342" s="1561"/>
      <c r="CK342" s="1561"/>
      <c r="CL342" s="1561"/>
      <c r="CM342" s="1561"/>
      <c r="CN342" s="1561"/>
      <c r="CO342" s="1561"/>
      <c r="CP342" s="1561"/>
      <c r="CQ342" s="1561"/>
      <c r="CR342" s="1561"/>
      <c r="CS342" s="1561"/>
      <c r="CT342" s="1561"/>
      <c r="CU342" s="1561"/>
      <c r="CV342" s="1561"/>
      <c r="CW342" s="1561"/>
      <c r="CX342" s="1561"/>
      <c r="CY342" s="1561"/>
      <c r="CZ342" s="1561"/>
    </row>
    <row r="343" s="398" customFormat="true" ht="15" customHeight="true" x14ac:dyDescent="0.2">
      <c r="B343" s="397"/>
      <c r="Z343" s="216"/>
      <c r="AA343" s="216"/>
      <c r="AB343" s="216"/>
      <c r="AC343" s="216"/>
      <c r="AD343" s="216"/>
      <c r="AE343" s="216"/>
      <c r="AF343" s="216"/>
      <c r="AG343" s="216"/>
      <c r="AH343" s="216"/>
      <c r="AI343" s="216"/>
      <c r="AJ343" s="216"/>
      <c r="AK343" s="216"/>
      <c r="AL343" s="216"/>
      <c r="AM343" s="216"/>
      <c r="AN343" s="216"/>
      <c r="AO343" s="216"/>
      <c r="AP343" s="216"/>
      <c r="AQ343" s="216"/>
      <c r="AR343" s="216"/>
      <c r="AS343" s="216"/>
      <c r="AT343" s="216"/>
      <c r="AU343" s="216"/>
      <c r="AV343" s="216"/>
      <c r="AW343" s="216"/>
      <c r="AX343" s="216"/>
      <c r="AY343" s="216"/>
      <c r="AZ343" s="216"/>
      <c r="BA343" s="1871" t="s">
        <v>139</v>
      </c>
      <c r="BB343" s="163" t="s">
        <v>49</v>
      </c>
      <c r="BC343" s="1062" t="s">
        <v>35</v>
      </c>
      <c r="BD343" s="1082" t="s">
        <v>35</v>
      </c>
      <c r="BE343" s="1082" t="s">
        <v>35</v>
      </c>
      <c r="BF343" s="1082" t="s">
        <v>35</v>
      </c>
      <c r="BG343" s="1102" t="s">
        <v>35</v>
      </c>
      <c r="BH343" s="1121" t="s">
        <v>35</v>
      </c>
      <c r="BI343" s="1082" t="s">
        <v>35</v>
      </c>
      <c r="BJ343" s="1082" t="s">
        <v>35</v>
      </c>
      <c r="BK343" s="1082" t="s">
        <v>35</v>
      </c>
      <c r="BL343" s="1102" t="s">
        <v>35</v>
      </c>
      <c r="BM343" s="1121" t="s">
        <v>35</v>
      </c>
      <c r="BN343" s="1082" t="s">
        <v>35</v>
      </c>
      <c r="BO343" s="1082" t="s">
        <v>35</v>
      </c>
      <c r="BP343" s="1082" t="s">
        <v>35</v>
      </c>
      <c r="BQ343" s="1102" t="s">
        <v>35</v>
      </c>
      <c r="BR343" s="1121" t="s">
        <v>35</v>
      </c>
      <c r="BS343" s="1082" t="s">
        <v>35</v>
      </c>
      <c r="BT343" s="1082" t="s">
        <v>35</v>
      </c>
      <c r="BU343" s="1082" t="s">
        <v>35</v>
      </c>
      <c r="BV343" s="1082" t="s">
        <v>35</v>
      </c>
      <c r="BW343" s="1082" t="s">
        <v>35</v>
      </c>
      <c r="BX343" s="1082" t="s">
        <v>35</v>
      </c>
      <c r="BY343" s="1140" t="s">
        <v>35</v>
      </c>
      <c r="BZ343" s="1561"/>
      <c r="CA343" s="1561"/>
      <c r="CB343" s="1561"/>
      <c r="CC343" s="1561"/>
      <c r="CD343" s="1561"/>
      <c r="CE343" s="1561"/>
      <c r="CF343" s="1561"/>
      <c r="CG343" s="1561"/>
      <c r="CH343" s="1561"/>
      <c r="CI343" s="1561"/>
      <c r="CJ343" s="1561"/>
      <c r="CK343" s="1561"/>
      <c r="CL343" s="1561"/>
      <c r="CM343" s="1561"/>
      <c r="CN343" s="1561"/>
      <c r="CO343" s="1561"/>
      <c r="CP343" s="1561"/>
      <c r="CQ343" s="1561"/>
      <c r="CR343" s="1561"/>
      <c r="CS343" s="1561"/>
      <c r="CT343" s="1561"/>
      <c r="CU343" s="1561"/>
      <c r="CV343" s="1561"/>
      <c r="CW343" s="1561"/>
      <c r="CX343" s="1561"/>
      <c r="CY343" s="1561"/>
      <c r="CZ343" s="1561"/>
    </row>
    <row r="344" s="398" customFormat="true" ht="15" customHeight="true" x14ac:dyDescent="0.2">
      <c r="B344" s="397"/>
      <c r="Z344" s="216"/>
      <c r="AA344" s="216"/>
      <c r="AB344" s="216"/>
      <c r="AC344" s="216"/>
      <c r="AD344" s="216"/>
      <c r="AE344" s="216"/>
      <c r="AF344" s="216"/>
      <c r="AG344" s="216"/>
      <c r="AH344" s="216"/>
      <c r="AI344" s="216"/>
      <c r="AJ344" s="216"/>
      <c r="AK344" s="216"/>
      <c r="AL344" s="216"/>
      <c r="AM344" s="216"/>
      <c r="AN344" s="216"/>
      <c r="AO344" s="216"/>
      <c r="AP344" s="216"/>
      <c r="AQ344" s="216"/>
      <c r="AR344" s="216"/>
      <c r="AS344" s="216"/>
      <c r="AT344" s="216"/>
      <c r="AU344" s="216"/>
      <c r="AV344" s="216"/>
      <c r="AW344" s="216"/>
      <c r="AX344" s="216"/>
      <c r="AY344" s="216"/>
      <c r="AZ344" s="216"/>
      <c r="BA344" s="1870"/>
      <c r="BB344" s="163" t="s">
        <v>48</v>
      </c>
      <c r="BC344" s="1062" t="s">
        <v>35</v>
      </c>
      <c r="BD344" s="1082" t="s">
        <v>35</v>
      </c>
      <c r="BE344" s="1082" t="s">
        <v>35</v>
      </c>
      <c r="BF344" s="1082" t="s">
        <v>35</v>
      </c>
      <c r="BG344" s="1102" t="s">
        <v>35</v>
      </c>
      <c r="BH344" s="1121" t="s">
        <v>35</v>
      </c>
      <c r="BI344" s="1082" t="s">
        <v>35</v>
      </c>
      <c r="BJ344" s="1082" t="s">
        <v>35</v>
      </c>
      <c r="BK344" s="1082" t="s">
        <v>35</v>
      </c>
      <c r="BL344" s="1102" t="s">
        <v>35</v>
      </c>
      <c r="BM344" s="1121" t="s">
        <v>35</v>
      </c>
      <c r="BN344" s="1082" t="s">
        <v>35</v>
      </c>
      <c r="BO344" s="1082" t="s">
        <v>35</v>
      </c>
      <c r="BP344" s="1082" t="s">
        <v>35</v>
      </c>
      <c r="BQ344" s="1102" t="s">
        <v>35</v>
      </c>
      <c r="BR344" s="1121" t="s">
        <v>35</v>
      </c>
      <c r="BS344" s="1082" t="s">
        <v>35</v>
      </c>
      <c r="BT344" s="1082" t="s">
        <v>35</v>
      </c>
      <c r="BU344" s="1082" t="s">
        <v>35</v>
      </c>
      <c r="BV344" s="1082" t="s">
        <v>35</v>
      </c>
      <c r="BW344" s="1082" t="s">
        <v>35</v>
      </c>
      <c r="BX344" s="1082" t="s">
        <v>35</v>
      </c>
      <c r="BY344" s="1140" t="s">
        <v>35</v>
      </c>
      <c r="BZ344" s="1561"/>
      <c r="CA344" s="1561"/>
      <c r="CB344" s="1561"/>
      <c r="CC344" s="1561"/>
      <c r="CD344" s="1561"/>
      <c r="CE344" s="1561"/>
      <c r="CF344" s="1561"/>
      <c r="CG344" s="1561"/>
      <c r="CH344" s="1561"/>
      <c r="CI344" s="1561"/>
      <c r="CJ344" s="1561"/>
      <c r="CK344" s="1561"/>
      <c r="CL344" s="1561"/>
      <c r="CM344" s="1561"/>
      <c r="CN344" s="1561"/>
      <c r="CO344" s="1561"/>
      <c r="CP344" s="1561"/>
      <c r="CQ344" s="1561"/>
      <c r="CR344" s="1561"/>
      <c r="CS344" s="1561"/>
      <c r="CT344" s="1561"/>
      <c r="CU344" s="1561"/>
      <c r="CV344" s="1561"/>
      <c r="CW344" s="1561"/>
      <c r="CX344" s="1561"/>
      <c r="CY344" s="1561"/>
      <c r="CZ344" s="1561"/>
    </row>
    <row r="345" s="398" customFormat="true" ht="15" customHeight="true" x14ac:dyDescent="0.2">
      <c r="B345" s="397"/>
      <c r="Z345" s="216"/>
      <c r="AA345" s="216"/>
      <c r="AB345" s="216"/>
      <c r="AC345" s="216"/>
      <c r="AD345" s="216"/>
      <c r="AE345" s="216"/>
      <c r="AF345" s="216"/>
      <c r="AG345" s="216"/>
      <c r="AH345" s="216"/>
      <c r="AI345" s="216"/>
      <c r="AJ345" s="216"/>
      <c r="AK345" s="216"/>
      <c r="AL345" s="216"/>
      <c r="AM345" s="216"/>
      <c r="AN345" s="216"/>
      <c r="AO345" s="216"/>
      <c r="AP345" s="216"/>
      <c r="AQ345" s="216"/>
      <c r="AR345" s="216"/>
      <c r="AS345" s="216"/>
      <c r="AT345" s="216"/>
      <c r="AU345" s="216"/>
      <c r="AV345" s="216"/>
      <c r="AW345" s="216"/>
      <c r="AX345" s="216"/>
      <c r="AY345" s="216"/>
      <c r="AZ345" s="216"/>
      <c r="BA345" s="1871" t="s">
        <v>140</v>
      </c>
      <c r="BB345" s="163" t="s">
        <v>49</v>
      </c>
      <c r="BC345" s="1062" t="s">
        <v>35</v>
      </c>
      <c r="BD345" s="1082" t="s">
        <v>35</v>
      </c>
      <c r="BE345" s="1082" t="s">
        <v>35</v>
      </c>
      <c r="BF345" s="1082" t="s">
        <v>35</v>
      </c>
      <c r="BG345" s="1102" t="s">
        <v>35</v>
      </c>
      <c r="BH345" s="1121" t="s">
        <v>35</v>
      </c>
      <c r="BI345" s="1082" t="s">
        <v>35</v>
      </c>
      <c r="BJ345" s="1082" t="s">
        <v>35</v>
      </c>
      <c r="BK345" s="1082" t="s">
        <v>35</v>
      </c>
      <c r="BL345" s="1102" t="s">
        <v>35</v>
      </c>
      <c r="BM345" s="1121" t="s">
        <v>35</v>
      </c>
      <c r="BN345" s="1082" t="s">
        <v>35</v>
      </c>
      <c r="BO345" s="1082" t="s">
        <v>35</v>
      </c>
      <c r="BP345" s="1082" t="s">
        <v>35</v>
      </c>
      <c r="BQ345" s="1102" t="s">
        <v>35</v>
      </c>
      <c r="BR345" s="1121" t="s">
        <v>35</v>
      </c>
      <c r="BS345" s="1082" t="s">
        <v>35</v>
      </c>
      <c r="BT345" s="1082" t="s">
        <v>35</v>
      </c>
      <c r="BU345" s="1082" t="s">
        <v>35</v>
      </c>
      <c r="BV345" s="1082" t="s">
        <v>35</v>
      </c>
      <c r="BW345" s="1082" t="s">
        <v>35</v>
      </c>
      <c r="BX345" s="1082" t="s">
        <v>35</v>
      </c>
      <c r="BY345" s="1140" t="s">
        <v>35</v>
      </c>
      <c r="BZ345" s="1561"/>
      <c r="CA345" s="1561"/>
      <c r="CB345" s="1561"/>
      <c r="CC345" s="1561"/>
      <c r="CD345" s="1561"/>
      <c r="CE345" s="1561"/>
      <c r="CF345" s="1561"/>
      <c r="CG345" s="1561"/>
      <c r="CH345" s="1561"/>
      <c r="CI345" s="1561"/>
      <c r="CJ345" s="1561"/>
      <c r="CK345" s="1561"/>
      <c r="CL345" s="1561"/>
      <c r="CM345" s="1561"/>
      <c r="CN345" s="1561"/>
      <c r="CO345" s="1561"/>
      <c r="CP345" s="1561"/>
      <c r="CQ345" s="1561"/>
      <c r="CR345" s="1561"/>
      <c r="CS345" s="1561"/>
      <c r="CT345" s="1561"/>
      <c r="CU345" s="1561"/>
      <c r="CV345" s="1561"/>
      <c r="CW345" s="1561"/>
      <c r="CX345" s="1561"/>
      <c r="CY345" s="1561"/>
      <c r="CZ345" s="1561"/>
    </row>
    <row r="346" s="398" customFormat="true" ht="15" customHeight="true" x14ac:dyDescent="0.2">
      <c r="B346" s="397"/>
      <c r="Z346" s="216"/>
      <c r="AA346" s="216"/>
      <c r="AB346" s="216"/>
      <c r="AC346" s="216"/>
      <c r="AD346" s="216"/>
      <c r="AE346" s="216"/>
      <c r="AF346" s="216"/>
      <c r="AG346" s="216"/>
      <c r="AH346" s="216"/>
      <c r="AI346" s="216"/>
      <c r="AJ346" s="216"/>
      <c r="AK346" s="216"/>
      <c r="AL346" s="216"/>
      <c r="AM346" s="216"/>
      <c r="AN346" s="216"/>
      <c r="AO346" s="216"/>
      <c r="AP346" s="216"/>
      <c r="AQ346" s="216"/>
      <c r="AR346" s="216"/>
      <c r="AS346" s="216"/>
      <c r="AT346" s="216"/>
      <c r="AU346" s="216"/>
      <c r="AV346" s="216"/>
      <c r="AW346" s="216"/>
      <c r="AX346" s="216"/>
      <c r="AY346" s="216"/>
      <c r="AZ346" s="216"/>
      <c r="BA346" s="1870"/>
      <c r="BB346" s="163" t="s">
        <v>48</v>
      </c>
      <c r="BC346" s="1062" t="s">
        <v>35</v>
      </c>
      <c r="BD346" s="1082" t="s">
        <v>35</v>
      </c>
      <c r="BE346" s="1082" t="s">
        <v>35</v>
      </c>
      <c r="BF346" s="1082" t="s">
        <v>35</v>
      </c>
      <c r="BG346" s="1102" t="s">
        <v>35</v>
      </c>
      <c r="BH346" s="1121" t="s">
        <v>35</v>
      </c>
      <c r="BI346" s="1082" t="s">
        <v>35</v>
      </c>
      <c r="BJ346" s="1082" t="s">
        <v>35</v>
      </c>
      <c r="BK346" s="1082" t="s">
        <v>35</v>
      </c>
      <c r="BL346" s="1102" t="s">
        <v>35</v>
      </c>
      <c r="BM346" s="1121" t="s">
        <v>35</v>
      </c>
      <c r="BN346" s="1082" t="s">
        <v>35</v>
      </c>
      <c r="BO346" s="1082" t="s">
        <v>35</v>
      </c>
      <c r="BP346" s="1082" t="s">
        <v>35</v>
      </c>
      <c r="BQ346" s="1102" t="s">
        <v>35</v>
      </c>
      <c r="BR346" s="1121" t="s">
        <v>35</v>
      </c>
      <c r="BS346" s="1082" t="s">
        <v>35</v>
      </c>
      <c r="BT346" s="1082" t="s">
        <v>35</v>
      </c>
      <c r="BU346" s="1082" t="s">
        <v>35</v>
      </c>
      <c r="BV346" s="1082" t="s">
        <v>35</v>
      </c>
      <c r="BW346" s="1082" t="s">
        <v>35</v>
      </c>
      <c r="BX346" s="1082" t="s">
        <v>35</v>
      </c>
      <c r="BY346" s="1140" t="s">
        <v>35</v>
      </c>
      <c r="BZ346" s="1561"/>
      <c r="CA346" s="1561"/>
      <c r="CB346" s="1561"/>
      <c r="CC346" s="1561"/>
      <c r="CD346" s="1561"/>
      <c r="CE346" s="1561"/>
      <c r="CF346" s="1561"/>
      <c r="CG346" s="1561"/>
      <c r="CH346" s="1561"/>
      <c r="CI346" s="1561"/>
      <c r="CJ346" s="1561"/>
      <c r="CK346" s="1561"/>
      <c r="CL346" s="1561"/>
      <c r="CM346" s="1561"/>
      <c r="CN346" s="1561"/>
      <c r="CO346" s="1561"/>
      <c r="CP346" s="1561"/>
      <c r="CQ346" s="1561"/>
      <c r="CR346" s="1561"/>
      <c r="CS346" s="1561"/>
      <c r="CT346" s="1561"/>
      <c r="CU346" s="1561"/>
      <c r="CV346" s="1561"/>
      <c r="CW346" s="1561"/>
      <c r="CX346" s="1561"/>
      <c r="CY346" s="1561"/>
      <c r="CZ346" s="1561"/>
    </row>
    <row r="347" s="398" customFormat="true" ht="15" customHeight="true" x14ac:dyDescent="0.2">
      <c r="B347" s="397"/>
      <c r="Z347" s="216"/>
      <c r="AA347" s="216"/>
      <c r="AB347" s="216"/>
      <c r="AC347" s="216"/>
      <c r="AD347" s="216"/>
      <c r="AE347" s="216"/>
      <c r="AF347" s="216"/>
      <c r="AG347" s="216"/>
      <c r="AH347" s="216"/>
      <c r="AI347" s="216"/>
      <c r="AJ347" s="216"/>
      <c r="AK347" s="216"/>
      <c r="AL347" s="216"/>
      <c r="AM347" s="216"/>
      <c r="AN347" s="216"/>
      <c r="AO347" s="216"/>
      <c r="AP347" s="216"/>
      <c r="AQ347" s="216"/>
      <c r="AR347" s="216"/>
      <c r="AS347" s="216"/>
      <c r="AT347" s="216"/>
      <c r="AU347" s="216"/>
      <c r="AV347" s="216"/>
      <c r="AW347" s="216"/>
      <c r="AX347" s="216"/>
      <c r="AY347" s="216"/>
      <c r="AZ347" s="216"/>
      <c r="BA347" s="1871" t="s">
        <v>141</v>
      </c>
      <c r="BB347" s="163" t="s">
        <v>49</v>
      </c>
      <c r="BC347" s="1062" t="s">
        <v>35</v>
      </c>
      <c r="BD347" s="1082" t="s">
        <v>35</v>
      </c>
      <c r="BE347" s="1082" t="s">
        <v>35</v>
      </c>
      <c r="BF347" s="1082" t="s">
        <v>35</v>
      </c>
      <c r="BG347" s="1102" t="s">
        <v>35</v>
      </c>
      <c r="BH347" s="1121" t="s">
        <v>35</v>
      </c>
      <c r="BI347" s="1082" t="s">
        <v>35</v>
      </c>
      <c r="BJ347" s="1082" t="s">
        <v>35</v>
      </c>
      <c r="BK347" s="1082" t="s">
        <v>35</v>
      </c>
      <c r="BL347" s="1102" t="s">
        <v>35</v>
      </c>
      <c r="BM347" s="1121" t="s">
        <v>35</v>
      </c>
      <c r="BN347" s="1082" t="s">
        <v>35</v>
      </c>
      <c r="BO347" s="1082" t="s">
        <v>35</v>
      </c>
      <c r="BP347" s="1082" t="s">
        <v>35</v>
      </c>
      <c r="BQ347" s="1102" t="s">
        <v>35</v>
      </c>
      <c r="BR347" s="1121" t="s">
        <v>35</v>
      </c>
      <c r="BS347" s="1082" t="s">
        <v>35</v>
      </c>
      <c r="BT347" s="1082" t="s">
        <v>35</v>
      </c>
      <c r="BU347" s="1082" t="s">
        <v>35</v>
      </c>
      <c r="BV347" s="1082" t="s">
        <v>35</v>
      </c>
      <c r="BW347" s="1082" t="s">
        <v>35</v>
      </c>
      <c r="BX347" s="1082" t="s">
        <v>35</v>
      </c>
      <c r="BY347" s="1140" t="s">
        <v>35</v>
      </c>
      <c r="BZ347" s="1561"/>
      <c r="CA347" s="1561"/>
      <c r="CB347" s="1561"/>
      <c r="CC347" s="1561"/>
      <c r="CD347" s="1561"/>
      <c r="CE347" s="1561"/>
      <c r="CF347" s="1561"/>
      <c r="CG347" s="1561"/>
      <c r="CH347" s="1561"/>
      <c r="CI347" s="1561"/>
      <c r="CJ347" s="1561"/>
      <c r="CK347" s="1561"/>
      <c r="CL347" s="1561"/>
      <c r="CM347" s="1561"/>
      <c r="CN347" s="1561"/>
      <c r="CO347" s="1561"/>
      <c r="CP347" s="1561"/>
      <c r="CQ347" s="1561"/>
      <c r="CR347" s="1561"/>
      <c r="CS347" s="1561"/>
      <c r="CT347" s="1561"/>
      <c r="CU347" s="1561"/>
      <c r="CV347" s="1561"/>
      <c r="CW347" s="1561"/>
      <c r="CX347" s="1561"/>
      <c r="CY347" s="1561"/>
      <c r="CZ347" s="1561"/>
    </row>
    <row r="348" s="398" customFormat="true" ht="15" customHeight="true" x14ac:dyDescent="0.2">
      <c r="B348" s="397"/>
      <c r="Z348" s="216"/>
      <c r="AA348" s="216"/>
      <c r="AB348" s="216"/>
      <c r="AC348" s="216"/>
      <c r="AD348" s="216"/>
      <c r="AE348" s="216"/>
      <c r="AF348" s="216"/>
      <c r="AG348" s="216"/>
      <c r="AH348" s="216"/>
      <c r="AI348" s="216"/>
      <c r="AJ348" s="216"/>
      <c r="AK348" s="216"/>
      <c r="AL348" s="216"/>
      <c r="AM348" s="216"/>
      <c r="AN348" s="216"/>
      <c r="AO348" s="216"/>
      <c r="AP348" s="216"/>
      <c r="AQ348" s="216"/>
      <c r="AR348" s="216"/>
      <c r="AS348" s="216"/>
      <c r="AT348" s="216"/>
      <c r="AU348" s="216"/>
      <c r="AV348" s="216"/>
      <c r="AW348" s="216"/>
      <c r="AX348" s="216"/>
      <c r="AY348" s="216"/>
      <c r="AZ348" s="216"/>
      <c r="BA348" s="1870"/>
      <c r="BB348" s="163" t="s">
        <v>48</v>
      </c>
      <c r="BC348" s="1062" t="s">
        <v>35</v>
      </c>
      <c r="BD348" s="1082" t="s">
        <v>35</v>
      </c>
      <c r="BE348" s="1082" t="s">
        <v>35</v>
      </c>
      <c r="BF348" s="1082" t="s">
        <v>35</v>
      </c>
      <c r="BG348" s="1102" t="s">
        <v>35</v>
      </c>
      <c r="BH348" s="1121" t="s">
        <v>35</v>
      </c>
      <c r="BI348" s="1082" t="s">
        <v>35</v>
      </c>
      <c r="BJ348" s="1082" t="s">
        <v>35</v>
      </c>
      <c r="BK348" s="1082" t="s">
        <v>35</v>
      </c>
      <c r="BL348" s="1102" t="s">
        <v>35</v>
      </c>
      <c r="BM348" s="1121" t="s">
        <v>35</v>
      </c>
      <c r="BN348" s="1082" t="s">
        <v>35</v>
      </c>
      <c r="BO348" s="1082" t="s">
        <v>35</v>
      </c>
      <c r="BP348" s="1082" t="s">
        <v>35</v>
      </c>
      <c r="BQ348" s="1102" t="s">
        <v>35</v>
      </c>
      <c r="BR348" s="1121" t="s">
        <v>35</v>
      </c>
      <c r="BS348" s="1082" t="s">
        <v>35</v>
      </c>
      <c r="BT348" s="1082" t="s">
        <v>35</v>
      </c>
      <c r="BU348" s="1082" t="s">
        <v>35</v>
      </c>
      <c r="BV348" s="1082" t="s">
        <v>35</v>
      </c>
      <c r="BW348" s="1082" t="s">
        <v>35</v>
      </c>
      <c r="BX348" s="1082" t="s">
        <v>35</v>
      </c>
      <c r="BY348" s="1140" t="s">
        <v>35</v>
      </c>
      <c r="BZ348" s="1561"/>
      <c r="CA348" s="1561"/>
      <c r="CB348" s="1561"/>
      <c r="CC348" s="1561"/>
      <c r="CD348" s="1561"/>
      <c r="CE348" s="1561"/>
      <c r="CF348" s="1561"/>
      <c r="CG348" s="1561"/>
      <c r="CH348" s="1561"/>
      <c r="CI348" s="1561"/>
      <c r="CJ348" s="1561"/>
      <c r="CK348" s="1561"/>
      <c r="CL348" s="1561"/>
      <c r="CM348" s="1561"/>
      <c r="CN348" s="1561"/>
      <c r="CO348" s="1561"/>
      <c r="CP348" s="1561"/>
      <c r="CQ348" s="1561"/>
      <c r="CR348" s="1561"/>
      <c r="CS348" s="1561"/>
      <c r="CT348" s="1561"/>
      <c r="CU348" s="1561"/>
      <c r="CV348" s="1561"/>
      <c r="CW348" s="1561"/>
      <c r="CX348" s="1561"/>
      <c r="CY348" s="1561"/>
      <c r="CZ348" s="1561"/>
    </row>
    <row r="349" s="398" customFormat="true" ht="15" customHeight="true" x14ac:dyDescent="0.2">
      <c r="B349" s="397"/>
      <c r="Z349" s="216"/>
      <c r="AA349" s="216"/>
      <c r="AB349" s="216"/>
      <c r="AC349" s="216"/>
      <c r="AD349" s="216"/>
      <c r="AE349" s="216"/>
      <c r="AF349" s="216"/>
      <c r="AG349" s="216"/>
      <c r="AH349" s="216"/>
      <c r="AI349" s="216"/>
      <c r="AJ349" s="216"/>
      <c r="AK349" s="216"/>
      <c r="AL349" s="216"/>
      <c r="AM349" s="216"/>
      <c r="AN349" s="216"/>
      <c r="AO349" s="216"/>
      <c r="AP349" s="216"/>
      <c r="AQ349" s="216"/>
      <c r="AR349" s="216"/>
      <c r="AS349" s="216"/>
      <c r="AT349" s="216"/>
      <c r="AU349" s="216"/>
      <c r="AV349" s="216"/>
      <c r="AW349" s="216"/>
      <c r="AX349" s="216"/>
      <c r="AY349" s="216"/>
      <c r="AZ349" s="216"/>
      <c r="BA349" s="1871" t="s">
        <v>142</v>
      </c>
      <c r="BB349" s="163" t="s">
        <v>49</v>
      </c>
      <c r="BC349" s="1062" t="s">
        <v>35</v>
      </c>
      <c r="BD349" s="1082" t="s">
        <v>35</v>
      </c>
      <c r="BE349" s="1082" t="s">
        <v>35</v>
      </c>
      <c r="BF349" s="1082" t="s">
        <v>35</v>
      </c>
      <c r="BG349" s="1102" t="s">
        <v>35</v>
      </c>
      <c r="BH349" s="1121" t="s">
        <v>35</v>
      </c>
      <c r="BI349" s="1082" t="s">
        <v>35</v>
      </c>
      <c r="BJ349" s="1082" t="s">
        <v>35</v>
      </c>
      <c r="BK349" s="1082" t="s">
        <v>35</v>
      </c>
      <c r="BL349" s="1102" t="s">
        <v>35</v>
      </c>
      <c r="BM349" s="1121" t="s">
        <v>35</v>
      </c>
      <c r="BN349" s="1082" t="s">
        <v>35</v>
      </c>
      <c r="BO349" s="1082" t="s">
        <v>35</v>
      </c>
      <c r="BP349" s="1082" t="s">
        <v>35</v>
      </c>
      <c r="BQ349" s="1102" t="s">
        <v>35</v>
      </c>
      <c r="BR349" s="1121" t="s">
        <v>35</v>
      </c>
      <c r="BS349" s="1082" t="s">
        <v>35</v>
      </c>
      <c r="BT349" s="1082" t="s">
        <v>35</v>
      </c>
      <c r="BU349" s="1082" t="s">
        <v>35</v>
      </c>
      <c r="BV349" s="1082" t="s">
        <v>35</v>
      </c>
      <c r="BW349" s="1082" t="s">
        <v>35</v>
      </c>
      <c r="BX349" s="1082" t="s">
        <v>35</v>
      </c>
      <c r="BY349" s="1140" t="s">
        <v>35</v>
      </c>
      <c r="BZ349" s="1561"/>
      <c r="CA349" s="1561"/>
      <c r="CB349" s="1561"/>
      <c r="CC349" s="1561"/>
      <c r="CD349" s="1561"/>
      <c r="CE349" s="1561"/>
      <c r="CF349" s="1561"/>
      <c r="CG349" s="1561"/>
      <c r="CH349" s="1561"/>
      <c r="CI349" s="1561"/>
      <c r="CJ349" s="1561"/>
      <c r="CK349" s="1561"/>
      <c r="CL349" s="1561"/>
      <c r="CM349" s="1561"/>
      <c r="CN349" s="1561"/>
      <c r="CO349" s="1561"/>
      <c r="CP349" s="1561"/>
      <c r="CQ349" s="1561"/>
      <c r="CR349" s="1561"/>
      <c r="CS349" s="1561"/>
      <c r="CT349" s="1561"/>
      <c r="CU349" s="1561"/>
      <c r="CV349" s="1561"/>
      <c r="CW349" s="1561"/>
      <c r="CX349" s="1561"/>
      <c r="CY349" s="1561"/>
      <c r="CZ349" s="1561"/>
    </row>
    <row r="350" s="398" customFormat="true" ht="15" customHeight="true" x14ac:dyDescent="0.2">
      <c r="B350" s="397"/>
      <c r="Z350" s="216"/>
      <c r="AA350" s="216"/>
      <c r="AB350" s="216"/>
      <c r="AC350" s="216"/>
      <c r="AD350" s="216"/>
      <c r="AE350" s="216"/>
      <c r="AF350" s="216"/>
      <c r="AG350" s="216"/>
      <c r="AH350" s="216"/>
      <c r="AI350" s="216"/>
      <c r="AJ350" s="216"/>
      <c r="AK350" s="216"/>
      <c r="AL350" s="216"/>
      <c r="AM350" s="216"/>
      <c r="AN350" s="216"/>
      <c r="AO350" s="216"/>
      <c r="AP350" s="216"/>
      <c r="AQ350" s="216"/>
      <c r="AR350" s="216"/>
      <c r="AS350" s="216"/>
      <c r="AT350" s="216"/>
      <c r="AU350" s="216"/>
      <c r="AV350" s="216"/>
      <c r="AW350" s="216"/>
      <c r="AX350" s="216"/>
      <c r="AY350" s="216"/>
      <c r="AZ350" s="216"/>
      <c r="BA350" s="1870"/>
      <c r="BB350" s="163" t="s">
        <v>48</v>
      </c>
      <c r="BC350" s="1062" t="s">
        <v>35</v>
      </c>
      <c r="BD350" s="1082" t="s">
        <v>35</v>
      </c>
      <c r="BE350" s="1082" t="s">
        <v>35</v>
      </c>
      <c r="BF350" s="1082" t="s">
        <v>35</v>
      </c>
      <c r="BG350" s="1102" t="s">
        <v>35</v>
      </c>
      <c r="BH350" s="1121" t="s">
        <v>35</v>
      </c>
      <c r="BI350" s="1082" t="s">
        <v>35</v>
      </c>
      <c r="BJ350" s="1082" t="s">
        <v>35</v>
      </c>
      <c r="BK350" s="1082" t="s">
        <v>35</v>
      </c>
      <c r="BL350" s="1102" t="s">
        <v>35</v>
      </c>
      <c r="BM350" s="1121" t="s">
        <v>35</v>
      </c>
      <c r="BN350" s="1082" t="s">
        <v>35</v>
      </c>
      <c r="BO350" s="1082" t="s">
        <v>35</v>
      </c>
      <c r="BP350" s="1082" t="s">
        <v>35</v>
      </c>
      <c r="BQ350" s="1102" t="s">
        <v>35</v>
      </c>
      <c r="BR350" s="1121" t="s">
        <v>35</v>
      </c>
      <c r="BS350" s="1082" t="s">
        <v>35</v>
      </c>
      <c r="BT350" s="1082" t="s">
        <v>35</v>
      </c>
      <c r="BU350" s="1082" t="s">
        <v>35</v>
      </c>
      <c r="BV350" s="1082" t="s">
        <v>35</v>
      </c>
      <c r="BW350" s="1082" t="s">
        <v>35</v>
      </c>
      <c r="BX350" s="1082" t="s">
        <v>35</v>
      </c>
      <c r="BY350" s="1140" t="s">
        <v>35</v>
      </c>
      <c r="BZ350" s="1561"/>
      <c r="CA350" s="1561"/>
      <c r="CB350" s="1561"/>
      <c r="CC350" s="1561"/>
      <c r="CD350" s="1561"/>
      <c r="CE350" s="1561"/>
      <c r="CF350" s="1561"/>
      <c r="CG350" s="1561"/>
      <c r="CH350" s="1561"/>
      <c r="CI350" s="1561"/>
      <c r="CJ350" s="1561"/>
      <c r="CK350" s="1561"/>
      <c r="CL350" s="1561"/>
      <c r="CM350" s="1561"/>
      <c r="CN350" s="1561"/>
      <c r="CO350" s="1561"/>
      <c r="CP350" s="1561"/>
      <c r="CQ350" s="1561"/>
      <c r="CR350" s="1561"/>
      <c r="CS350" s="1561"/>
      <c r="CT350" s="1561"/>
      <c r="CU350" s="1561"/>
      <c r="CV350" s="1561"/>
      <c r="CW350" s="1561"/>
      <c r="CX350" s="1561"/>
      <c r="CY350" s="1561"/>
      <c r="CZ350" s="1561"/>
    </row>
    <row r="351" s="398" customFormat="true" ht="15" customHeight="true" x14ac:dyDescent="0.2">
      <c r="B351" s="397"/>
      <c r="Z351" s="216"/>
      <c r="AA351" s="216"/>
      <c r="AB351" s="216"/>
      <c r="AC351" s="216"/>
      <c r="AD351" s="216"/>
      <c r="AE351" s="216"/>
      <c r="AF351" s="216"/>
      <c r="AG351" s="216"/>
      <c r="AH351" s="216"/>
      <c r="AI351" s="216"/>
      <c r="AJ351" s="216"/>
      <c r="AK351" s="216"/>
      <c r="AL351" s="216"/>
      <c r="AM351" s="216"/>
      <c r="AN351" s="216"/>
      <c r="AO351" s="216"/>
      <c r="AP351" s="216"/>
      <c r="AQ351" s="216"/>
      <c r="AR351" s="216"/>
      <c r="AS351" s="216"/>
      <c r="AT351" s="216"/>
      <c r="AU351" s="216"/>
      <c r="AV351" s="216"/>
      <c r="AW351" s="216"/>
      <c r="AX351" s="216"/>
      <c r="AY351" s="216"/>
      <c r="AZ351" s="216"/>
      <c r="BA351" s="1871" t="s">
        <v>143</v>
      </c>
      <c r="BB351" s="163" t="s">
        <v>49</v>
      </c>
      <c r="BC351" s="1062" t="s">
        <v>35</v>
      </c>
      <c r="BD351" s="1082" t="s">
        <v>35</v>
      </c>
      <c r="BE351" s="1082" t="s">
        <v>35</v>
      </c>
      <c r="BF351" s="1082" t="s">
        <v>35</v>
      </c>
      <c r="BG351" s="1102" t="s">
        <v>35</v>
      </c>
      <c r="BH351" s="1121" t="s">
        <v>35</v>
      </c>
      <c r="BI351" s="1082" t="s">
        <v>35</v>
      </c>
      <c r="BJ351" s="1082" t="s">
        <v>35</v>
      </c>
      <c r="BK351" s="1082" t="s">
        <v>35</v>
      </c>
      <c r="BL351" s="1102" t="s">
        <v>35</v>
      </c>
      <c r="BM351" s="1121" t="s">
        <v>35</v>
      </c>
      <c r="BN351" s="1082" t="s">
        <v>35</v>
      </c>
      <c r="BO351" s="1082" t="s">
        <v>35</v>
      </c>
      <c r="BP351" s="1082" t="s">
        <v>35</v>
      </c>
      <c r="BQ351" s="1102" t="s">
        <v>35</v>
      </c>
      <c r="BR351" s="1121" t="s">
        <v>35</v>
      </c>
      <c r="BS351" s="1082" t="s">
        <v>35</v>
      </c>
      <c r="BT351" s="1082" t="s">
        <v>35</v>
      </c>
      <c r="BU351" s="1082" t="s">
        <v>35</v>
      </c>
      <c r="BV351" s="1082" t="s">
        <v>35</v>
      </c>
      <c r="BW351" s="1082" t="s">
        <v>35</v>
      </c>
      <c r="BX351" s="1082" t="s">
        <v>35</v>
      </c>
      <c r="BY351" s="1140" t="s">
        <v>35</v>
      </c>
      <c r="BZ351" s="1561"/>
      <c r="CA351" s="1561"/>
      <c r="CB351" s="1561"/>
      <c r="CC351" s="1561"/>
      <c r="CD351" s="1561"/>
      <c r="CE351" s="1561"/>
      <c r="CF351" s="1561"/>
      <c r="CG351" s="1561"/>
      <c r="CH351" s="1561"/>
      <c r="CI351" s="1561"/>
      <c r="CJ351" s="1561"/>
      <c r="CK351" s="1561"/>
      <c r="CL351" s="1561"/>
      <c r="CM351" s="1561"/>
      <c r="CN351" s="1561"/>
      <c r="CO351" s="1561"/>
      <c r="CP351" s="1561"/>
      <c r="CQ351" s="1561"/>
      <c r="CR351" s="1561"/>
      <c r="CS351" s="1561"/>
      <c r="CT351" s="1561"/>
      <c r="CU351" s="1561"/>
      <c r="CV351" s="1561"/>
      <c r="CW351" s="1561"/>
      <c r="CX351" s="1561"/>
      <c r="CY351" s="1561"/>
      <c r="CZ351" s="1561"/>
    </row>
    <row r="352" s="398" customFormat="true" ht="15" customHeight="true" x14ac:dyDescent="0.2">
      <c r="B352" s="397"/>
      <c r="Z352" s="216"/>
      <c r="AA352" s="216"/>
      <c r="AB352" s="216"/>
      <c r="AC352" s="216"/>
      <c r="AD352" s="216"/>
      <c r="AE352" s="216"/>
      <c r="AF352" s="216"/>
      <c r="AG352" s="216"/>
      <c r="AH352" s="216"/>
      <c r="AI352" s="216"/>
      <c r="AJ352" s="216"/>
      <c r="AK352" s="216"/>
      <c r="AL352" s="216"/>
      <c r="AM352" s="216"/>
      <c r="AN352" s="216"/>
      <c r="AO352" s="216"/>
      <c r="AP352" s="216"/>
      <c r="AQ352" s="216"/>
      <c r="AR352" s="216"/>
      <c r="AS352" s="216"/>
      <c r="AT352" s="216"/>
      <c r="AU352" s="216"/>
      <c r="AV352" s="216"/>
      <c r="AW352" s="216"/>
      <c r="AX352" s="216"/>
      <c r="AY352" s="216"/>
      <c r="AZ352" s="216"/>
      <c r="BA352" s="1870"/>
      <c r="BB352" s="163" t="s">
        <v>48</v>
      </c>
      <c r="BC352" s="1062" t="s">
        <v>35</v>
      </c>
      <c r="BD352" s="1082" t="s">
        <v>35</v>
      </c>
      <c r="BE352" s="1082" t="s">
        <v>35</v>
      </c>
      <c r="BF352" s="1082" t="s">
        <v>35</v>
      </c>
      <c r="BG352" s="1102" t="s">
        <v>35</v>
      </c>
      <c r="BH352" s="1121" t="s">
        <v>35</v>
      </c>
      <c r="BI352" s="1082" t="s">
        <v>35</v>
      </c>
      <c r="BJ352" s="1082" t="s">
        <v>35</v>
      </c>
      <c r="BK352" s="1082" t="s">
        <v>35</v>
      </c>
      <c r="BL352" s="1102" t="s">
        <v>35</v>
      </c>
      <c r="BM352" s="1121" t="s">
        <v>35</v>
      </c>
      <c r="BN352" s="1082" t="s">
        <v>35</v>
      </c>
      <c r="BO352" s="1082" t="s">
        <v>35</v>
      </c>
      <c r="BP352" s="1082" t="s">
        <v>35</v>
      </c>
      <c r="BQ352" s="1102" t="s">
        <v>35</v>
      </c>
      <c r="BR352" s="1121" t="s">
        <v>35</v>
      </c>
      <c r="BS352" s="1082" t="s">
        <v>35</v>
      </c>
      <c r="BT352" s="1082" t="s">
        <v>35</v>
      </c>
      <c r="BU352" s="1082" t="s">
        <v>35</v>
      </c>
      <c r="BV352" s="1082" t="s">
        <v>35</v>
      </c>
      <c r="BW352" s="1082" t="s">
        <v>35</v>
      </c>
      <c r="BX352" s="1082" t="s">
        <v>35</v>
      </c>
      <c r="BY352" s="1140" t="s">
        <v>35</v>
      </c>
      <c r="BZ352" s="1561"/>
      <c r="CA352" s="1561"/>
      <c r="CB352" s="1561"/>
      <c r="CC352" s="1561"/>
      <c r="CD352" s="1561"/>
      <c r="CE352" s="1561"/>
      <c r="CF352" s="1561"/>
      <c r="CG352" s="1561"/>
      <c r="CH352" s="1561"/>
      <c r="CI352" s="1561"/>
      <c r="CJ352" s="1561"/>
      <c r="CK352" s="1561"/>
      <c r="CL352" s="1561"/>
      <c r="CM352" s="1561"/>
      <c r="CN352" s="1561"/>
      <c r="CO352" s="1561"/>
      <c r="CP352" s="1561"/>
      <c r="CQ352" s="1561"/>
      <c r="CR352" s="1561"/>
      <c r="CS352" s="1561"/>
      <c r="CT352" s="1561"/>
      <c r="CU352" s="1561"/>
      <c r="CV352" s="1561"/>
      <c r="CW352" s="1561"/>
      <c r="CX352" s="1561"/>
      <c r="CY352" s="1561"/>
      <c r="CZ352" s="1561"/>
    </row>
    <row r="353" s="398" customFormat="true" ht="15" customHeight="true" x14ac:dyDescent="0.2">
      <c r="B353" s="397"/>
      <c r="Z353" s="216"/>
      <c r="AA353" s="216"/>
      <c r="AB353" s="216"/>
      <c r="AC353" s="216"/>
      <c r="AD353" s="216"/>
      <c r="AE353" s="216"/>
      <c r="AF353" s="216"/>
      <c r="AG353" s="216"/>
      <c r="AH353" s="216"/>
      <c r="AI353" s="216"/>
      <c r="AJ353" s="216"/>
      <c r="AK353" s="216"/>
      <c r="AL353" s="216"/>
      <c r="AM353" s="216"/>
      <c r="AN353" s="216"/>
      <c r="AO353" s="216"/>
      <c r="AP353" s="216"/>
      <c r="AQ353" s="216"/>
      <c r="AR353" s="216"/>
      <c r="AS353" s="216"/>
      <c r="AT353" s="216"/>
      <c r="AU353" s="216"/>
      <c r="AV353" s="216"/>
      <c r="AW353" s="216"/>
      <c r="AX353" s="216"/>
      <c r="AY353" s="216"/>
      <c r="AZ353" s="216"/>
      <c r="BA353" s="1871" t="s">
        <v>138</v>
      </c>
      <c r="BB353" s="163" t="s">
        <v>49</v>
      </c>
      <c r="BC353" s="1062" t="s">
        <v>35</v>
      </c>
      <c r="BD353" s="1082" t="s">
        <v>35</v>
      </c>
      <c r="BE353" s="1082" t="s">
        <v>35</v>
      </c>
      <c r="BF353" s="1082" t="s">
        <v>35</v>
      </c>
      <c r="BG353" s="1102" t="s">
        <v>35</v>
      </c>
      <c r="BH353" s="1121" t="s">
        <v>35</v>
      </c>
      <c r="BI353" s="1082" t="s">
        <v>35</v>
      </c>
      <c r="BJ353" s="1082" t="s">
        <v>35</v>
      </c>
      <c r="BK353" s="1082" t="s">
        <v>35</v>
      </c>
      <c r="BL353" s="1102" t="s">
        <v>35</v>
      </c>
      <c r="BM353" s="1121" t="s">
        <v>35</v>
      </c>
      <c r="BN353" s="1082" t="s">
        <v>35</v>
      </c>
      <c r="BO353" s="1082" t="s">
        <v>35</v>
      </c>
      <c r="BP353" s="1082" t="s">
        <v>35</v>
      </c>
      <c r="BQ353" s="1102" t="s">
        <v>35</v>
      </c>
      <c r="BR353" s="1121" t="s">
        <v>35</v>
      </c>
      <c r="BS353" s="1082" t="s">
        <v>35</v>
      </c>
      <c r="BT353" s="1082" t="s">
        <v>35</v>
      </c>
      <c r="BU353" s="1082" t="s">
        <v>35</v>
      </c>
      <c r="BV353" s="1082" t="s">
        <v>35</v>
      </c>
      <c r="BW353" s="1082" t="s">
        <v>35</v>
      </c>
      <c r="BX353" s="1082" t="s">
        <v>35</v>
      </c>
      <c r="BY353" s="1140" t="s">
        <v>35</v>
      </c>
      <c r="BZ353" s="1561"/>
      <c r="CA353" s="1561"/>
      <c r="CB353" s="1561"/>
      <c r="CC353" s="1561"/>
      <c r="CD353" s="1561"/>
      <c r="CE353" s="1561"/>
      <c r="CF353" s="1561"/>
      <c r="CG353" s="1561"/>
      <c r="CH353" s="1561"/>
      <c r="CI353" s="1561"/>
      <c r="CJ353" s="1561"/>
      <c r="CK353" s="1561"/>
      <c r="CL353" s="1561"/>
      <c r="CM353" s="1561"/>
      <c r="CN353" s="1561"/>
      <c r="CO353" s="1561"/>
      <c r="CP353" s="1561"/>
      <c r="CQ353" s="1561"/>
      <c r="CR353" s="1561"/>
      <c r="CS353" s="1561"/>
      <c r="CT353" s="1561"/>
      <c r="CU353" s="1561"/>
      <c r="CV353" s="1561"/>
      <c r="CW353" s="1561"/>
      <c r="CX353" s="1561"/>
      <c r="CY353" s="1561"/>
      <c r="CZ353" s="1561"/>
    </row>
    <row r="354" s="398" customFormat="true" ht="15" customHeight="true" x14ac:dyDescent="0.2">
      <c r="B354" s="397"/>
      <c r="Z354" s="216"/>
      <c r="AA354" s="216"/>
      <c r="AB354" s="216"/>
      <c r="AC354" s="216"/>
      <c r="AD354" s="216"/>
      <c r="AE354" s="216"/>
      <c r="AF354" s="216"/>
      <c r="AG354" s="216"/>
      <c r="AH354" s="216"/>
      <c r="AI354" s="216"/>
      <c r="AJ354" s="216"/>
      <c r="AK354" s="216"/>
      <c r="AL354" s="216"/>
      <c r="AM354" s="216"/>
      <c r="AN354" s="216"/>
      <c r="AO354" s="216"/>
      <c r="AP354" s="216"/>
      <c r="AQ354" s="216"/>
      <c r="AR354" s="216"/>
      <c r="AS354" s="216"/>
      <c r="AT354" s="216"/>
      <c r="AU354" s="216"/>
      <c r="AV354" s="216"/>
      <c r="AW354" s="216"/>
      <c r="AX354" s="216"/>
      <c r="AY354" s="216"/>
      <c r="AZ354" s="216"/>
      <c r="BA354" s="1881"/>
      <c r="BB354" s="164" t="s">
        <v>48</v>
      </c>
      <c r="BC354" s="1063" t="s">
        <v>35</v>
      </c>
      <c r="BD354" s="1083" t="s">
        <v>35</v>
      </c>
      <c r="BE354" s="1083" t="s">
        <v>35</v>
      </c>
      <c r="BF354" s="1083" t="s">
        <v>35</v>
      </c>
      <c r="BG354" s="1103" t="s">
        <v>35</v>
      </c>
      <c r="BH354" s="1122" t="s">
        <v>35</v>
      </c>
      <c r="BI354" s="1083" t="s">
        <v>35</v>
      </c>
      <c r="BJ354" s="1083" t="s">
        <v>35</v>
      </c>
      <c r="BK354" s="1083" t="s">
        <v>35</v>
      </c>
      <c r="BL354" s="1103" t="s">
        <v>35</v>
      </c>
      <c r="BM354" s="1122" t="s">
        <v>35</v>
      </c>
      <c r="BN354" s="1083" t="s">
        <v>35</v>
      </c>
      <c r="BO354" s="1083" t="s">
        <v>35</v>
      </c>
      <c r="BP354" s="1083" t="s">
        <v>35</v>
      </c>
      <c r="BQ354" s="1103" t="s">
        <v>35</v>
      </c>
      <c r="BR354" s="1122" t="s">
        <v>35</v>
      </c>
      <c r="BS354" s="1083" t="s">
        <v>35</v>
      </c>
      <c r="BT354" s="1083" t="s">
        <v>35</v>
      </c>
      <c r="BU354" s="1083" t="s">
        <v>35</v>
      </c>
      <c r="BV354" s="1083" t="s">
        <v>35</v>
      </c>
      <c r="BW354" s="1083" t="s">
        <v>35</v>
      </c>
      <c r="BX354" s="1083" t="s">
        <v>35</v>
      </c>
      <c r="BY354" s="1141" t="s">
        <v>35</v>
      </c>
      <c r="BZ354" s="1562"/>
      <c r="CA354" s="1562"/>
      <c r="CB354" s="1562"/>
      <c r="CC354" s="1562"/>
      <c r="CD354" s="1562"/>
      <c r="CE354" s="1562"/>
      <c r="CF354" s="1562"/>
      <c r="CG354" s="1562"/>
      <c r="CH354" s="1562"/>
      <c r="CI354" s="1562"/>
      <c r="CJ354" s="1562"/>
      <c r="CK354" s="1562"/>
      <c r="CL354" s="1562"/>
      <c r="CM354" s="1562"/>
      <c r="CN354" s="1562"/>
      <c r="CO354" s="1562"/>
      <c r="CP354" s="1562"/>
      <c r="CQ354" s="1562"/>
      <c r="CR354" s="1562"/>
      <c r="CS354" s="1562"/>
      <c r="CT354" s="1562"/>
      <c r="CU354" s="1562"/>
      <c r="CV354" s="1562"/>
      <c r="CW354" s="1562"/>
      <c r="CX354" s="1562"/>
      <c r="CY354" s="1562"/>
      <c r="CZ354" s="1562"/>
    </row>
    <row r="355" s="398" customFormat="true" ht="15" customHeight="true" x14ac:dyDescent="0.2">
      <c r="B355" s="397"/>
      <c r="Z355" s="216"/>
      <c r="AA355" s="216"/>
      <c r="AB355" s="216"/>
      <c r="AC355" s="216"/>
      <c r="AD355" s="216"/>
      <c r="AE355" s="216"/>
      <c r="AF355" s="216"/>
      <c r="AG355" s="216"/>
      <c r="AH355" s="216"/>
      <c r="AI355" s="216"/>
      <c r="AJ355" s="216"/>
      <c r="AK355" s="216"/>
      <c r="AL355" s="216"/>
      <c r="AM355" s="216"/>
      <c r="AN355" s="216"/>
      <c r="AO355" s="216"/>
      <c r="AP355" s="216"/>
      <c r="AQ355" s="216"/>
      <c r="AR355" s="216"/>
      <c r="AS355" s="216"/>
      <c r="AT355" s="216"/>
      <c r="AU355" s="216"/>
      <c r="AV355" s="216"/>
      <c r="AW355" s="216"/>
      <c r="AX355" s="216"/>
      <c r="AY355" s="216"/>
      <c r="AZ355" s="216"/>
      <c r="BA355" s="239"/>
      <c r="BB355" s="135"/>
      <c r="BC355" s="311"/>
      <c r="BD355" s="311"/>
      <c r="BE355" s="311"/>
      <c r="BF355" s="311"/>
      <c r="BG355" s="311"/>
      <c r="BH355" s="311"/>
      <c r="BI355" s="311"/>
      <c r="BJ355" s="311"/>
      <c r="BK355" s="311"/>
      <c r="BL355" s="311"/>
      <c r="BM355" s="311"/>
      <c r="BN355" s="311"/>
      <c r="BO355" s="311"/>
      <c r="BP355" s="311"/>
      <c r="BQ355" s="311"/>
      <c r="BR355" s="311"/>
      <c r="BS355" s="311"/>
      <c r="BT355" s="311"/>
      <c r="BU355" s="311"/>
      <c r="BV355" s="311"/>
      <c r="BW355" s="311"/>
      <c r="BX355" s="311"/>
      <c r="BY355" s="311"/>
      <c r="BZ355" s="312"/>
      <c r="CA355" s="312"/>
      <c r="CB355" s="312"/>
      <c r="CC355" s="312"/>
      <c r="CD355" s="312"/>
      <c r="CE355" s="312"/>
      <c r="CF355" s="312"/>
      <c r="CG355" s="312"/>
      <c r="CH355" s="312"/>
      <c r="CI355" s="312"/>
      <c r="CJ355" s="312"/>
      <c r="CK355" s="312"/>
      <c r="CL355" s="312"/>
      <c r="CM355" s="312"/>
      <c r="CN355" s="312"/>
      <c r="CO355" s="312"/>
      <c r="CP355" s="312"/>
      <c r="CQ355" s="312"/>
      <c r="CR355" s="312"/>
      <c r="CS355" s="312"/>
      <c r="CT355" s="312"/>
      <c r="CU355" s="312"/>
      <c r="CV355" s="312"/>
      <c r="CW355" s="312"/>
      <c r="CX355" s="312"/>
      <c r="CY355" s="312"/>
      <c r="CZ355" s="312"/>
    </row>
    <row r="356" s="398" customFormat="true" ht="15" customHeight="true" x14ac:dyDescent="0.2">
      <c r="B356" s="397"/>
      <c r="Z356" s="216"/>
      <c r="AA356" s="216"/>
      <c r="AB356" s="216"/>
      <c r="AC356" s="216"/>
      <c r="AD356" s="216"/>
      <c r="AE356" s="216"/>
      <c r="AF356" s="216"/>
      <c r="AG356" s="216"/>
      <c r="AH356" s="216"/>
      <c r="AI356" s="216"/>
      <c r="AJ356" s="216"/>
      <c r="AK356" s="216"/>
      <c r="AL356" s="216"/>
      <c r="AM356" s="216"/>
      <c r="AN356" s="216"/>
      <c r="AO356" s="216"/>
      <c r="AP356" s="216"/>
      <c r="AQ356" s="216"/>
      <c r="AR356" s="216"/>
      <c r="AS356" s="216"/>
      <c r="AT356" s="216"/>
      <c r="AU356" s="216"/>
      <c r="AV356" s="216"/>
      <c r="AW356" s="216"/>
      <c r="AX356" s="216"/>
      <c r="AY356" s="216"/>
      <c r="AZ356" s="216"/>
      <c r="BA356" s="239"/>
      <c r="BB356" s="135"/>
      <c r="BC356" s="239"/>
      <c r="BD356" s="239"/>
      <c r="BE356" s="239"/>
      <c r="BF356" s="239"/>
      <c r="BG356" s="239"/>
      <c r="BH356" s="239"/>
      <c r="BI356" s="239"/>
      <c r="BJ356" s="239"/>
      <c r="BK356" s="239"/>
      <c r="BL356" s="239"/>
      <c r="BM356" s="239"/>
      <c r="BN356" s="239"/>
      <c r="BO356" s="239"/>
      <c r="BP356" s="239"/>
      <c r="BQ356" s="239"/>
      <c r="BR356" s="239"/>
      <c r="BS356" s="239"/>
      <c r="BT356" s="239"/>
      <c r="BU356" s="239"/>
      <c r="BV356" s="239"/>
      <c r="BW356" s="239"/>
      <c r="BX356" s="239"/>
      <c r="BY356" s="239"/>
      <c r="BZ356" s="216"/>
      <c r="CA356" s="216"/>
      <c r="CB356" s="216"/>
      <c r="CC356" s="216"/>
      <c r="CD356" s="216"/>
      <c r="CE356" s="216"/>
      <c r="CF356" s="216"/>
      <c r="CG356" s="216"/>
      <c r="CH356" s="216"/>
      <c r="CI356" s="216"/>
      <c r="CJ356" s="216"/>
      <c r="CK356" s="216"/>
      <c r="CL356" s="216"/>
      <c r="CM356" s="216"/>
      <c r="CN356" s="216"/>
      <c r="CO356" s="216"/>
      <c r="CP356" s="216"/>
      <c r="CQ356" s="216"/>
      <c r="CR356" s="216"/>
      <c r="CS356" s="216"/>
      <c r="CT356" s="216"/>
      <c r="CU356" s="216"/>
      <c r="CV356" s="216"/>
      <c r="CW356" s="216"/>
      <c r="CX356" s="216"/>
      <c r="CY356" s="216"/>
      <c r="CZ356" s="216"/>
    </row>
    <row r="357" s="131" customFormat="true" ht="15" customHeight="true" x14ac:dyDescent="0.2">
      <c r="B357" s="133"/>
      <c r="Z357" s="216"/>
      <c r="AA357" s="216"/>
      <c r="AB357" s="216"/>
      <c r="AC357" s="216"/>
      <c r="AD357" s="216"/>
      <c r="AE357" s="216"/>
      <c r="AF357" s="216"/>
      <c r="AG357" s="216"/>
      <c r="AH357" s="216"/>
      <c r="AI357" s="216"/>
      <c r="AJ357" s="216"/>
      <c r="AK357" s="216"/>
      <c r="AL357" s="216"/>
      <c r="AM357" s="216"/>
      <c r="AN357" s="216"/>
      <c r="AO357" s="216"/>
      <c r="AP357" s="216"/>
      <c r="AQ357" s="216"/>
      <c r="AR357" s="216"/>
      <c r="AS357" s="216"/>
      <c r="AT357" s="216"/>
      <c r="AU357" s="216"/>
      <c r="AV357" s="216"/>
      <c r="AW357" s="216"/>
      <c r="AX357" s="216"/>
      <c r="AY357" s="216"/>
      <c r="AZ357" s="216"/>
      <c r="BA357" s="239"/>
      <c r="BB357" s="135"/>
      <c r="BC357" s="239"/>
      <c r="BD357" s="239"/>
      <c r="BE357" s="239"/>
      <c r="BF357" s="239"/>
      <c r="BG357" s="239"/>
      <c r="BH357" s="239"/>
      <c r="BI357" s="239"/>
      <c r="BJ357" s="239"/>
      <c r="BK357" s="239"/>
      <c r="BL357" s="239"/>
      <c r="BM357" s="239"/>
      <c r="BN357" s="239"/>
      <c r="BO357" s="239"/>
      <c r="BP357" s="239"/>
      <c r="BQ357" s="239"/>
      <c r="BR357" s="239"/>
      <c r="BS357" s="239"/>
      <c r="BT357" s="239"/>
      <c r="BU357" s="239"/>
      <c r="BV357" s="239"/>
      <c r="BW357" s="239"/>
      <c r="BX357" s="239"/>
      <c r="BY357" s="239"/>
      <c r="BZ357" s="216"/>
      <c r="CA357" s="216"/>
      <c r="CB357" s="216"/>
      <c r="CC357" s="216"/>
      <c r="CD357" s="216"/>
      <c r="CE357" s="216"/>
      <c r="CF357" s="216"/>
      <c r="CG357" s="216"/>
      <c r="CH357" s="216"/>
      <c r="CI357" s="216"/>
      <c r="CJ357" s="216"/>
      <c r="CK357" s="216"/>
      <c r="CL357" s="216"/>
      <c r="CM357" s="216"/>
      <c r="CN357" s="216"/>
      <c r="CO357" s="216"/>
      <c r="CP357" s="216"/>
      <c r="CQ357" s="216"/>
      <c r="CR357" s="216"/>
      <c r="CS357" s="216"/>
      <c r="CT357" s="216"/>
      <c r="CU357" s="216"/>
      <c r="CV357" s="216"/>
      <c r="CW357" s="216"/>
      <c r="CX357" s="216"/>
      <c r="CY357" s="216"/>
      <c r="CZ357" s="216"/>
    </row>
    <row r="358" s="131" customFormat="true" ht="15" customHeight="true" x14ac:dyDescent="0.2">
      <c r="B358" s="133"/>
      <c r="Z358" s="216"/>
      <c r="AA358" s="216"/>
      <c r="AB358" s="216"/>
      <c r="AC358" s="216"/>
      <c r="AD358" s="216"/>
      <c r="AE358" s="216"/>
      <c r="AF358" s="216"/>
      <c r="AG358" s="216"/>
      <c r="AH358" s="216"/>
      <c r="AI358" s="216"/>
      <c r="AJ358" s="216"/>
      <c r="AK358" s="216"/>
      <c r="AL358" s="216"/>
      <c r="AM358" s="216"/>
      <c r="AN358" s="216"/>
      <c r="AO358" s="216"/>
      <c r="AP358" s="216"/>
      <c r="AQ358" s="216"/>
      <c r="AR358" s="216"/>
      <c r="AS358" s="216"/>
      <c r="AT358" s="216"/>
      <c r="AU358" s="216"/>
      <c r="AV358" s="216"/>
      <c r="AW358" s="216"/>
      <c r="AX358" s="216"/>
      <c r="AY358" s="216"/>
      <c r="AZ358" s="216"/>
      <c r="BA358" s="239"/>
      <c r="BB358" s="135"/>
      <c r="BC358" s="239"/>
      <c r="BD358" s="239"/>
      <c r="BE358" s="239"/>
      <c r="BF358" s="239"/>
      <c r="BG358" s="239"/>
      <c r="BH358" s="239"/>
      <c r="BI358" s="239"/>
      <c r="BJ358" s="239"/>
      <c r="BK358" s="239"/>
      <c r="BL358" s="239"/>
      <c r="BM358" s="239"/>
      <c r="BN358" s="239"/>
      <c r="BO358" s="239"/>
      <c r="BP358" s="239"/>
      <c r="BQ358" s="239"/>
      <c r="BR358" s="239"/>
      <c r="BS358" s="239"/>
      <c r="BT358" s="239"/>
      <c r="BU358" s="239"/>
      <c r="BV358" s="239"/>
      <c r="BW358" s="239"/>
      <c r="BX358" s="239"/>
      <c r="BY358" s="239"/>
      <c r="BZ358" s="216"/>
      <c r="CA358" s="216"/>
      <c r="CB358" s="216"/>
      <c r="CC358" s="216"/>
      <c r="CD358" s="216"/>
      <c r="CE358" s="216"/>
      <c r="CF358" s="216"/>
      <c r="CG358" s="216"/>
      <c r="CH358" s="216"/>
      <c r="CI358" s="216"/>
      <c r="CJ358" s="216"/>
      <c r="CK358" s="216"/>
      <c r="CL358" s="216"/>
      <c r="CM358" s="216"/>
      <c r="CN358" s="216"/>
      <c r="CO358" s="216"/>
      <c r="CP358" s="216"/>
      <c r="CQ358" s="216"/>
      <c r="CR358" s="216"/>
      <c r="CS358" s="216"/>
      <c r="CT358" s="216"/>
      <c r="CU358" s="216"/>
      <c r="CV358" s="216"/>
      <c r="CW358" s="216"/>
      <c r="CX358" s="216"/>
      <c r="CY358" s="216"/>
      <c r="CZ358" s="216"/>
    </row>
    <row r="359" s="131" customFormat="true" ht="15" customHeight="true" x14ac:dyDescent="0.2">
      <c r="B359" s="133"/>
      <c r="Z359" s="216"/>
      <c r="AA359" s="216"/>
      <c r="AB359" s="216"/>
      <c r="AC359" s="216"/>
      <c r="AD359" s="216"/>
      <c r="AE359" s="216"/>
      <c r="AF359" s="216"/>
      <c r="AG359" s="216"/>
      <c r="AH359" s="216"/>
      <c r="AI359" s="216"/>
      <c r="AJ359" s="216"/>
      <c r="AK359" s="216"/>
      <c r="AL359" s="216"/>
      <c r="AM359" s="216"/>
      <c r="AN359" s="216"/>
      <c r="AO359" s="216"/>
      <c r="AP359" s="216"/>
      <c r="AQ359" s="216"/>
      <c r="AR359" s="216"/>
      <c r="AS359" s="216"/>
      <c r="AT359" s="216"/>
      <c r="AU359" s="216"/>
      <c r="AV359" s="216"/>
      <c r="AW359" s="216"/>
      <c r="AX359" s="216"/>
      <c r="AY359" s="216"/>
      <c r="AZ359" s="216"/>
      <c r="BA359" s="239"/>
      <c r="BB359" s="135"/>
      <c r="BC359" s="239"/>
      <c r="BD359" s="239"/>
      <c r="BE359" s="239"/>
      <c r="BF359" s="239"/>
      <c r="BG359" s="239"/>
      <c r="BH359" s="239"/>
      <c r="BI359" s="239"/>
      <c r="BJ359" s="239"/>
      <c r="BK359" s="239"/>
      <c r="BL359" s="239"/>
      <c r="BM359" s="239"/>
      <c r="BN359" s="239"/>
      <c r="BO359" s="239"/>
      <c r="BP359" s="239"/>
      <c r="BQ359" s="239"/>
      <c r="BR359" s="239"/>
      <c r="BS359" s="239"/>
      <c r="BT359" s="239"/>
      <c r="BU359" s="239"/>
      <c r="BV359" s="239"/>
      <c r="BW359" s="239"/>
      <c r="BX359" s="239"/>
      <c r="BY359" s="239"/>
      <c r="BZ359" s="216"/>
      <c r="CA359" s="216"/>
      <c r="CB359" s="216"/>
      <c r="CC359" s="216"/>
      <c r="CD359" s="216"/>
      <c r="CE359" s="216"/>
      <c r="CF359" s="216"/>
      <c r="CG359" s="216"/>
      <c r="CH359" s="216"/>
      <c r="CI359" s="216"/>
      <c r="CJ359" s="216"/>
      <c r="CK359" s="216"/>
      <c r="CL359" s="216"/>
      <c r="CM359" s="216"/>
      <c r="CN359" s="216"/>
      <c r="CO359" s="216"/>
      <c r="CP359" s="216"/>
      <c r="CQ359" s="216"/>
      <c r="CR359" s="216"/>
      <c r="CS359" s="216"/>
      <c r="CT359" s="216"/>
      <c r="CU359" s="216"/>
      <c r="CV359" s="216"/>
      <c r="CW359" s="216"/>
      <c r="CX359" s="216"/>
      <c r="CY359" s="216"/>
      <c r="CZ359" s="216"/>
    </row>
    <row r="360" s="131" customFormat="true" ht="15" customHeight="true" x14ac:dyDescent="0.2">
      <c r="B360" s="133"/>
      <c r="Z360" s="216"/>
      <c r="AA360" s="216"/>
      <c r="AB360" s="216"/>
      <c r="AC360" s="216"/>
      <c r="AD360" s="216"/>
      <c r="AE360" s="216"/>
      <c r="AF360" s="216"/>
      <c r="AG360" s="216"/>
      <c r="AH360" s="216"/>
      <c r="AI360" s="216"/>
      <c r="AJ360" s="216"/>
      <c r="AK360" s="216"/>
      <c r="AL360" s="216"/>
      <c r="AM360" s="216"/>
      <c r="AN360" s="216"/>
      <c r="AO360" s="216"/>
      <c r="AP360" s="216"/>
      <c r="AQ360" s="216"/>
      <c r="AR360" s="216"/>
      <c r="AS360" s="216"/>
      <c r="AT360" s="216"/>
      <c r="AU360" s="216"/>
      <c r="AV360" s="216"/>
      <c r="AW360" s="216"/>
      <c r="AX360" s="216"/>
      <c r="AY360" s="216"/>
      <c r="AZ360" s="216"/>
      <c r="BA360" s="239"/>
      <c r="BB360" s="135"/>
      <c r="BC360" s="239"/>
      <c r="BD360" s="239"/>
      <c r="BE360" s="239"/>
      <c r="BF360" s="239"/>
      <c r="BG360" s="239"/>
      <c r="BH360" s="239"/>
      <c r="BI360" s="239"/>
      <c r="BJ360" s="239"/>
      <c r="BK360" s="239"/>
      <c r="BL360" s="239"/>
      <c r="BM360" s="239"/>
      <c r="BN360" s="239"/>
      <c r="BO360" s="239"/>
      <c r="BP360" s="239"/>
      <c r="BQ360" s="239"/>
      <c r="BR360" s="239"/>
      <c r="BS360" s="239"/>
      <c r="BT360" s="239"/>
      <c r="BU360" s="239"/>
      <c r="BV360" s="239"/>
      <c r="BW360" s="239"/>
      <c r="BX360" s="239"/>
      <c r="BY360" s="239"/>
      <c r="BZ360" s="216"/>
      <c r="CA360" s="216"/>
      <c r="CB360" s="216"/>
      <c r="CC360" s="216"/>
      <c r="CD360" s="216"/>
      <c r="CE360" s="216"/>
      <c r="CF360" s="216"/>
      <c r="CG360" s="216"/>
      <c r="CH360" s="216"/>
      <c r="CI360" s="216"/>
      <c r="CJ360" s="216"/>
      <c r="CK360" s="216"/>
      <c r="CL360" s="216"/>
      <c r="CM360" s="216"/>
      <c r="CN360" s="216"/>
      <c r="CO360" s="216"/>
      <c r="CP360" s="216"/>
      <c r="CQ360" s="216"/>
      <c r="CR360" s="216"/>
      <c r="CS360" s="216"/>
      <c r="CT360" s="216"/>
      <c r="CU360" s="216"/>
      <c r="CV360" s="216"/>
      <c r="CW360" s="216"/>
      <c r="CX360" s="216"/>
      <c r="CY360" s="216"/>
      <c r="CZ360" s="216"/>
    </row>
    <row r="361" s="131" customFormat="true" ht="15" customHeight="true" x14ac:dyDescent="0.2">
      <c r="B361" s="133"/>
      <c r="Z361" s="216"/>
      <c r="AA361" s="216"/>
      <c r="AB361" s="216"/>
      <c r="AC361" s="216"/>
      <c r="AD361" s="216"/>
      <c r="AE361" s="216"/>
      <c r="AF361" s="216"/>
      <c r="AG361" s="216"/>
      <c r="AH361" s="216"/>
      <c r="AI361" s="216"/>
      <c r="AJ361" s="216"/>
      <c r="AK361" s="216"/>
      <c r="AL361" s="216"/>
      <c r="AM361" s="216"/>
      <c r="AN361" s="216"/>
      <c r="AO361" s="216"/>
      <c r="AP361" s="216"/>
      <c r="AQ361" s="216"/>
      <c r="AR361" s="216"/>
      <c r="AS361" s="216"/>
      <c r="AT361" s="216"/>
      <c r="AU361" s="216"/>
      <c r="AV361" s="216"/>
      <c r="AW361" s="216"/>
      <c r="AX361" s="216"/>
      <c r="AY361" s="216"/>
      <c r="AZ361" s="216"/>
      <c r="BA361" s="239"/>
      <c r="BB361" s="135"/>
      <c r="BC361" s="239"/>
      <c r="BD361" s="239"/>
      <c r="BE361" s="239"/>
      <c r="BF361" s="239"/>
      <c r="BG361" s="239"/>
      <c r="BH361" s="239"/>
      <c r="BI361" s="239"/>
      <c r="BJ361" s="239"/>
      <c r="BK361" s="239"/>
      <c r="BL361" s="239"/>
      <c r="BM361" s="239"/>
      <c r="BN361" s="239"/>
      <c r="BO361" s="239"/>
      <c r="BP361" s="239"/>
      <c r="BQ361" s="239"/>
      <c r="BR361" s="239"/>
      <c r="BS361" s="239"/>
      <c r="BT361" s="239"/>
      <c r="BU361" s="239"/>
      <c r="BV361" s="239"/>
      <c r="BW361" s="239"/>
      <c r="BX361" s="239"/>
      <c r="BY361" s="239"/>
      <c r="BZ361" s="216"/>
      <c r="CA361" s="216"/>
      <c r="CB361" s="216"/>
      <c r="CC361" s="216"/>
      <c r="CD361" s="216"/>
      <c r="CE361" s="216"/>
      <c r="CF361" s="216"/>
      <c r="CG361" s="216"/>
      <c r="CH361" s="216"/>
      <c r="CI361" s="216"/>
      <c r="CJ361" s="216"/>
      <c r="CK361" s="216"/>
      <c r="CL361" s="216"/>
      <c r="CM361" s="216"/>
      <c r="CN361" s="216"/>
      <c r="CO361" s="216"/>
      <c r="CP361" s="216"/>
      <c r="CQ361" s="216"/>
      <c r="CR361" s="216"/>
      <c r="CS361" s="216"/>
      <c r="CT361" s="216"/>
      <c r="CU361" s="216"/>
      <c r="CV361" s="216"/>
      <c r="CW361" s="216"/>
      <c r="CX361" s="216"/>
      <c r="CY361" s="216"/>
      <c r="CZ361" s="216"/>
    </row>
    <row r="362" s="131" customFormat="true" ht="15" customHeight="true" x14ac:dyDescent="0.2">
      <c r="B362" s="133"/>
      <c r="Z362" s="216"/>
      <c r="AA362" s="216"/>
      <c r="AB362" s="216"/>
      <c r="AC362" s="216"/>
      <c r="AD362" s="216"/>
      <c r="AE362" s="216"/>
      <c r="AF362" s="216"/>
      <c r="AG362" s="216"/>
      <c r="AH362" s="216"/>
      <c r="AI362" s="216"/>
      <c r="AJ362" s="216"/>
      <c r="AK362" s="216"/>
      <c r="AL362" s="216"/>
      <c r="AM362" s="216"/>
      <c r="AN362" s="216"/>
      <c r="AO362" s="216"/>
      <c r="AP362" s="216"/>
      <c r="AQ362" s="216"/>
      <c r="AR362" s="216"/>
      <c r="AS362" s="216"/>
      <c r="AT362" s="216"/>
      <c r="AU362" s="216"/>
      <c r="AV362" s="216"/>
      <c r="AW362" s="216"/>
      <c r="AX362" s="216"/>
      <c r="AY362" s="216"/>
      <c r="AZ362" s="216"/>
      <c r="BA362" s="239"/>
      <c r="BB362" s="135"/>
      <c r="BC362" s="239"/>
      <c r="BD362" s="239"/>
      <c r="BE362" s="239"/>
      <c r="BF362" s="239"/>
      <c r="BG362" s="239"/>
      <c r="BH362" s="239"/>
      <c r="BI362" s="239"/>
      <c r="BJ362" s="239"/>
      <c r="BK362" s="239"/>
      <c r="BL362" s="239"/>
      <c r="BM362" s="239"/>
      <c r="BN362" s="239"/>
      <c r="BO362" s="239"/>
      <c r="BP362" s="239"/>
      <c r="BQ362" s="239"/>
      <c r="BR362" s="239"/>
      <c r="BS362" s="239"/>
      <c r="BT362" s="239"/>
      <c r="BU362" s="239"/>
      <c r="BV362" s="239"/>
      <c r="BW362" s="239"/>
      <c r="BX362" s="239"/>
      <c r="BY362" s="239"/>
      <c r="BZ362" s="216"/>
      <c r="CA362" s="216"/>
      <c r="CB362" s="216"/>
      <c r="CC362" s="216"/>
      <c r="CD362" s="216"/>
      <c r="CE362" s="216"/>
      <c r="CF362" s="216"/>
      <c r="CG362" s="216"/>
      <c r="CH362" s="216"/>
      <c r="CI362" s="216"/>
      <c r="CJ362" s="216"/>
      <c r="CK362" s="216"/>
      <c r="CL362" s="216"/>
      <c r="CM362" s="216"/>
      <c r="CN362" s="216"/>
      <c r="CO362" s="216"/>
      <c r="CP362" s="216"/>
      <c r="CQ362" s="216"/>
      <c r="CR362" s="216"/>
      <c r="CS362" s="216"/>
      <c r="CT362" s="216"/>
      <c r="CU362" s="216"/>
      <c r="CV362" s="216"/>
      <c r="CW362" s="216"/>
      <c r="CX362" s="216"/>
      <c r="CY362" s="216"/>
      <c r="CZ362" s="216"/>
    </row>
    <row r="363" s="131" customFormat="true" ht="15" customHeight="true" x14ac:dyDescent="0.2">
      <c r="B363" s="133"/>
      <c r="Z363" s="216"/>
      <c r="AA363" s="216"/>
      <c r="AB363" s="216"/>
      <c r="AC363" s="216"/>
      <c r="AD363" s="216"/>
      <c r="AE363" s="216"/>
      <c r="AF363" s="216"/>
      <c r="AG363" s="216"/>
      <c r="AH363" s="216"/>
      <c r="AI363" s="216"/>
      <c r="AJ363" s="216"/>
      <c r="AK363" s="216"/>
      <c r="AL363" s="216"/>
      <c r="AM363" s="216"/>
      <c r="AN363" s="216"/>
      <c r="AO363" s="216"/>
      <c r="AP363" s="216"/>
      <c r="AQ363" s="216"/>
      <c r="AR363" s="216"/>
      <c r="AS363" s="216"/>
      <c r="AT363" s="216"/>
      <c r="AU363" s="216"/>
      <c r="AV363" s="216"/>
      <c r="AW363" s="216"/>
      <c r="AX363" s="216"/>
      <c r="AY363" s="216"/>
      <c r="AZ363" s="216"/>
      <c r="BA363" s="239"/>
      <c r="BB363" s="135"/>
      <c r="BC363" s="239"/>
      <c r="BD363" s="239"/>
      <c r="BE363" s="239"/>
      <c r="BF363" s="239"/>
      <c r="BG363" s="239"/>
      <c r="BH363" s="239"/>
      <c r="BI363" s="239"/>
      <c r="BJ363" s="239"/>
      <c r="BK363" s="239"/>
      <c r="BL363" s="239"/>
      <c r="BM363" s="239"/>
      <c r="BN363" s="239"/>
      <c r="BO363" s="239"/>
      <c r="BP363" s="239"/>
      <c r="BQ363" s="239"/>
      <c r="BR363" s="239"/>
      <c r="BS363" s="239"/>
      <c r="BT363" s="239"/>
      <c r="BU363" s="239"/>
      <c r="BV363" s="239"/>
      <c r="BW363" s="239"/>
      <c r="BX363" s="239"/>
      <c r="BY363" s="239"/>
      <c r="BZ363" s="216"/>
      <c r="CA363" s="216"/>
      <c r="CB363" s="216"/>
      <c r="CC363" s="216"/>
      <c r="CD363" s="216"/>
      <c r="CE363" s="216"/>
      <c r="CF363" s="216"/>
      <c r="CG363" s="216"/>
      <c r="CH363" s="216"/>
      <c r="CI363" s="216"/>
      <c r="CJ363" s="216"/>
      <c r="CK363" s="216"/>
      <c r="CL363" s="216"/>
      <c r="CM363" s="216"/>
      <c r="CN363" s="216"/>
      <c r="CO363" s="216"/>
      <c r="CP363" s="216"/>
      <c r="CQ363" s="216"/>
      <c r="CR363" s="216"/>
      <c r="CS363" s="216"/>
      <c r="CT363" s="216"/>
      <c r="CU363" s="216"/>
      <c r="CV363" s="216"/>
      <c r="CW363" s="216"/>
      <c r="CX363" s="216"/>
      <c r="CY363" s="216"/>
      <c r="CZ363" s="216"/>
    </row>
    <row r="364" s="131" customFormat="true" ht="15" customHeight="true" x14ac:dyDescent="0.2">
      <c r="B364" s="133"/>
      <c r="Z364" s="216"/>
      <c r="AA364" s="216"/>
      <c r="AB364" s="216"/>
      <c r="AC364" s="216"/>
      <c r="AD364" s="216"/>
      <c r="AE364" s="216"/>
      <c r="AF364" s="216"/>
      <c r="AG364" s="216"/>
      <c r="AH364" s="216"/>
      <c r="AI364" s="216"/>
      <c r="AJ364" s="216"/>
      <c r="AK364" s="216"/>
      <c r="AL364" s="216"/>
      <c r="AM364" s="216"/>
      <c r="AN364" s="216"/>
      <c r="AO364" s="216"/>
      <c r="AP364" s="216"/>
      <c r="AQ364" s="216"/>
      <c r="AR364" s="216"/>
      <c r="AS364" s="216"/>
      <c r="AT364" s="216"/>
      <c r="AU364" s="216"/>
      <c r="AV364" s="216"/>
      <c r="AW364" s="216"/>
      <c r="AX364" s="216"/>
      <c r="AY364" s="216"/>
      <c r="AZ364" s="216"/>
      <c r="BA364" s="239"/>
      <c r="BB364" s="135"/>
      <c r="BC364" s="239"/>
      <c r="BD364" s="239"/>
      <c r="BE364" s="239"/>
      <c r="BF364" s="239"/>
      <c r="BG364" s="239"/>
      <c r="BH364" s="239"/>
      <c r="BI364" s="239"/>
      <c r="BJ364" s="239"/>
      <c r="BK364" s="239"/>
      <c r="BL364" s="239"/>
      <c r="BM364" s="239"/>
      <c r="BN364" s="239"/>
      <c r="BO364" s="239"/>
      <c r="BP364" s="239"/>
      <c r="BQ364" s="239"/>
      <c r="BR364" s="239"/>
      <c r="BS364" s="239"/>
      <c r="BT364" s="239"/>
      <c r="BU364" s="239"/>
      <c r="BV364" s="239"/>
      <c r="BW364" s="239"/>
      <c r="BX364" s="239"/>
      <c r="BY364" s="239"/>
      <c r="BZ364" s="216"/>
      <c r="CA364" s="216"/>
      <c r="CB364" s="216"/>
      <c r="CC364" s="216"/>
      <c r="CD364" s="216"/>
      <c r="CE364" s="216"/>
      <c r="CF364" s="216"/>
      <c r="CG364" s="216"/>
      <c r="CH364" s="216"/>
      <c r="CI364" s="216"/>
      <c r="CJ364" s="216"/>
      <c r="CK364" s="216"/>
      <c r="CL364" s="216"/>
      <c r="CM364" s="216"/>
      <c r="CN364" s="216"/>
      <c r="CO364" s="216"/>
      <c r="CP364" s="216"/>
      <c r="CQ364" s="216"/>
      <c r="CR364" s="216"/>
      <c r="CS364" s="216"/>
      <c r="CT364" s="216"/>
      <c r="CU364" s="216"/>
      <c r="CV364" s="216"/>
      <c r="CW364" s="216"/>
      <c r="CX364" s="216"/>
      <c r="CY364" s="216"/>
      <c r="CZ364" s="216"/>
    </row>
    <row r="365" s="131" customFormat="true" ht="15" customHeight="true" x14ac:dyDescent="0.2">
      <c r="B365" s="133"/>
      <c r="Z365" s="216"/>
      <c r="AA365" s="216"/>
      <c r="AB365" s="216"/>
      <c r="AC365" s="216"/>
      <c r="AD365" s="216"/>
      <c r="AE365" s="216"/>
      <c r="AF365" s="216"/>
      <c r="AG365" s="216"/>
      <c r="AH365" s="216"/>
      <c r="AI365" s="216"/>
      <c r="AJ365" s="216"/>
      <c r="AK365" s="216"/>
      <c r="AL365" s="216"/>
      <c r="AM365" s="216"/>
      <c r="AN365" s="216"/>
      <c r="AO365" s="216"/>
      <c r="AP365" s="216"/>
      <c r="AQ365" s="216"/>
      <c r="AR365" s="216"/>
      <c r="AS365" s="216"/>
      <c r="AT365" s="216"/>
      <c r="AU365" s="216"/>
      <c r="AV365" s="216"/>
      <c r="AW365" s="216"/>
      <c r="AX365" s="216"/>
      <c r="AY365" s="216"/>
      <c r="AZ365" s="216"/>
      <c r="BA365" s="239"/>
      <c r="BB365" s="135"/>
      <c r="BC365" s="239"/>
      <c r="BD365" s="239"/>
      <c r="BE365" s="239"/>
      <c r="BF365" s="239"/>
      <c r="BG365" s="239"/>
      <c r="BH365" s="239"/>
      <c r="BI365" s="239"/>
      <c r="BJ365" s="239"/>
      <c r="BK365" s="239"/>
      <c r="BL365" s="239"/>
      <c r="BM365" s="239"/>
      <c r="BN365" s="239"/>
      <c r="BO365" s="239"/>
      <c r="BP365" s="239"/>
      <c r="BQ365" s="239"/>
      <c r="BR365" s="239"/>
      <c r="BS365" s="239"/>
      <c r="BT365" s="239"/>
      <c r="BU365" s="239"/>
      <c r="BV365" s="239"/>
      <c r="BW365" s="239"/>
      <c r="BX365" s="239"/>
      <c r="BY365" s="239"/>
      <c r="BZ365" s="216"/>
      <c r="CA365" s="216"/>
      <c r="CB365" s="216"/>
      <c r="CC365" s="216"/>
      <c r="CD365" s="216"/>
      <c r="CE365" s="216"/>
      <c r="CF365" s="216"/>
      <c r="CG365" s="216"/>
      <c r="CH365" s="216"/>
      <c r="CI365" s="216"/>
      <c r="CJ365" s="216"/>
      <c r="CK365" s="216"/>
      <c r="CL365" s="216"/>
      <c r="CM365" s="216"/>
      <c r="CN365" s="216"/>
      <c r="CO365" s="216"/>
      <c r="CP365" s="216"/>
      <c r="CQ365" s="216"/>
      <c r="CR365" s="216"/>
      <c r="CS365" s="216"/>
      <c r="CT365" s="216"/>
      <c r="CU365" s="216"/>
      <c r="CV365" s="216"/>
      <c r="CW365" s="216"/>
      <c r="CX365" s="216"/>
      <c r="CY365" s="216"/>
      <c r="CZ365" s="216"/>
    </row>
    <row r="366" s="131" customFormat="true" ht="15" customHeight="true" x14ac:dyDescent="0.2">
      <c r="B366" s="133"/>
      <c r="Z366" s="216"/>
      <c r="AA366" s="216"/>
      <c r="AB366" s="216"/>
      <c r="AC366" s="216"/>
      <c r="AD366" s="216"/>
      <c r="AE366" s="216"/>
      <c r="AF366" s="216"/>
      <c r="AG366" s="216"/>
      <c r="AH366" s="216"/>
      <c r="AI366" s="216"/>
      <c r="AJ366" s="216"/>
      <c r="AK366" s="216"/>
      <c r="AL366" s="216"/>
      <c r="AM366" s="216"/>
      <c r="AN366" s="216"/>
      <c r="AO366" s="216"/>
      <c r="AP366" s="216"/>
      <c r="AQ366" s="216"/>
      <c r="AR366" s="216"/>
      <c r="AS366" s="216"/>
      <c r="AT366" s="216"/>
      <c r="AU366" s="216"/>
      <c r="AV366" s="216"/>
      <c r="AW366" s="216"/>
      <c r="AX366" s="216"/>
      <c r="AY366" s="216"/>
      <c r="AZ366" s="216"/>
      <c r="BA366" s="239"/>
      <c r="BB366" s="135"/>
      <c r="BC366" s="239"/>
      <c r="BD366" s="239"/>
      <c r="BE366" s="239"/>
      <c r="BF366" s="239"/>
      <c r="BG366" s="239"/>
      <c r="BH366" s="239"/>
      <c r="BI366" s="239"/>
      <c r="BJ366" s="239"/>
      <c r="BK366" s="239"/>
      <c r="BL366" s="239"/>
      <c r="BM366" s="239"/>
      <c r="BN366" s="239"/>
      <c r="BO366" s="239"/>
      <c r="BP366" s="239"/>
      <c r="BQ366" s="239"/>
      <c r="BR366" s="239"/>
      <c r="BS366" s="239"/>
      <c r="BT366" s="239"/>
      <c r="BU366" s="239"/>
      <c r="BV366" s="239"/>
      <c r="BW366" s="239"/>
      <c r="BX366" s="239"/>
      <c r="BY366" s="239"/>
      <c r="BZ366" s="216"/>
      <c r="CA366" s="216"/>
      <c r="CB366" s="216"/>
      <c r="CC366" s="216"/>
      <c r="CD366" s="216"/>
      <c r="CE366" s="216"/>
      <c r="CF366" s="216"/>
      <c r="CG366" s="216"/>
      <c r="CH366" s="216"/>
      <c r="CI366" s="216"/>
      <c r="CJ366" s="216"/>
      <c r="CK366" s="216"/>
      <c r="CL366" s="216"/>
      <c r="CM366" s="216"/>
      <c r="CN366" s="216"/>
      <c r="CO366" s="216"/>
      <c r="CP366" s="216"/>
      <c r="CQ366" s="216"/>
      <c r="CR366" s="216"/>
      <c r="CS366" s="216"/>
      <c r="CT366" s="216"/>
      <c r="CU366" s="216"/>
      <c r="CV366" s="216"/>
      <c r="CW366" s="216"/>
      <c r="CX366" s="216"/>
      <c r="CY366" s="216"/>
      <c r="CZ366" s="216"/>
    </row>
    <row r="367" s="131" customFormat="true" ht="15" customHeight="true" x14ac:dyDescent="0.2">
      <c r="B367" s="133"/>
      <c r="Z367" s="216"/>
      <c r="AA367" s="216"/>
      <c r="AB367" s="216"/>
      <c r="AC367" s="216"/>
      <c r="AD367" s="216"/>
      <c r="AE367" s="216"/>
      <c r="AF367" s="216"/>
      <c r="AG367" s="216"/>
      <c r="AH367" s="216"/>
      <c r="AI367" s="216"/>
      <c r="AJ367" s="216"/>
      <c r="AK367" s="216"/>
      <c r="AL367" s="216"/>
      <c r="AM367" s="216"/>
      <c r="AN367" s="216"/>
      <c r="AO367" s="216"/>
      <c r="AP367" s="216"/>
      <c r="AQ367" s="216"/>
      <c r="AR367" s="216"/>
      <c r="AS367" s="216"/>
      <c r="AT367" s="216"/>
      <c r="AU367" s="216"/>
      <c r="AV367" s="216"/>
      <c r="AW367" s="216"/>
      <c r="AX367" s="216"/>
      <c r="AY367" s="216"/>
      <c r="AZ367" s="216"/>
      <c r="BA367" s="239"/>
      <c r="BB367" s="135"/>
      <c r="BC367" s="239"/>
      <c r="BD367" s="239"/>
      <c r="BE367" s="239"/>
      <c r="BF367" s="239"/>
      <c r="BG367" s="239"/>
      <c r="BH367" s="239"/>
      <c r="BI367" s="239"/>
      <c r="BJ367" s="239"/>
      <c r="BK367" s="239"/>
      <c r="BL367" s="239"/>
      <c r="BM367" s="239"/>
      <c r="BN367" s="239"/>
      <c r="BO367" s="239"/>
      <c r="BP367" s="239"/>
      <c r="BQ367" s="239"/>
      <c r="BR367" s="239"/>
      <c r="BS367" s="239"/>
      <c r="BT367" s="239"/>
      <c r="BU367" s="239"/>
      <c r="BV367" s="239"/>
      <c r="BW367" s="239"/>
      <c r="BX367" s="239"/>
      <c r="BY367" s="239"/>
      <c r="BZ367" s="216"/>
      <c r="CA367" s="216"/>
      <c r="CB367" s="216"/>
      <c r="CC367" s="216"/>
      <c r="CD367" s="216"/>
      <c r="CE367" s="216"/>
      <c r="CF367" s="216"/>
      <c r="CG367" s="216"/>
      <c r="CH367" s="216"/>
      <c r="CI367" s="216"/>
      <c r="CJ367" s="216"/>
      <c r="CK367" s="216"/>
      <c r="CL367" s="216"/>
      <c r="CM367" s="216"/>
      <c r="CN367" s="216"/>
      <c r="CO367" s="216"/>
      <c r="CP367" s="216"/>
      <c r="CQ367" s="216"/>
      <c r="CR367" s="216"/>
      <c r="CS367" s="216"/>
      <c r="CT367" s="216"/>
      <c r="CU367" s="216"/>
      <c r="CV367" s="216"/>
      <c r="CW367" s="216"/>
      <c r="CX367" s="216"/>
      <c r="CY367" s="216"/>
      <c r="CZ367" s="216"/>
    </row>
    <row r="368" s="131" customFormat="true" ht="15" customHeight="true" x14ac:dyDescent="0.2">
      <c r="B368" s="133"/>
      <c r="Z368" s="216"/>
      <c r="AA368" s="216"/>
      <c r="AB368" s="216"/>
      <c r="AC368" s="216"/>
      <c r="AD368" s="216"/>
      <c r="AE368" s="216"/>
      <c r="AF368" s="216"/>
      <c r="AG368" s="216"/>
      <c r="AH368" s="216"/>
      <c r="AI368" s="216"/>
      <c r="AJ368" s="216"/>
      <c r="AK368" s="216"/>
      <c r="AL368" s="216"/>
      <c r="AM368" s="216"/>
      <c r="AN368" s="216"/>
      <c r="AO368" s="216"/>
      <c r="AP368" s="216"/>
      <c r="AQ368" s="216"/>
      <c r="AR368" s="216"/>
      <c r="AS368" s="216"/>
      <c r="AT368" s="216"/>
      <c r="AU368" s="216"/>
      <c r="AV368" s="216"/>
      <c r="AW368" s="216"/>
      <c r="AX368" s="216"/>
      <c r="AY368" s="216"/>
      <c r="AZ368" s="216"/>
      <c r="BA368" s="239"/>
      <c r="BB368" s="135"/>
      <c r="BC368" s="239"/>
      <c r="BD368" s="239"/>
      <c r="BE368" s="239"/>
      <c r="BF368" s="239"/>
      <c r="BG368" s="239"/>
      <c r="BH368" s="239"/>
      <c r="BI368" s="239"/>
      <c r="BJ368" s="239"/>
      <c r="BK368" s="239"/>
      <c r="BL368" s="239"/>
      <c r="BM368" s="239"/>
      <c r="BN368" s="239"/>
      <c r="BO368" s="239"/>
      <c r="BP368" s="239"/>
      <c r="BQ368" s="239"/>
      <c r="BR368" s="239"/>
      <c r="BS368" s="239"/>
      <c r="BT368" s="239"/>
      <c r="BU368" s="239"/>
      <c r="BV368" s="239"/>
      <c r="BW368" s="239"/>
      <c r="BX368" s="239"/>
      <c r="BY368" s="239"/>
      <c r="BZ368" s="216"/>
      <c r="CA368" s="216"/>
      <c r="CB368" s="216"/>
      <c r="CC368" s="216"/>
      <c r="CD368" s="216"/>
      <c r="CE368" s="216"/>
      <c r="CF368" s="216"/>
      <c r="CG368" s="216"/>
      <c r="CH368" s="216"/>
      <c r="CI368" s="216"/>
      <c r="CJ368" s="216"/>
      <c r="CK368" s="216"/>
      <c r="CL368" s="216"/>
      <c r="CM368" s="216"/>
      <c r="CN368" s="216"/>
      <c r="CO368" s="216"/>
      <c r="CP368" s="216"/>
      <c r="CQ368" s="216"/>
      <c r="CR368" s="216"/>
      <c r="CS368" s="216"/>
      <c r="CT368" s="216"/>
      <c r="CU368" s="216"/>
      <c r="CV368" s="216"/>
      <c r="CW368" s="216"/>
      <c r="CX368" s="216"/>
      <c r="CY368" s="216"/>
      <c r="CZ368" s="216"/>
    </row>
    <row r="369" s="131" customFormat="true" ht="15" customHeight="true" x14ac:dyDescent="0.2">
      <c r="B369" s="133"/>
      <c r="Z369" s="216"/>
      <c r="AA369" s="216"/>
      <c r="AB369" s="216"/>
      <c r="AC369" s="216"/>
      <c r="AD369" s="216"/>
      <c r="AE369" s="216"/>
      <c r="AF369" s="216"/>
      <c r="AG369" s="216"/>
      <c r="AH369" s="216"/>
      <c r="AI369" s="216"/>
      <c r="AJ369" s="216"/>
      <c r="AK369" s="216"/>
      <c r="AL369" s="216"/>
      <c r="AM369" s="216"/>
      <c r="AN369" s="216"/>
      <c r="AO369" s="216"/>
      <c r="AP369" s="216"/>
      <c r="AQ369" s="216"/>
      <c r="AR369" s="216"/>
      <c r="AS369" s="216"/>
      <c r="AT369" s="216"/>
      <c r="AU369" s="216"/>
      <c r="AV369" s="216"/>
      <c r="AW369" s="216"/>
      <c r="AX369" s="216"/>
      <c r="AY369" s="216"/>
      <c r="AZ369" s="216"/>
      <c r="BA369" s="239"/>
      <c r="BB369" s="135"/>
      <c r="BC369" s="239"/>
      <c r="BD369" s="239"/>
      <c r="BE369" s="239"/>
      <c r="BF369" s="239"/>
      <c r="BG369" s="239"/>
      <c r="BH369" s="239"/>
      <c r="BI369" s="239"/>
      <c r="BJ369" s="239"/>
      <c r="BK369" s="239"/>
      <c r="BL369" s="239"/>
      <c r="BM369" s="239"/>
      <c r="BN369" s="239"/>
      <c r="BO369" s="239"/>
      <c r="BP369" s="239"/>
      <c r="BQ369" s="239"/>
      <c r="BR369" s="239"/>
      <c r="BS369" s="239"/>
      <c r="BT369" s="239"/>
      <c r="BU369" s="239"/>
      <c r="BV369" s="239"/>
      <c r="BW369" s="239"/>
      <c r="BX369" s="239"/>
      <c r="BY369" s="239"/>
      <c r="BZ369" s="216"/>
      <c r="CA369" s="216"/>
      <c r="CB369" s="216"/>
      <c r="CC369" s="216"/>
      <c r="CD369" s="216"/>
      <c r="CE369" s="216"/>
      <c r="CF369" s="216"/>
      <c r="CG369" s="216"/>
      <c r="CH369" s="216"/>
      <c r="CI369" s="216"/>
      <c r="CJ369" s="216"/>
      <c r="CK369" s="216"/>
      <c r="CL369" s="216"/>
      <c r="CM369" s="216"/>
      <c r="CN369" s="216"/>
      <c r="CO369" s="216"/>
      <c r="CP369" s="216"/>
      <c r="CQ369" s="216"/>
      <c r="CR369" s="216"/>
      <c r="CS369" s="216"/>
      <c r="CT369" s="216"/>
      <c r="CU369" s="216"/>
      <c r="CV369" s="216"/>
      <c r="CW369" s="216"/>
      <c r="CX369" s="216"/>
      <c r="CY369" s="216"/>
      <c r="CZ369" s="216"/>
    </row>
    <row r="370" s="131" customFormat="true" ht="15" customHeight="true" x14ac:dyDescent="0.2">
      <c r="B370" s="133"/>
      <c r="Z370" s="216"/>
      <c r="AA370" s="216"/>
      <c r="AB370" s="216"/>
      <c r="AC370" s="216"/>
      <c r="AD370" s="216"/>
      <c r="AE370" s="216"/>
      <c r="AF370" s="216"/>
      <c r="AG370" s="216"/>
      <c r="AH370" s="216"/>
      <c r="AI370" s="216"/>
      <c r="AJ370" s="216"/>
      <c r="AK370" s="216"/>
      <c r="AL370" s="216"/>
      <c r="AM370" s="216"/>
      <c r="AN370" s="216"/>
      <c r="AO370" s="216"/>
      <c r="AP370" s="216"/>
      <c r="AQ370" s="216"/>
      <c r="AR370" s="216"/>
      <c r="AS370" s="216"/>
      <c r="AT370" s="216"/>
      <c r="AU370" s="216"/>
      <c r="AV370" s="216"/>
      <c r="AW370" s="216"/>
      <c r="AX370" s="216"/>
      <c r="AY370" s="216"/>
      <c r="AZ370" s="216"/>
      <c r="BA370" s="239"/>
      <c r="BB370" s="135"/>
      <c r="BC370" s="239"/>
      <c r="BD370" s="239"/>
      <c r="BE370" s="239"/>
      <c r="BF370" s="239"/>
      <c r="BG370" s="239"/>
      <c r="BH370" s="239"/>
      <c r="BI370" s="239"/>
      <c r="BJ370" s="239"/>
      <c r="BK370" s="239"/>
      <c r="BL370" s="239"/>
      <c r="BM370" s="239"/>
      <c r="BN370" s="239"/>
      <c r="BO370" s="239"/>
      <c r="BP370" s="239"/>
      <c r="BQ370" s="239"/>
      <c r="BR370" s="239"/>
      <c r="BS370" s="239"/>
      <c r="BT370" s="239"/>
      <c r="BU370" s="239"/>
      <c r="BV370" s="239"/>
      <c r="BW370" s="239"/>
      <c r="BX370" s="239"/>
      <c r="BY370" s="239"/>
      <c r="BZ370" s="216"/>
      <c r="CA370" s="216"/>
      <c r="CB370" s="216"/>
      <c r="CC370" s="216"/>
      <c r="CD370" s="216"/>
      <c r="CE370" s="216"/>
      <c r="CF370" s="216"/>
      <c r="CG370" s="216"/>
      <c r="CH370" s="216"/>
      <c r="CI370" s="216"/>
      <c r="CJ370" s="216"/>
      <c r="CK370" s="216"/>
      <c r="CL370" s="216"/>
      <c r="CM370" s="216"/>
      <c r="CN370" s="216"/>
      <c r="CO370" s="216"/>
      <c r="CP370" s="216"/>
      <c r="CQ370" s="216"/>
      <c r="CR370" s="216"/>
      <c r="CS370" s="216"/>
      <c r="CT370" s="216"/>
      <c r="CU370" s="216"/>
      <c r="CV370" s="216"/>
      <c r="CW370" s="216"/>
      <c r="CX370" s="216"/>
      <c r="CY370" s="216"/>
      <c r="CZ370" s="216"/>
    </row>
    <row r="371" s="131" customFormat="true" ht="15" customHeight="true" x14ac:dyDescent="0.2">
      <c r="B371" s="133"/>
      <c r="Z371" s="216"/>
      <c r="AA371" s="216"/>
      <c r="AB371" s="216"/>
      <c r="AC371" s="216"/>
      <c r="AD371" s="216"/>
      <c r="AE371" s="216"/>
      <c r="AF371" s="216"/>
      <c r="AG371" s="216"/>
      <c r="AH371" s="216"/>
      <c r="AI371" s="216"/>
      <c r="AJ371" s="216"/>
      <c r="AK371" s="216"/>
      <c r="AL371" s="216"/>
      <c r="AM371" s="216"/>
      <c r="AN371" s="216"/>
      <c r="AO371" s="216"/>
      <c r="AP371" s="216"/>
      <c r="AQ371" s="216"/>
      <c r="AR371" s="216"/>
      <c r="AS371" s="216"/>
      <c r="AT371" s="216"/>
      <c r="AU371" s="216"/>
      <c r="AV371" s="216"/>
      <c r="AW371" s="216"/>
      <c r="AX371" s="216"/>
      <c r="AY371" s="216"/>
      <c r="AZ371" s="216"/>
      <c r="BA371" s="239"/>
      <c r="BB371" s="135"/>
      <c r="BC371" s="239"/>
      <c r="BD371" s="239"/>
      <c r="BE371" s="239"/>
      <c r="BF371" s="239"/>
      <c r="BG371" s="239"/>
      <c r="BH371" s="239"/>
      <c r="BI371" s="239"/>
      <c r="BJ371" s="239"/>
      <c r="BK371" s="239"/>
      <c r="BL371" s="239"/>
      <c r="BM371" s="239"/>
      <c r="BN371" s="239"/>
      <c r="BO371" s="239"/>
      <c r="BP371" s="239"/>
      <c r="BQ371" s="239"/>
      <c r="BR371" s="239"/>
      <c r="BS371" s="239"/>
      <c r="BT371" s="239"/>
      <c r="BU371" s="239"/>
      <c r="BV371" s="239"/>
      <c r="BW371" s="239"/>
      <c r="BX371" s="239"/>
      <c r="BY371" s="239"/>
      <c r="BZ371" s="216"/>
      <c r="CA371" s="216"/>
      <c r="CB371" s="216"/>
      <c r="CC371" s="216"/>
      <c r="CD371" s="216"/>
      <c r="CE371" s="216"/>
      <c r="CF371" s="216"/>
      <c r="CG371" s="216"/>
      <c r="CH371" s="216"/>
      <c r="CI371" s="216"/>
      <c r="CJ371" s="216"/>
      <c r="CK371" s="216"/>
      <c r="CL371" s="216"/>
      <c r="CM371" s="216"/>
      <c r="CN371" s="216"/>
      <c r="CO371" s="216"/>
      <c r="CP371" s="216"/>
      <c r="CQ371" s="216"/>
      <c r="CR371" s="216"/>
      <c r="CS371" s="216"/>
      <c r="CT371" s="216"/>
      <c r="CU371" s="216"/>
      <c r="CV371" s="216"/>
      <c r="CW371" s="216"/>
      <c r="CX371" s="216"/>
      <c r="CY371" s="216"/>
      <c r="CZ371" s="216"/>
    </row>
    <row r="372" s="131" customFormat="true" ht="15" customHeight="true" x14ac:dyDescent="0.2">
      <c r="B372" s="133"/>
      <c r="Z372" s="216"/>
      <c r="AA372" s="216"/>
      <c r="AB372" s="216"/>
      <c r="AC372" s="216"/>
      <c r="AD372" s="216"/>
      <c r="AE372" s="216"/>
      <c r="AF372" s="216"/>
      <c r="AG372" s="216"/>
      <c r="AH372" s="216"/>
      <c r="AI372" s="216"/>
      <c r="AJ372" s="216"/>
      <c r="AK372" s="216"/>
      <c r="AL372" s="216"/>
      <c r="AM372" s="216"/>
      <c r="AN372" s="216"/>
      <c r="AO372" s="216"/>
      <c r="AP372" s="216"/>
      <c r="AQ372" s="216"/>
      <c r="AR372" s="216"/>
      <c r="AS372" s="216"/>
      <c r="AT372" s="216"/>
      <c r="AU372" s="216"/>
      <c r="AV372" s="216"/>
      <c r="AW372" s="216"/>
      <c r="AX372" s="216"/>
      <c r="AY372" s="216"/>
      <c r="AZ372" s="216"/>
      <c r="BA372" s="239"/>
      <c r="BB372" s="135"/>
      <c r="BC372" s="239"/>
      <c r="BD372" s="239"/>
      <c r="BE372" s="239"/>
      <c r="BF372" s="239"/>
      <c r="BG372" s="239"/>
      <c r="BH372" s="239"/>
      <c r="BI372" s="239"/>
      <c r="BJ372" s="239"/>
      <c r="BK372" s="239"/>
      <c r="BL372" s="239"/>
      <c r="BM372" s="239"/>
      <c r="BN372" s="239"/>
      <c r="BO372" s="239"/>
      <c r="BP372" s="239"/>
      <c r="BQ372" s="239"/>
      <c r="BR372" s="239"/>
      <c r="BS372" s="239"/>
      <c r="BT372" s="239"/>
      <c r="BU372" s="239"/>
      <c r="BV372" s="239"/>
      <c r="BW372" s="239"/>
      <c r="BX372" s="239"/>
      <c r="BY372" s="239"/>
      <c r="BZ372" s="216"/>
      <c r="CA372" s="216"/>
      <c r="CB372" s="216"/>
      <c r="CC372" s="216"/>
      <c r="CD372" s="216"/>
      <c r="CE372" s="216"/>
      <c r="CF372" s="216"/>
      <c r="CG372" s="216"/>
      <c r="CH372" s="216"/>
      <c r="CI372" s="216"/>
      <c r="CJ372" s="216"/>
      <c r="CK372" s="216"/>
      <c r="CL372" s="216"/>
      <c r="CM372" s="216"/>
      <c r="CN372" s="216"/>
      <c r="CO372" s="216"/>
      <c r="CP372" s="216"/>
      <c r="CQ372" s="216"/>
      <c r="CR372" s="216"/>
      <c r="CS372" s="216"/>
      <c r="CT372" s="216"/>
      <c r="CU372" s="216"/>
      <c r="CV372" s="216"/>
      <c r="CW372" s="216"/>
      <c r="CX372" s="216"/>
      <c r="CY372" s="216"/>
      <c r="CZ372" s="216"/>
    </row>
    <row r="373" s="131" customFormat="true" ht="15" customHeight="true" x14ac:dyDescent="0.2">
      <c r="B373" s="133"/>
      <c r="Z373" s="216"/>
      <c r="AA373" s="216"/>
      <c r="AB373" s="216"/>
      <c r="AC373" s="216"/>
      <c r="AD373" s="216"/>
      <c r="AE373" s="216"/>
      <c r="AF373" s="216"/>
      <c r="AG373" s="216"/>
      <c r="AH373" s="216"/>
      <c r="AI373" s="216"/>
      <c r="AJ373" s="216"/>
      <c r="AK373" s="216"/>
      <c r="AL373" s="216"/>
      <c r="AM373" s="216"/>
      <c r="AN373" s="216"/>
      <c r="AO373" s="216"/>
      <c r="AP373" s="216"/>
      <c r="AQ373" s="216"/>
      <c r="AR373" s="216"/>
      <c r="AS373" s="216"/>
      <c r="AT373" s="216"/>
      <c r="AU373" s="216"/>
      <c r="AV373" s="216"/>
      <c r="AW373" s="216"/>
      <c r="AX373" s="216"/>
      <c r="AY373" s="216"/>
      <c r="AZ373" s="216"/>
      <c r="BA373" s="239"/>
      <c r="BB373" s="135"/>
      <c r="BC373" s="239"/>
      <c r="BD373" s="239"/>
      <c r="BE373" s="239"/>
      <c r="BF373" s="239"/>
      <c r="BG373" s="239"/>
      <c r="BH373" s="239"/>
      <c r="BI373" s="239"/>
      <c r="BJ373" s="239"/>
      <c r="BK373" s="239"/>
      <c r="BL373" s="239"/>
      <c r="BM373" s="239"/>
      <c r="BN373" s="239"/>
      <c r="BO373" s="239"/>
      <c r="BP373" s="239"/>
      <c r="BQ373" s="239"/>
      <c r="BR373" s="239"/>
      <c r="BS373" s="239"/>
      <c r="BT373" s="239"/>
      <c r="BU373" s="239"/>
      <c r="BV373" s="239"/>
      <c r="BW373" s="239"/>
      <c r="BX373" s="239"/>
      <c r="BY373" s="239"/>
      <c r="BZ373" s="216"/>
      <c r="CA373" s="216"/>
      <c r="CB373" s="216"/>
      <c r="CC373" s="216"/>
      <c r="CD373" s="216"/>
      <c r="CE373" s="216"/>
      <c r="CF373" s="216"/>
      <c r="CG373" s="216"/>
      <c r="CH373" s="216"/>
      <c r="CI373" s="216"/>
      <c r="CJ373" s="216"/>
      <c r="CK373" s="216"/>
      <c r="CL373" s="216"/>
      <c r="CM373" s="216"/>
      <c r="CN373" s="216"/>
      <c r="CO373" s="216"/>
      <c r="CP373" s="216"/>
      <c r="CQ373" s="216"/>
      <c r="CR373" s="216"/>
      <c r="CS373" s="216"/>
      <c r="CT373" s="216"/>
      <c r="CU373" s="216"/>
      <c r="CV373" s="216"/>
      <c r="CW373" s="216"/>
      <c r="CX373" s="216"/>
      <c r="CY373" s="216"/>
      <c r="CZ373" s="216"/>
    </row>
    <row r="374" s="131" customFormat="true" ht="15" customHeight="true" x14ac:dyDescent="0.2">
      <c r="B374" s="133"/>
      <c r="Z374" s="216"/>
      <c r="AA374" s="216"/>
      <c r="AB374" s="216"/>
      <c r="AC374" s="216"/>
      <c r="AD374" s="216"/>
      <c r="AE374" s="216"/>
      <c r="AF374" s="216"/>
      <c r="AG374" s="216"/>
      <c r="AH374" s="216"/>
      <c r="AI374" s="216"/>
      <c r="AJ374" s="216"/>
      <c r="AK374" s="216"/>
      <c r="AL374" s="216"/>
      <c r="AM374" s="216"/>
      <c r="AN374" s="216"/>
      <c r="AO374" s="216"/>
      <c r="AP374" s="216"/>
      <c r="AQ374" s="216"/>
      <c r="AR374" s="216"/>
      <c r="AS374" s="216"/>
      <c r="AT374" s="216"/>
      <c r="AU374" s="216"/>
      <c r="AV374" s="216"/>
      <c r="AW374" s="216"/>
      <c r="AX374" s="216"/>
      <c r="AY374" s="216"/>
      <c r="AZ374" s="216"/>
      <c r="BA374" s="239"/>
      <c r="BB374" s="135"/>
      <c r="BC374" s="239"/>
      <c r="BD374" s="239"/>
      <c r="BE374" s="239"/>
      <c r="BF374" s="239"/>
      <c r="BG374" s="239"/>
      <c r="BH374" s="239"/>
      <c r="BI374" s="239"/>
      <c r="BJ374" s="239"/>
      <c r="BK374" s="239"/>
      <c r="BL374" s="239"/>
      <c r="BM374" s="239"/>
      <c r="BN374" s="239"/>
      <c r="BO374" s="239"/>
      <c r="BP374" s="239"/>
      <c r="BQ374" s="239"/>
      <c r="BR374" s="239"/>
      <c r="BS374" s="239"/>
      <c r="BT374" s="239"/>
      <c r="BU374" s="239"/>
      <c r="BV374" s="239"/>
      <c r="BW374" s="239"/>
      <c r="BX374" s="239"/>
      <c r="BY374" s="239"/>
      <c r="BZ374" s="216"/>
      <c r="CA374" s="216"/>
      <c r="CB374" s="216"/>
      <c r="CC374" s="216"/>
      <c r="CD374" s="216"/>
      <c r="CE374" s="216"/>
      <c r="CF374" s="216"/>
      <c r="CG374" s="216"/>
      <c r="CH374" s="216"/>
      <c r="CI374" s="216"/>
      <c r="CJ374" s="216"/>
      <c r="CK374" s="216"/>
      <c r="CL374" s="216"/>
      <c r="CM374" s="216"/>
      <c r="CN374" s="216"/>
      <c r="CO374" s="216"/>
      <c r="CP374" s="216"/>
      <c r="CQ374" s="216"/>
      <c r="CR374" s="216"/>
      <c r="CS374" s="216"/>
      <c r="CT374" s="216"/>
      <c r="CU374" s="216"/>
      <c r="CV374" s="216"/>
      <c r="CW374" s="216"/>
      <c r="CX374" s="216"/>
      <c r="CY374" s="216"/>
      <c r="CZ374" s="216"/>
    </row>
    <row r="375" s="131" customFormat="true" ht="15" customHeight="true" x14ac:dyDescent="0.2">
      <c r="B375" s="133"/>
      <c r="Z375" s="216"/>
      <c r="AA375" s="216"/>
      <c r="AB375" s="216"/>
      <c r="AC375" s="216"/>
      <c r="AD375" s="216"/>
      <c r="AE375" s="216"/>
      <c r="AF375" s="216"/>
      <c r="AG375" s="216"/>
      <c r="AH375" s="216"/>
      <c r="AI375" s="216"/>
      <c r="AJ375" s="216"/>
      <c r="AK375" s="216"/>
      <c r="AL375" s="216"/>
      <c r="AM375" s="216"/>
      <c r="AN375" s="216"/>
      <c r="AO375" s="216"/>
      <c r="AP375" s="216"/>
      <c r="AQ375" s="216"/>
      <c r="AR375" s="216"/>
      <c r="AS375" s="216"/>
      <c r="AT375" s="216"/>
      <c r="AU375" s="216"/>
      <c r="AV375" s="216"/>
      <c r="AW375" s="216"/>
      <c r="AX375" s="216"/>
      <c r="AY375" s="216"/>
      <c r="AZ375" s="216"/>
      <c r="BA375" s="132"/>
      <c r="BB375" s="130"/>
      <c r="BC375" s="130"/>
      <c r="BD375" s="130"/>
      <c r="BE375" s="130"/>
      <c r="BF375" s="130"/>
      <c r="BG375" s="130"/>
      <c r="BH375" s="130"/>
      <c r="BI375" s="130"/>
      <c r="BJ375" s="130"/>
      <c r="BK375" s="130"/>
      <c r="BL375" s="130"/>
      <c r="BM375" s="130"/>
      <c r="BN375" s="130"/>
      <c r="BO375" s="130"/>
      <c r="BP375" s="130"/>
      <c r="BQ375" s="130"/>
      <c r="BR375" s="130"/>
      <c r="BS375" s="130"/>
      <c r="BT375" s="130"/>
      <c r="BU375" s="130"/>
      <c r="BV375" s="130"/>
      <c r="BW375" s="130"/>
      <c r="BX375" s="130"/>
      <c r="BY375" s="132"/>
      <c r="BZ375" s="215"/>
      <c r="CA375" s="215"/>
      <c r="CB375" s="215"/>
      <c r="CC375" s="215"/>
      <c r="CD375" s="215"/>
      <c r="CE375" s="215"/>
      <c r="CF375" s="215"/>
      <c r="CG375" s="215"/>
      <c r="CH375" s="215"/>
      <c r="CI375" s="215"/>
      <c r="CJ375" s="215"/>
      <c r="CK375" s="215"/>
      <c r="CL375" s="215"/>
      <c r="CM375" s="215"/>
      <c r="CN375" s="215"/>
      <c r="CO375" s="215"/>
      <c r="CP375" s="215"/>
      <c r="CQ375" s="215"/>
      <c r="CR375" s="215"/>
      <c r="CS375" s="215"/>
      <c r="CT375" s="215"/>
      <c r="CU375" s="215"/>
      <c r="CV375" s="215"/>
      <c r="CW375" s="215"/>
      <c r="CX375" s="215"/>
      <c r="CY375" s="215"/>
      <c r="CZ375" s="215"/>
    </row>
    <row r="376" s="131" customFormat="true" ht="15" customHeight="true" x14ac:dyDescent="0.2">
      <c r="B376" s="133"/>
      <c r="Z376" s="216"/>
      <c r="AA376" s="216"/>
      <c r="AB376" s="216"/>
      <c r="AC376" s="216"/>
      <c r="AD376" s="216"/>
      <c r="AE376" s="216"/>
      <c r="AF376" s="216"/>
      <c r="AG376" s="216"/>
      <c r="AH376" s="216"/>
      <c r="AI376" s="216"/>
      <c r="AJ376" s="216"/>
      <c r="AK376" s="216"/>
      <c r="AL376" s="216"/>
      <c r="AM376" s="216"/>
      <c r="AN376" s="216"/>
      <c r="AO376" s="216"/>
      <c r="AP376" s="216"/>
      <c r="AQ376" s="216"/>
      <c r="AR376" s="216"/>
      <c r="AS376" s="216"/>
      <c r="AT376" s="216"/>
      <c r="AU376" s="216"/>
      <c r="AV376" s="216"/>
      <c r="AW376" s="216"/>
      <c r="AX376" s="216"/>
      <c r="AY376" s="216"/>
      <c r="AZ376" s="216"/>
      <c r="BA376" s="132"/>
      <c r="BB376" s="130"/>
      <c r="BC376" s="130"/>
      <c r="BD376" s="130"/>
      <c r="BE376" s="130"/>
      <c r="BF376" s="130"/>
      <c r="BG376" s="130"/>
      <c r="BH376" s="130"/>
      <c r="BI376" s="130"/>
      <c r="BJ376" s="130"/>
      <c r="BK376" s="130"/>
      <c r="BL376" s="130"/>
      <c r="BM376" s="130"/>
      <c r="BN376" s="130"/>
      <c r="BO376" s="130"/>
      <c r="BP376" s="130"/>
      <c r="BQ376" s="130"/>
      <c r="BR376" s="130"/>
      <c r="BS376" s="130"/>
      <c r="BT376" s="130"/>
      <c r="BU376" s="130"/>
      <c r="BV376" s="130"/>
      <c r="BW376" s="130"/>
      <c r="BX376" s="130"/>
      <c r="BY376" s="132"/>
      <c r="BZ376" s="215"/>
      <c r="CA376" s="215"/>
      <c r="CB376" s="215"/>
      <c r="CC376" s="215"/>
      <c r="CD376" s="215"/>
      <c r="CE376" s="215"/>
      <c r="CF376" s="215"/>
      <c r="CG376" s="215"/>
      <c r="CH376" s="215"/>
      <c r="CI376" s="215"/>
      <c r="CJ376" s="215"/>
      <c r="CK376" s="215"/>
      <c r="CL376" s="215"/>
      <c r="CM376" s="215"/>
      <c r="CN376" s="215"/>
      <c r="CO376" s="215"/>
      <c r="CP376" s="215"/>
      <c r="CQ376" s="215"/>
      <c r="CR376" s="215"/>
      <c r="CS376" s="215"/>
      <c r="CT376" s="215"/>
      <c r="CU376" s="215"/>
      <c r="CV376" s="215"/>
      <c r="CW376" s="215"/>
      <c r="CX376" s="215"/>
      <c r="CY376" s="215"/>
      <c r="CZ376" s="215"/>
    </row>
    <row r="377" s="131" customFormat="true" ht="15" customHeight="true" x14ac:dyDescent="0.2">
      <c r="B377" s="133"/>
      <c r="Z377" s="216"/>
      <c r="AA377" s="216"/>
      <c r="AB377" s="216"/>
      <c r="AC377" s="216"/>
      <c r="AD377" s="216"/>
      <c r="AE377" s="216"/>
      <c r="AF377" s="216"/>
      <c r="AG377" s="216"/>
      <c r="AH377" s="216"/>
      <c r="AI377" s="216"/>
      <c r="AJ377" s="216"/>
      <c r="AK377" s="216"/>
      <c r="AL377" s="216"/>
      <c r="AM377" s="216"/>
      <c r="AN377" s="216"/>
      <c r="AO377" s="216"/>
      <c r="AP377" s="216"/>
      <c r="AQ377" s="216"/>
      <c r="AR377" s="216"/>
      <c r="AS377" s="216"/>
      <c r="AT377" s="216"/>
      <c r="AU377" s="216"/>
      <c r="AV377" s="216"/>
      <c r="AW377" s="216"/>
      <c r="AX377" s="216"/>
      <c r="AY377" s="216"/>
      <c r="AZ377" s="216"/>
      <c r="BA377" s="132"/>
      <c r="BB377" s="130"/>
      <c r="BC377" s="130"/>
      <c r="BD377" s="130"/>
      <c r="BE377" s="130"/>
      <c r="BF377" s="130"/>
      <c r="BG377" s="130"/>
      <c r="BH377" s="130"/>
      <c r="BI377" s="130"/>
      <c r="BJ377" s="130"/>
      <c r="BK377" s="130"/>
      <c r="BL377" s="130"/>
      <c r="BM377" s="130"/>
      <c r="BN377" s="130"/>
      <c r="BO377" s="130"/>
      <c r="BP377" s="130"/>
      <c r="BQ377" s="130"/>
      <c r="BR377" s="130"/>
      <c r="BS377" s="130"/>
      <c r="BT377" s="130"/>
      <c r="BU377" s="130"/>
      <c r="BV377" s="130"/>
      <c r="BW377" s="130"/>
      <c r="BX377" s="130"/>
      <c r="BY377" s="132"/>
      <c r="BZ377" s="215"/>
      <c r="CA377" s="215"/>
      <c r="CB377" s="215"/>
      <c r="CC377" s="215"/>
      <c r="CD377" s="215"/>
      <c r="CE377" s="215"/>
      <c r="CF377" s="215"/>
      <c r="CG377" s="215"/>
      <c r="CH377" s="215"/>
      <c r="CI377" s="215"/>
      <c r="CJ377" s="215"/>
      <c r="CK377" s="215"/>
      <c r="CL377" s="215"/>
      <c r="CM377" s="215"/>
      <c r="CN377" s="215"/>
      <c r="CO377" s="215"/>
      <c r="CP377" s="215"/>
      <c r="CQ377" s="215"/>
      <c r="CR377" s="215"/>
      <c r="CS377" s="215"/>
      <c r="CT377" s="215"/>
      <c r="CU377" s="215"/>
      <c r="CV377" s="215"/>
      <c r="CW377" s="215"/>
      <c r="CX377" s="215"/>
      <c r="CY377" s="215"/>
      <c r="CZ377" s="215"/>
    </row>
    <row r="378" s="131" customFormat="true" ht="15" customHeight="true" x14ac:dyDescent="0.2">
      <c r="B378" s="133"/>
      <c r="Z378" s="216"/>
      <c r="AA378" s="216"/>
      <c r="AB378" s="216"/>
      <c r="AC378" s="216"/>
      <c r="AD378" s="216"/>
      <c r="AE378" s="216"/>
      <c r="AF378" s="216"/>
      <c r="AG378" s="216"/>
      <c r="AH378" s="216"/>
      <c r="AI378" s="216"/>
      <c r="AJ378" s="216"/>
      <c r="AK378" s="216"/>
      <c r="AL378" s="216"/>
      <c r="AM378" s="216"/>
      <c r="AN378" s="216"/>
      <c r="AO378" s="216"/>
      <c r="AP378" s="216"/>
      <c r="AQ378" s="216"/>
      <c r="AR378" s="216"/>
      <c r="AS378" s="216"/>
      <c r="AT378" s="216"/>
      <c r="AU378" s="216"/>
      <c r="AV378" s="216"/>
      <c r="AW378" s="216"/>
      <c r="AX378" s="216"/>
      <c r="AY378" s="216"/>
      <c r="AZ378" s="216"/>
      <c r="BA378" s="132"/>
      <c r="BB378" s="130"/>
      <c r="BC378" s="130"/>
      <c r="BD378" s="130"/>
      <c r="BE378" s="130"/>
      <c r="BF378" s="130"/>
      <c r="BG378" s="130"/>
      <c r="BH378" s="130"/>
      <c r="BI378" s="130"/>
      <c r="BJ378" s="130"/>
      <c r="BK378" s="130"/>
      <c r="BL378" s="130"/>
      <c r="BM378" s="130"/>
      <c r="BN378" s="130"/>
      <c r="BO378" s="130"/>
      <c r="BP378" s="130"/>
      <c r="BQ378" s="130"/>
      <c r="BR378" s="130"/>
      <c r="BS378" s="130"/>
      <c r="BT378" s="130"/>
      <c r="BU378" s="130"/>
      <c r="BV378" s="130"/>
      <c r="BW378" s="130"/>
      <c r="BX378" s="130"/>
      <c r="BY378" s="132"/>
      <c r="BZ378" s="215"/>
      <c r="CA378" s="215"/>
      <c r="CB378" s="215"/>
      <c r="CC378" s="215"/>
      <c r="CD378" s="215"/>
      <c r="CE378" s="215"/>
      <c r="CF378" s="215"/>
      <c r="CG378" s="215"/>
      <c r="CH378" s="215"/>
      <c r="CI378" s="215"/>
      <c r="CJ378" s="215"/>
      <c r="CK378" s="215"/>
      <c r="CL378" s="215"/>
      <c r="CM378" s="215"/>
      <c r="CN378" s="215"/>
      <c r="CO378" s="215"/>
      <c r="CP378" s="215"/>
      <c r="CQ378" s="215"/>
      <c r="CR378" s="215"/>
      <c r="CS378" s="215"/>
      <c r="CT378" s="215"/>
      <c r="CU378" s="215"/>
      <c r="CV378" s="215"/>
      <c r="CW378" s="215"/>
      <c r="CX378" s="215"/>
      <c r="CY378" s="215"/>
      <c r="CZ378" s="215"/>
    </row>
    <row r="379" s="131" customFormat="true" ht="15" customHeight="true" x14ac:dyDescent="0.2">
      <c r="B379" s="133"/>
      <c r="Z379" s="216"/>
      <c r="AA379" s="216"/>
      <c r="AB379" s="216"/>
      <c r="AC379" s="216"/>
      <c r="AD379" s="216"/>
      <c r="AE379" s="216"/>
      <c r="AF379" s="216"/>
      <c r="AG379" s="216"/>
      <c r="AH379" s="216"/>
      <c r="AI379" s="216"/>
      <c r="AJ379" s="216"/>
      <c r="AK379" s="216"/>
      <c r="AL379" s="216"/>
      <c r="AM379" s="216"/>
      <c r="AN379" s="216"/>
      <c r="AO379" s="216"/>
      <c r="AP379" s="216"/>
      <c r="AQ379" s="216"/>
      <c r="AR379" s="216"/>
      <c r="AS379" s="216"/>
      <c r="AT379" s="216"/>
      <c r="AU379" s="216"/>
      <c r="AV379" s="216"/>
      <c r="AW379" s="216"/>
      <c r="AX379" s="216"/>
      <c r="AY379" s="216"/>
      <c r="AZ379" s="216"/>
      <c r="BA379" s="132"/>
      <c r="BB379" s="130"/>
      <c r="BC379" s="130"/>
      <c r="BD379" s="130"/>
      <c r="BE379" s="130"/>
      <c r="BF379" s="130"/>
      <c r="BG379" s="130"/>
      <c r="BH379" s="130"/>
      <c r="BI379" s="130"/>
      <c r="BJ379" s="130"/>
      <c r="BK379" s="130"/>
      <c r="BL379" s="130"/>
      <c r="BM379" s="130"/>
      <c r="BN379" s="130"/>
      <c r="BO379" s="130"/>
      <c r="BP379" s="130"/>
      <c r="BQ379" s="130"/>
      <c r="BR379" s="130"/>
      <c r="BS379" s="130"/>
      <c r="BT379" s="130"/>
      <c r="BU379" s="130"/>
      <c r="BV379" s="130"/>
      <c r="BW379" s="130"/>
      <c r="BX379" s="130"/>
      <c r="BY379" s="132"/>
      <c r="BZ379" s="215"/>
      <c r="CA379" s="215"/>
      <c r="CB379" s="215"/>
      <c r="CC379" s="215"/>
      <c r="CD379" s="215"/>
      <c r="CE379" s="215"/>
      <c r="CF379" s="215"/>
      <c r="CG379" s="215"/>
      <c r="CH379" s="215"/>
      <c r="CI379" s="215"/>
      <c r="CJ379" s="215"/>
      <c r="CK379" s="215"/>
      <c r="CL379" s="215"/>
      <c r="CM379" s="215"/>
      <c r="CN379" s="215"/>
      <c r="CO379" s="215"/>
      <c r="CP379" s="215"/>
      <c r="CQ379" s="215"/>
      <c r="CR379" s="215"/>
      <c r="CS379" s="215"/>
      <c r="CT379" s="215"/>
      <c r="CU379" s="215"/>
      <c r="CV379" s="215"/>
      <c r="CW379" s="215"/>
      <c r="CX379" s="215"/>
      <c r="CY379" s="215"/>
      <c r="CZ379" s="215"/>
    </row>
    <row r="380" s="131" customFormat="true" ht="15" customHeight="true" x14ac:dyDescent="0.2">
      <c r="B380" s="133"/>
      <c r="Z380" s="216"/>
      <c r="AA380" s="216"/>
      <c r="AB380" s="216"/>
      <c r="AC380" s="216"/>
      <c r="AD380" s="216"/>
      <c r="AE380" s="216"/>
      <c r="AF380" s="216"/>
      <c r="AG380" s="216"/>
      <c r="AH380" s="216"/>
      <c r="AI380" s="216"/>
      <c r="AJ380" s="216"/>
      <c r="AK380" s="216"/>
      <c r="AL380" s="216"/>
      <c r="AM380" s="216"/>
      <c r="AN380" s="216"/>
      <c r="AO380" s="216"/>
      <c r="AP380" s="216"/>
      <c r="AQ380" s="216"/>
      <c r="AR380" s="216"/>
      <c r="AS380" s="216"/>
      <c r="AT380" s="216"/>
      <c r="AU380" s="216"/>
      <c r="AV380" s="216"/>
      <c r="AW380" s="216"/>
      <c r="AX380" s="216"/>
      <c r="AY380" s="216"/>
      <c r="AZ380" s="216"/>
      <c r="BA380" s="132"/>
      <c r="BB380" s="130"/>
      <c r="BC380" s="130"/>
      <c r="BD380" s="130"/>
      <c r="BE380" s="130"/>
      <c r="BF380" s="130"/>
      <c r="BG380" s="130"/>
      <c r="BH380" s="130"/>
      <c r="BI380" s="130"/>
      <c r="BJ380" s="130"/>
      <c r="BK380" s="130"/>
      <c r="BL380" s="130"/>
      <c r="BM380" s="130"/>
      <c r="BN380" s="130"/>
      <c r="BO380" s="130"/>
      <c r="BP380" s="130"/>
      <c r="BQ380" s="130"/>
      <c r="BR380" s="130"/>
      <c r="BS380" s="130"/>
      <c r="BT380" s="130"/>
      <c r="BU380" s="130"/>
      <c r="BV380" s="130"/>
      <c r="BW380" s="130"/>
      <c r="BX380" s="130"/>
      <c r="BY380" s="132"/>
      <c r="BZ380" s="215"/>
      <c r="CA380" s="215"/>
      <c r="CB380" s="215"/>
      <c r="CC380" s="215"/>
      <c r="CD380" s="215"/>
      <c r="CE380" s="215"/>
      <c r="CF380" s="215"/>
      <c r="CG380" s="215"/>
      <c r="CH380" s="215"/>
      <c r="CI380" s="215"/>
      <c r="CJ380" s="215"/>
      <c r="CK380" s="215"/>
      <c r="CL380" s="215"/>
      <c r="CM380" s="215"/>
      <c r="CN380" s="215"/>
      <c r="CO380" s="215"/>
      <c r="CP380" s="215"/>
      <c r="CQ380" s="215"/>
      <c r="CR380" s="215"/>
      <c r="CS380" s="215"/>
      <c r="CT380" s="215"/>
      <c r="CU380" s="215"/>
      <c r="CV380" s="215"/>
      <c r="CW380" s="215"/>
      <c r="CX380" s="215"/>
      <c r="CY380" s="215"/>
      <c r="CZ380" s="215"/>
    </row>
    <row r="381" s="131" customFormat="true" ht="15" customHeight="true" x14ac:dyDescent="0.2">
      <c r="B381" s="133"/>
      <c r="Z381" s="216"/>
      <c r="AA381" s="216"/>
      <c r="AB381" s="216"/>
      <c r="AC381" s="216"/>
      <c r="AD381" s="216"/>
      <c r="AE381" s="216"/>
      <c r="AF381" s="216"/>
      <c r="AG381" s="216"/>
      <c r="AH381" s="216"/>
      <c r="AI381" s="216"/>
      <c r="AJ381" s="216"/>
      <c r="AK381" s="216"/>
      <c r="AL381" s="216"/>
      <c r="AM381" s="216"/>
      <c r="AN381" s="216"/>
      <c r="AO381" s="216"/>
      <c r="AP381" s="216"/>
      <c r="AQ381" s="216"/>
      <c r="AR381" s="216"/>
      <c r="AS381" s="216"/>
      <c r="AT381" s="216"/>
      <c r="AU381" s="216"/>
      <c r="AV381" s="216"/>
      <c r="AW381" s="216"/>
      <c r="AX381" s="216"/>
      <c r="AY381" s="216"/>
      <c r="AZ381" s="216"/>
      <c r="BA381" s="132"/>
      <c r="BB381" s="130"/>
      <c r="BC381" s="130"/>
      <c r="BD381" s="130"/>
      <c r="BE381" s="130"/>
      <c r="BF381" s="130"/>
      <c r="BG381" s="130"/>
      <c r="BH381" s="130"/>
      <c r="BI381" s="130"/>
      <c r="BJ381" s="130"/>
      <c r="BK381" s="130"/>
      <c r="BL381" s="130"/>
      <c r="BM381" s="130"/>
      <c r="BN381" s="130"/>
      <c r="BO381" s="130"/>
      <c r="BP381" s="130"/>
      <c r="BQ381" s="130"/>
      <c r="BR381" s="130"/>
      <c r="BS381" s="130"/>
      <c r="BT381" s="130"/>
      <c r="BU381" s="130"/>
      <c r="BV381" s="130"/>
      <c r="BW381" s="130"/>
      <c r="BX381" s="130"/>
      <c r="BY381" s="132"/>
      <c r="BZ381" s="215"/>
      <c r="CA381" s="215"/>
      <c r="CB381" s="215"/>
      <c r="CC381" s="215"/>
      <c r="CD381" s="215"/>
      <c r="CE381" s="215"/>
      <c r="CF381" s="215"/>
      <c r="CG381" s="215"/>
      <c r="CH381" s="215"/>
      <c r="CI381" s="215"/>
      <c r="CJ381" s="215"/>
      <c r="CK381" s="215"/>
      <c r="CL381" s="215"/>
      <c r="CM381" s="215"/>
      <c r="CN381" s="215"/>
      <c r="CO381" s="215"/>
      <c r="CP381" s="215"/>
      <c r="CQ381" s="215"/>
      <c r="CR381" s="215"/>
      <c r="CS381" s="215"/>
      <c r="CT381" s="215"/>
      <c r="CU381" s="215"/>
      <c r="CV381" s="215"/>
      <c r="CW381" s="215"/>
      <c r="CX381" s="215"/>
      <c r="CY381" s="215"/>
      <c r="CZ381" s="215"/>
    </row>
    <row r="382" s="131" customFormat="true" ht="15" customHeight="true" x14ac:dyDescent="0.2">
      <c r="B382" s="133"/>
      <c r="Z382" s="216"/>
      <c r="AA382" s="216"/>
      <c r="AB382" s="216"/>
      <c r="AC382" s="216"/>
      <c r="AD382" s="216"/>
      <c r="AE382" s="216"/>
      <c r="AF382" s="216"/>
      <c r="AG382" s="216"/>
      <c r="AH382" s="216"/>
      <c r="AI382" s="216"/>
      <c r="AJ382" s="216"/>
      <c r="AK382" s="216"/>
      <c r="AL382" s="216"/>
      <c r="AM382" s="216"/>
      <c r="AN382" s="216"/>
      <c r="AO382" s="216"/>
      <c r="AP382" s="216"/>
      <c r="AQ382" s="216"/>
      <c r="AR382" s="216"/>
      <c r="AS382" s="216"/>
      <c r="AT382" s="216"/>
      <c r="AU382" s="216"/>
      <c r="AV382" s="216"/>
      <c r="AW382" s="216"/>
      <c r="AX382" s="216"/>
      <c r="AY382" s="216"/>
      <c r="AZ382" s="216"/>
      <c r="BA382" s="132"/>
      <c r="BB382" s="130"/>
      <c r="BC382" s="130"/>
      <c r="BD382" s="130"/>
      <c r="BE382" s="130"/>
      <c r="BF382" s="130"/>
      <c r="BG382" s="130"/>
      <c r="BH382" s="130"/>
      <c r="BI382" s="130"/>
      <c r="BJ382" s="130"/>
      <c r="BK382" s="130"/>
      <c r="BL382" s="130"/>
      <c r="BM382" s="130"/>
      <c r="BN382" s="130"/>
      <c r="BO382" s="130"/>
      <c r="BP382" s="130"/>
      <c r="BQ382" s="130"/>
      <c r="BR382" s="130"/>
      <c r="BS382" s="130"/>
      <c r="BT382" s="130"/>
      <c r="BU382" s="130"/>
      <c r="BV382" s="130"/>
      <c r="BW382" s="130"/>
      <c r="BX382" s="130"/>
      <c r="BY382" s="132"/>
      <c r="BZ382" s="215"/>
      <c r="CA382" s="215"/>
      <c r="CB382" s="215"/>
      <c r="CC382" s="215"/>
      <c r="CD382" s="215"/>
      <c r="CE382" s="215"/>
      <c r="CF382" s="215"/>
      <c r="CG382" s="215"/>
      <c r="CH382" s="215"/>
      <c r="CI382" s="215"/>
      <c r="CJ382" s="215"/>
      <c r="CK382" s="215"/>
      <c r="CL382" s="215"/>
      <c r="CM382" s="215"/>
      <c r="CN382" s="215"/>
      <c r="CO382" s="215"/>
      <c r="CP382" s="215"/>
      <c r="CQ382" s="215"/>
      <c r="CR382" s="215"/>
      <c r="CS382" s="215"/>
      <c r="CT382" s="215"/>
      <c r="CU382" s="215"/>
      <c r="CV382" s="215"/>
      <c r="CW382" s="215"/>
      <c r="CX382" s="215"/>
      <c r="CY382" s="215"/>
      <c r="CZ382" s="215"/>
    </row>
    <row r="383" s="131" customFormat="true" ht="15" customHeight="true" x14ac:dyDescent="0.2">
      <c r="B383" s="133"/>
      <c r="Z383" s="216"/>
      <c r="AA383" s="216"/>
      <c r="AB383" s="216"/>
      <c r="AC383" s="216"/>
      <c r="AD383" s="216"/>
      <c r="AE383" s="216"/>
      <c r="AF383" s="216"/>
      <c r="AG383" s="216"/>
      <c r="AH383" s="216"/>
      <c r="AI383" s="216"/>
      <c r="AJ383" s="216"/>
      <c r="AK383" s="216"/>
      <c r="AL383" s="216"/>
      <c r="AM383" s="216"/>
      <c r="AN383" s="216"/>
      <c r="AO383" s="216"/>
      <c r="AP383" s="216"/>
      <c r="AQ383" s="216"/>
      <c r="AR383" s="216"/>
      <c r="AS383" s="216"/>
      <c r="AT383" s="216"/>
      <c r="AU383" s="216"/>
      <c r="AV383" s="216"/>
      <c r="AW383" s="216"/>
      <c r="AX383" s="216"/>
      <c r="AY383" s="216"/>
      <c r="AZ383" s="216"/>
      <c r="BA383" s="132"/>
      <c r="BB383" s="130"/>
      <c r="BC383" s="130"/>
      <c r="BD383" s="130"/>
      <c r="BE383" s="130"/>
      <c r="BF383" s="130"/>
      <c r="BG383" s="130"/>
      <c r="BH383" s="130"/>
      <c r="BI383" s="130"/>
      <c r="BJ383" s="130"/>
      <c r="BK383" s="130"/>
      <c r="BL383" s="130"/>
      <c r="BM383" s="130"/>
      <c r="BN383" s="130"/>
      <c r="BO383" s="130"/>
      <c r="BP383" s="130"/>
      <c r="BQ383" s="130"/>
      <c r="BR383" s="130"/>
      <c r="BS383" s="130"/>
      <c r="BT383" s="130"/>
      <c r="BU383" s="130"/>
      <c r="BV383" s="130"/>
      <c r="BW383" s="130"/>
      <c r="BX383" s="130"/>
      <c r="BY383" s="132"/>
      <c r="BZ383" s="215"/>
      <c r="CA383" s="215"/>
      <c r="CB383" s="215"/>
      <c r="CC383" s="215"/>
      <c r="CD383" s="215"/>
      <c r="CE383" s="215"/>
      <c r="CF383" s="215"/>
      <c r="CG383" s="215"/>
      <c r="CH383" s="215"/>
      <c r="CI383" s="215"/>
      <c r="CJ383" s="215"/>
      <c r="CK383" s="215"/>
      <c r="CL383" s="215"/>
      <c r="CM383" s="215"/>
      <c r="CN383" s="215"/>
      <c r="CO383" s="215"/>
      <c r="CP383" s="215"/>
      <c r="CQ383" s="215"/>
      <c r="CR383" s="215"/>
      <c r="CS383" s="215"/>
      <c r="CT383" s="215"/>
      <c r="CU383" s="215"/>
      <c r="CV383" s="215"/>
      <c r="CW383" s="215"/>
      <c r="CX383" s="215"/>
      <c r="CY383" s="215"/>
      <c r="CZ383" s="215"/>
    </row>
    <row r="384" s="131" customFormat="true" ht="15" customHeight="true" x14ac:dyDescent="0.2">
      <c r="B384" s="133"/>
      <c r="Z384" s="216"/>
      <c r="AA384" s="216"/>
      <c r="AB384" s="216"/>
      <c r="AC384" s="216"/>
      <c r="AD384" s="216"/>
      <c r="AE384" s="216"/>
      <c r="AF384" s="216"/>
      <c r="AG384" s="216"/>
      <c r="AH384" s="216"/>
      <c r="AI384" s="216"/>
      <c r="AJ384" s="216"/>
      <c r="AK384" s="216"/>
      <c r="AL384" s="216"/>
      <c r="AM384" s="216"/>
      <c r="AN384" s="216"/>
      <c r="AO384" s="216"/>
      <c r="AP384" s="216"/>
      <c r="AQ384" s="216"/>
      <c r="AR384" s="216"/>
      <c r="AS384" s="216"/>
      <c r="AT384" s="216"/>
      <c r="AU384" s="216"/>
      <c r="AV384" s="216"/>
      <c r="AW384" s="216"/>
      <c r="AX384" s="216"/>
      <c r="AY384" s="216"/>
      <c r="AZ384" s="216"/>
      <c r="BA384" s="132"/>
      <c r="BB384" s="130"/>
      <c r="BC384" s="130"/>
      <c r="BD384" s="130"/>
      <c r="BE384" s="130"/>
      <c r="BF384" s="130"/>
      <c r="BG384" s="130"/>
      <c r="BH384" s="130"/>
      <c r="BI384" s="130"/>
      <c r="BJ384" s="130"/>
      <c r="BK384" s="130"/>
      <c r="BL384" s="130"/>
      <c r="BM384" s="130"/>
      <c r="BN384" s="130"/>
      <c r="BO384" s="130"/>
      <c r="BP384" s="130"/>
      <c r="BQ384" s="130"/>
      <c r="BR384" s="130"/>
      <c r="BS384" s="130"/>
      <c r="BT384" s="130"/>
      <c r="BU384" s="130"/>
      <c r="BV384" s="130"/>
      <c r="BW384" s="130"/>
      <c r="BX384" s="130"/>
      <c r="BY384" s="132"/>
      <c r="BZ384" s="215"/>
      <c r="CA384" s="215"/>
      <c r="CB384" s="215"/>
      <c r="CC384" s="215"/>
      <c r="CD384" s="215"/>
      <c r="CE384" s="215"/>
      <c r="CF384" s="215"/>
      <c r="CG384" s="215"/>
      <c r="CH384" s="215"/>
      <c r="CI384" s="215"/>
      <c r="CJ384" s="215"/>
      <c r="CK384" s="215"/>
      <c r="CL384" s="215"/>
      <c r="CM384" s="215"/>
      <c r="CN384" s="215"/>
      <c r="CO384" s="215"/>
      <c r="CP384" s="215"/>
      <c r="CQ384" s="215"/>
      <c r="CR384" s="215"/>
      <c r="CS384" s="215"/>
      <c r="CT384" s="215"/>
      <c r="CU384" s="215"/>
      <c r="CV384" s="215"/>
      <c r="CW384" s="215"/>
      <c r="CX384" s="215"/>
      <c r="CY384" s="215"/>
      <c r="CZ384" s="215"/>
    </row>
    <row r="385" s="131" customFormat="true" ht="15" customHeight="true" x14ac:dyDescent="0.2">
      <c r="B385" s="133"/>
      <c r="Z385" s="216"/>
      <c r="AA385" s="216"/>
      <c r="AB385" s="216"/>
      <c r="AC385" s="216"/>
      <c r="AD385" s="216"/>
      <c r="AE385" s="216"/>
      <c r="AF385" s="216"/>
      <c r="AG385" s="216"/>
      <c r="AH385" s="216"/>
      <c r="AI385" s="216"/>
      <c r="AJ385" s="216"/>
      <c r="AK385" s="216"/>
      <c r="AL385" s="216"/>
      <c r="AM385" s="216"/>
      <c r="AN385" s="216"/>
      <c r="AO385" s="216"/>
      <c r="AP385" s="216"/>
      <c r="AQ385" s="216"/>
      <c r="AR385" s="216"/>
      <c r="AS385" s="216"/>
      <c r="AT385" s="216"/>
      <c r="AU385" s="216"/>
      <c r="AV385" s="216"/>
      <c r="AW385" s="216"/>
      <c r="AX385" s="216"/>
      <c r="AY385" s="216"/>
      <c r="AZ385" s="216"/>
      <c r="BA385" s="132"/>
      <c r="BB385" s="130"/>
      <c r="BC385" s="130"/>
      <c r="BD385" s="130"/>
      <c r="BE385" s="130"/>
      <c r="BF385" s="130"/>
      <c r="BG385" s="130"/>
      <c r="BH385" s="130"/>
      <c r="BI385" s="130"/>
      <c r="BJ385" s="130"/>
      <c r="BK385" s="130"/>
      <c r="BL385" s="130"/>
      <c r="BM385" s="130"/>
      <c r="BN385" s="130"/>
      <c r="BO385" s="130"/>
      <c r="BP385" s="130"/>
      <c r="BQ385" s="130"/>
      <c r="BR385" s="130"/>
      <c r="BS385" s="130"/>
      <c r="BT385" s="130"/>
      <c r="BU385" s="130"/>
      <c r="BV385" s="130"/>
      <c r="BW385" s="130"/>
      <c r="BX385" s="130"/>
      <c r="BY385" s="132"/>
      <c r="BZ385" s="215"/>
      <c r="CA385" s="215"/>
      <c r="CB385" s="215"/>
      <c r="CC385" s="215"/>
      <c r="CD385" s="215"/>
      <c r="CE385" s="215"/>
      <c r="CF385" s="215"/>
      <c r="CG385" s="215"/>
      <c r="CH385" s="215"/>
      <c r="CI385" s="215"/>
      <c r="CJ385" s="215"/>
      <c r="CK385" s="215"/>
      <c r="CL385" s="215"/>
      <c r="CM385" s="215"/>
      <c r="CN385" s="215"/>
      <c r="CO385" s="215"/>
      <c r="CP385" s="215"/>
      <c r="CQ385" s="215"/>
      <c r="CR385" s="215"/>
      <c r="CS385" s="215"/>
      <c r="CT385" s="215"/>
      <c r="CU385" s="215"/>
      <c r="CV385" s="215"/>
      <c r="CW385" s="215"/>
      <c r="CX385" s="215"/>
      <c r="CY385" s="215"/>
      <c r="CZ385" s="215"/>
    </row>
    <row r="386" s="131" customFormat="true" ht="15" customHeight="true" x14ac:dyDescent="0.2">
      <c r="B386" s="133"/>
      <c r="Z386" s="216"/>
      <c r="AA386" s="216"/>
      <c r="AB386" s="216"/>
      <c r="AC386" s="216"/>
      <c r="AD386" s="216"/>
      <c r="AE386" s="216"/>
      <c r="AF386" s="216"/>
      <c r="AG386" s="216"/>
      <c r="AH386" s="216"/>
      <c r="AI386" s="216"/>
      <c r="AJ386" s="216"/>
      <c r="AK386" s="216"/>
      <c r="AL386" s="216"/>
      <c r="AM386" s="216"/>
      <c r="AN386" s="216"/>
      <c r="AO386" s="216"/>
      <c r="AP386" s="216"/>
      <c r="AQ386" s="216"/>
      <c r="AR386" s="216"/>
      <c r="AS386" s="216"/>
      <c r="AT386" s="216"/>
      <c r="AU386" s="216"/>
      <c r="AV386" s="216"/>
      <c r="AW386" s="216"/>
      <c r="AX386" s="216"/>
      <c r="AY386" s="216"/>
      <c r="AZ386" s="216"/>
      <c r="BA386" s="132"/>
      <c r="BB386" s="130"/>
      <c r="BC386" s="130"/>
      <c r="BD386" s="130"/>
      <c r="BE386" s="130"/>
      <c r="BF386" s="130"/>
      <c r="BG386" s="130"/>
      <c r="BH386" s="130"/>
      <c r="BI386" s="130"/>
      <c r="BJ386" s="130"/>
      <c r="BK386" s="130"/>
      <c r="BL386" s="130"/>
      <c r="BM386" s="130"/>
      <c r="BN386" s="130"/>
      <c r="BO386" s="130"/>
      <c r="BP386" s="130"/>
      <c r="BQ386" s="130"/>
      <c r="BR386" s="130"/>
      <c r="BS386" s="130"/>
      <c r="BT386" s="130"/>
      <c r="BU386" s="130"/>
      <c r="BV386" s="130"/>
      <c r="BW386" s="130"/>
      <c r="BX386" s="130"/>
      <c r="BY386" s="132"/>
      <c r="BZ386" s="215"/>
      <c r="CA386" s="215"/>
      <c r="CB386" s="215"/>
      <c r="CC386" s="215"/>
      <c r="CD386" s="215"/>
      <c r="CE386" s="215"/>
      <c r="CF386" s="215"/>
      <c r="CG386" s="215"/>
      <c r="CH386" s="215"/>
      <c r="CI386" s="215"/>
      <c r="CJ386" s="215"/>
      <c r="CK386" s="215"/>
      <c r="CL386" s="215"/>
      <c r="CM386" s="215"/>
      <c r="CN386" s="215"/>
      <c r="CO386" s="215"/>
      <c r="CP386" s="215"/>
      <c r="CQ386" s="215"/>
      <c r="CR386" s="215"/>
      <c r="CS386" s="215"/>
      <c r="CT386" s="215"/>
      <c r="CU386" s="215"/>
      <c r="CV386" s="215"/>
      <c r="CW386" s="215"/>
      <c r="CX386" s="215"/>
      <c r="CY386" s="215"/>
      <c r="CZ386" s="215"/>
    </row>
    <row r="387" s="131" customFormat="true" ht="15" customHeight="true" x14ac:dyDescent="0.2">
      <c r="B387" s="133"/>
      <c r="Z387" s="216"/>
      <c r="AA387" s="216"/>
      <c r="AB387" s="216"/>
      <c r="AC387" s="216"/>
      <c r="AD387" s="216"/>
      <c r="AE387" s="216"/>
      <c r="AF387" s="216"/>
      <c r="AG387" s="216"/>
      <c r="AH387" s="216"/>
      <c r="AI387" s="216"/>
      <c r="AJ387" s="216"/>
      <c r="AK387" s="216"/>
      <c r="AL387" s="216"/>
      <c r="AM387" s="216"/>
      <c r="AN387" s="216"/>
      <c r="AO387" s="216"/>
      <c r="AP387" s="216"/>
      <c r="AQ387" s="216"/>
      <c r="AR387" s="216"/>
      <c r="AS387" s="216"/>
      <c r="AT387" s="216"/>
      <c r="AU387" s="216"/>
      <c r="AV387" s="216"/>
      <c r="AW387" s="216"/>
      <c r="AX387" s="216"/>
      <c r="AY387" s="216"/>
      <c r="AZ387" s="216"/>
      <c r="BA387" s="132"/>
      <c r="BB387" s="130"/>
      <c r="BC387" s="130"/>
      <c r="BD387" s="130"/>
      <c r="BE387" s="130"/>
      <c r="BF387" s="130"/>
      <c r="BG387" s="130"/>
      <c r="BH387" s="130"/>
      <c r="BI387" s="130"/>
      <c r="BJ387" s="130"/>
      <c r="BK387" s="130"/>
      <c r="BL387" s="130"/>
      <c r="BM387" s="130"/>
      <c r="BN387" s="130"/>
      <c r="BO387" s="130"/>
      <c r="BP387" s="130"/>
      <c r="BQ387" s="130"/>
      <c r="BR387" s="130"/>
      <c r="BS387" s="130"/>
      <c r="BT387" s="130"/>
      <c r="BU387" s="130"/>
      <c r="BV387" s="130"/>
      <c r="BW387" s="130"/>
      <c r="BX387" s="130"/>
      <c r="BY387" s="132"/>
      <c r="BZ387" s="215"/>
      <c r="CA387" s="215"/>
      <c r="CB387" s="215"/>
      <c r="CC387" s="215"/>
      <c r="CD387" s="215"/>
      <c r="CE387" s="215"/>
      <c r="CF387" s="215"/>
      <c r="CG387" s="215"/>
      <c r="CH387" s="215"/>
      <c r="CI387" s="215"/>
      <c r="CJ387" s="215"/>
      <c r="CK387" s="215"/>
      <c r="CL387" s="215"/>
      <c r="CM387" s="215"/>
      <c r="CN387" s="215"/>
      <c r="CO387" s="215"/>
      <c r="CP387" s="215"/>
      <c r="CQ387" s="215"/>
      <c r="CR387" s="215"/>
      <c r="CS387" s="215"/>
      <c r="CT387" s="215"/>
      <c r="CU387" s="215"/>
      <c r="CV387" s="215"/>
      <c r="CW387" s="215"/>
      <c r="CX387" s="215"/>
      <c r="CY387" s="215"/>
      <c r="CZ387" s="215"/>
    </row>
    <row r="388" s="131" customFormat="true" ht="15" customHeight="true" x14ac:dyDescent="0.2">
      <c r="B388" s="133"/>
      <c r="Z388" s="216"/>
      <c r="AA388" s="216"/>
      <c r="AB388" s="216"/>
      <c r="AC388" s="216"/>
      <c r="AD388" s="216"/>
      <c r="AE388" s="216"/>
      <c r="AF388" s="216"/>
      <c r="AG388" s="216"/>
      <c r="AH388" s="216"/>
      <c r="AI388" s="216"/>
      <c r="AJ388" s="216"/>
      <c r="AK388" s="216"/>
      <c r="AL388" s="216"/>
      <c r="AM388" s="216"/>
      <c r="AN388" s="216"/>
      <c r="AO388" s="216"/>
      <c r="AP388" s="216"/>
      <c r="AQ388" s="216"/>
      <c r="AR388" s="216"/>
      <c r="AS388" s="216"/>
      <c r="AT388" s="216"/>
      <c r="AU388" s="216"/>
      <c r="AV388" s="216"/>
      <c r="AW388" s="216"/>
      <c r="AX388" s="216"/>
      <c r="AY388" s="216"/>
      <c r="AZ388" s="216"/>
      <c r="BA388" s="132"/>
      <c r="BB388" s="130"/>
      <c r="BC388" s="130"/>
      <c r="BD388" s="130"/>
      <c r="BE388" s="130"/>
      <c r="BF388" s="130"/>
      <c r="BG388" s="130"/>
      <c r="BH388" s="130"/>
      <c r="BI388" s="130"/>
      <c r="BJ388" s="130"/>
      <c r="BK388" s="130"/>
      <c r="BL388" s="130"/>
      <c r="BM388" s="130"/>
      <c r="BN388" s="130"/>
      <c r="BO388" s="130"/>
      <c r="BP388" s="130"/>
      <c r="BQ388" s="130"/>
      <c r="BR388" s="130"/>
      <c r="BS388" s="130"/>
      <c r="BT388" s="130"/>
      <c r="BU388" s="130"/>
      <c r="BV388" s="130"/>
      <c r="BW388" s="130"/>
      <c r="BX388" s="130"/>
      <c r="BY388" s="132"/>
      <c r="BZ388" s="215"/>
      <c r="CA388" s="215"/>
      <c r="CB388" s="215"/>
      <c r="CC388" s="215"/>
      <c r="CD388" s="215"/>
      <c r="CE388" s="215"/>
      <c r="CF388" s="215"/>
      <c r="CG388" s="215"/>
      <c r="CH388" s="215"/>
      <c r="CI388" s="215"/>
      <c r="CJ388" s="215"/>
      <c r="CK388" s="215"/>
      <c r="CL388" s="215"/>
      <c r="CM388" s="215"/>
      <c r="CN388" s="215"/>
      <c r="CO388" s="215"/>
      <c r="CP388" s="215"/>
      <c r="CQ388" s="215"/>
      <c r="CR388" s="215"/>
      <c r="CS388" s="215"/>
      <c r="CT388" s="215"/>
      <c r="CU388" s="215"/>
      <c r="CV388" s="215"/>
      <c r="CW388" s="215"/>
      <c r="CX388" s="215"/>
      <c r="CY388" s="215"/>
      <c r="CZ388" s="215"/>
    </row>
    <row r="389" s="131" customFormat="true" ht="15" customHeight="true" x14ac:dyDescent="0.2">
      <c r="B389" s="133"/>
      <c r="Z389" s="216"/>
      <c r="AA389" s="216"/>
      <c r="AB389" s="216"/>
      <c r="AC389" s="216"/>
      <c r="AD389" s="216"/>
      <c r="AE389" s="216"/>
      <c r="AF389" s="216"/>
      <c r="AG389" s="216"/>
      <c r="AH389" s="216"/>
      <c r="AI389" s="216"/>
      <c r="AJ389" s="216"/>
      <c r="AK389" s="216"/>
      <c r="AL389" s="216"/>
      <c r="AM389" s="216"/>
      <c r="AN389" s="216"/>
      <c r="AO389" s="216"/>
      <c r="AP389" s="216"/>
      <c r="AQ389" s="216"/>
      <c r="AR389" s="216"/>
      <c r="AS389" s="216"/>
      <c r="AT389" s="216"/>
      <c r="AU389" s="216"/>
      <c r="AV389" s="216"/>
      <c r="AW389" s="216"/>
      <c r="AX389" s="216"/>
      <c r="AY389" s="216"/>
      <c r="AZ389" s="216"/>
      <c r="BA389" s="132"/>
      <c r="BB389" s="130"/>
      <c r="BC389" s="130"/>
      <c r="BD389" s="130"/>
      <c r="BE389" s="130"/>
      <c r="BF389" s="130"/>
      <c r="BG389" s="130"/>
      <c r="BH389" s="130"/>
      <c r="BI389" s="130"/>
      <c r="BJ389" s="130"/>
      <c r="BK389" s="130"/>
      <c r="BL389" s="130"/>
      <c r="BM389" s="130"/>
      <c r="BN389" s="130"/>
      <c r="BO389" s="130"/>
      <c r="BP389" s="130"/>
      <c r="BQ389" s="130"/>
      <c r="BR389" s="130"/>
      <c r="BS389" s="130"/>
      <c r="BT389" s="130"/>
      <c r="BU389" s="130"/>
      <c r="BV389" s="130"/>
      <c r="BW389" s="130"/>
      <c r="BX389" s="130"/>
      <c r="BY389" s="132"/>
      <c r="BZ389" s="215"/>
      <c r="CA389" s="215"/>
      <c r="CB389" s="215"/>
      <c r="CC389" s="215"/>
      <c r="CD389" s="215"/>
      <c r="CE389" s="215"/>
      <c r="CF389" s="215"/>
      <c r="CG389" s="215"/>
      <c r="CH389" s="215"/>
      <c r="CI389" s="215"/>
      <c r="CJ389" s="215"/>
      <c r="CK389" s="215"/>
      <c r="CL389" s="215"/>
      <c r="CM389" s="215"/>
      <c r="CN389" s="215"/>
      <c r="CO389" s="215"/>
      <c r="CP389" s="215"/>
      <c r="CQ389" s="215"/>
      <c r="CR389" s="215"/>
      <c r="CS389" s="215"/>
      <c r="CT389" s="215"/>
      <c r="CU389" s="215"/>
      <c r="CV389" s="215"/>
      <c r="CW389" s="215"/>
      <c r="CX389" s="215"/>
      <c r="CY389" s="215"/>
      <c r="CZ389" s="215"/>
    </row>
    <row r="390" s="398" customFormat="true" ht="15" customHeight="true" x14ac:dyDescent="0.2">
      <c r="B390" s="397"/>
      <c r="Z390" s="216"/>
      <c r="AA390" s="216"/>
      <c r="AB390" s="216"/>
      <c r="AC390" s="216"/>
      <c r="AD390" s="216"/>
      <c r="AE390" s="216"/>
      <c r="AF390" s="216"/>
      <c r="AG390" s="216"/>
      <c r="AH390" s="216"/>
      <c r="AI390" s="216"/>
      <c r="AJ390" s="216"/>
      <c r="AK390" s="216"/>
      <c r="AL390" s="216"/>
      <c r="AM390" s="216"/>
      <c r="AN390" s="216"/>
      <c r="AO390" s="216"/>
      <c r="AP390" s="216"/>
      <c r="AQ390" s="216"/>
      <c r="AR390" s="216"/>
      <c r="AS390" s="216"/>
      <c r="AT390" s="216"/>
      <c r="AU390" s="216"/>
      <c r="AV390" s="216"/>
      <c r="AW390" s="216"/>
      <c r="AX390" s="216"/>
      <c r="AY390" s="216"/>
      <c r="AZ390" s="216"/>
      <c r="BA390" s="132"/>
      <c r="BB390" s="130"/>
      <c r="BC390" s="130"/>
      <c r="BD390" s="130"/>
      <c r="BE390" s="130"/>
      <c r="BF390" s="130"/>
      <c r="BG390" s="130"/>
      <c r="BH390" s="130"/>
      <c r="BI390" s="130"/>
      <c r="BJ390" s="130"/>
      <c r="BK390" s="130"/>
      <c r="BL390" s="130"/>
      <c r="BM390" s="130"/>
      <c r="BN390" s="130"/>
      <c r="BO390" s="130"/>
      <c r="BP390" s="130"/>
      <c r="BQ390" s="130"/>
      <c r="BR390" s="130"/>
      <c r="BS390" s="130"/>
      <c r="BT390" s="130"/>
      <c r="BU390" s="130"/>
      <c r="BV390" s="130"/>
      <c r="BW390" s="130"/>
      <c r="BX390" s="130"/>
      <c r="BY390" s="132"/>
      <c r="BZ390" s="215"/>
      <c r="CA390" s="215"/>
      <c r="CB390" s="215"/>
      <c r="CC390" s="215"/>
      <c r="CD390" s="215"/>
      <c r="CE390" s="215"/>
      <c r="CF390" s="215"/>
      <c r="CG390" s="215"/>
      <c r="CH390" s="215"/>
      <c r="CI390" s="215"/>
      <c r="CJ390" s="215"/>
      <c r="CK390" s="215"/>
      <c r="CL390" s="215"/>
      <c r="CM390" s="215"/>
      <c r="CN390" s="215"/>
      <c r="CO390" s="215"/>
      <c r="CP390" s="215"/>
      <c r="CQ390" s="215"/>
      <c r="CR390" s="215"/>
      <c r="CS390" s="215"/>
      <c r="CT390" s="215"/>
      <c r="CU390" s="215"/>
      <c r="CV390" s="215"/>
      <c r="CW390" s="215"/>
      <c r="CX390" s="215"/>
      <c r="CY390" s="215"/>
      <c r="CZ390" s="215"/>
    </row>
    <row r="391" s="398" customFormat="true" ht="15" customHeight="true" x14ac:dyDescent="0.2">
      <c r="B391" s="397"/>
      <c r="Z391" s="216"/>
      <c r="AA391" s="216"/>
      <c r="AB391" s="216"/>
      <c r="AC391" s="216"/>
      <c r="AD391" s="216"/>
      <c r="AE391" s="216"/>
      <c r="AF391" s="216"/>
      <c r="AG391" s="216"/>
      <c r="AH391" s="216"/>
      <c r="AI391" s="216"/>
      <c r="AJ391" s="216"/>
      <c r="AK391" s="216"/>
      <c r="AL391" s="216"/>
      <c r="AM391" s="216"/>
      <c r="AN391" s="216"/>
      <c r="AO391" s="216"/>
      <c r="AP391" s="216"/>
      <c r="AQ391" s="216"/>
      <c r="AR391" s="216"/>
      <c r="AS391" s="216"/>
      <c r="AT391" s="216"/>
      <c r="AU391" s="216"/>
      <c r="AV391" s="216"/>
      <c r="AW391" s="216"/>
      <c r="AX391" s="216"/>
      <c r="AY391" s="216"/>
      <c r="AZ391" s="216"/>
      <c r="BA391" s="132"/>
      <c r="BB391" s="130"/>
      <c r="BC391" s="130"/>
      <c r="BD391" s="130"/>
      <c r="BE391" s="130"/>
      <c r="BF391" s="130"/>
      <c r="BG391" s="130"/>
      <c r="BH391" s="130"/>
      <c r="BI391" s="130"/>
      <c r="BJ391" s="130"/>
      <c r="BK391" s="130"/>
      <c r="BL391" s="130"/>
      <c r="BM391" s="130"/>
      <c r="BN391" s="130"/>
      <c r="BO391" s="130"/>
      <c r="BP391" s="130"/>
      <c r="BQ391" s="130"/>
      <c r="BR391" s="130"/>
      <c r="BS391" s="130"/>
      <c r="BT391" s="130"/>
      <c r="BU391" s="130"/>
      <c r="BV391" s="130"/>
      <c r="BW391" s="130"/>
      <c r="BX391" s="130"/>
      <c r="BY391" s="132"/>
      <c r="BZ391" s="215"/>
      <c r="CA391" s="215"/>
      <c r="CB391" s="215"/>
      <c r="CC391" s="215"/>
      <c r="CD391" s="215"/>
      <c r="CE391" s="215"/>
      <c r="CF391" s="215"/>
      <c r="CG391" s="215"/>
      <c r="CH391" s="215"/>
      <c r="CI391" s="215"/>
      <c r="CJ391" s="215"/>
      <c r="CK391" s="215"/>
      <c r="CL391" s="215"/>
      <c r="CM391" s="215"/>
      <c r="CN391" s="215"/>
      <c r="CO391" s="215"/>
      <c r="CP391" s="215"/>
      <c r="CQ391" s="215"/>
      <c r="CR391" s="215"/>
      <c r="CS391" s="215"/>
      <c r="CT391" s="215"/>
      <c r="CU391" s="215"/>
      <c r="CV391" s="215"/>
      <c r="CW391" s="215"/>
      <c r="CX391" s="215"/>
      <c r="CY391" s="215"/>
      <c r="CZ391" s="215"/>
    </row>
    <row r="392" s="398" customFormat="true" ht="15" customHeight="true" x14ac:dyDescent="0.2">
      <c r="Z392" s="216"/>
      <c r="AA392" s="216"/>
      <c r="AB392" s="216"/>
      <c r="AC392" s="216"/>
      <c r="AD392" s="216"/>
      <c r="AE392" s="216"/>
      <c r="AF392" s="216"/>
      <c r="AG392" s="216"/>
      <c r="AH392" s="216"/>
      <c r="AI392" s="216"/>
      <c r="AJ392" s="216"/>
      <c r="AK392" s="216"/>
      <c r="AL392" s="216"/>
      <c r="AM392" s="216"/>
      <c r="AN392" s="216"/>
      <c r="AO392" s="216"/>
      <c r="AP392" s="216"/>
      <c r="AQ392" s="216"/>
      <c r="AR392" s="216"/>
      <c r="AS392" s="216"/>
      <c r="AT392" s="216"/>
      <c r="AU392" s="216"/>
      <c r="AV392" s="216"/>
      <c r="AW392" s="216"/>
      <c r="AX392" s="216"/>
      <c r="AY392" s="216"/>
      <c r="AZ392" s="216"/>
      <c r="BA392" s="132"/>
      <c r="BB392" s="130"/>
      <c r="BC392" s="130"/>
      <c r="BD392" s="130"/>
      <c r="BE392" s="130"/>
      <c r="BF392" s="130"/>
      <c r="BG392" s="130"/>
      <c r="BH392" s="130"/>
      <c r="BI392" s="130"/>
      <c r="BJ392" s="130"/>
      <c r="BK392" s="130"/>
      <c r="BL392" s="130"/>
      <c r="BM392" s="130"/>
      <c r="BN392" s="130"/>
      <c r="BO392" s="130"/>
      <c r="BP392" s="130"/>
      <c r="BQ392" s="130"/>
      <c r="BR392" s="130"/>
      <c r="BS392" s="130"/>
      <c r="BT392" s="130"/>
      <c r="BU392" s="130"/>
      <c r="BV392" s="130"/>
      <c r="BW392" s="130"/>
      <c r="BX392" s="130"/>
      <c r="BY392" s="132"/>
      <c r="BZ392" s="215"/>
      <c r="CA392" s="215"/>
      <c r="CB392" s="215"/>
      <c r="CC392" s="215"/>
      <c r="CD392" s="215"/>
      <c r="CE392" s="215"/>
      <c r="CF392" s="215"/>
      <c r="CG392" s="215"/>
      <c r="CH392" s="215"/>
      <c r="CI392" s="215"/>
      <c r="CJ392" s="215"/>
      <c r="CK392" s="215"/>
      <c r="CL392" s="215"/>
      <c r="CM392" s="215"/>
      <c r="CN392" s="215"/>
      <c r="CO392" s="215"/>
      <c r="CP392" s="215"/>
      <c r="CQ392" s="215"/>
      <c r="CR392" s="215"/>
      <c r="CS392" s="215"/>
      <c r="CT392" s="215"/>
      <c r="CU392" s="215"/>
      <c r="CV392" s="215"/>
      <c r="CW392" s="215"/>
      <c r="CX392" s="215"/>
      <c r="CY392" s="215"/>
      <c r="CZ392" s="215"/>
    </row>
    <row r="393" s="398" customFormat="true" ht="15" customHeight="true" x14ac:dyDescent="0.2">
      <c r="Z393" s="216"/>
      <c r="AA393" s="216"/>
      <c r="AB393" s="216"/>
      <c r="AC393" s="216"/>
      <c r="AD393" s="216"/>
      <c r="AE393" s="216"/>
      <c r="AF393" s="216"/>
      <c r="AG393" s="216"/>
      <c r="AH393" s="216"/>
      <c r="AI393" s="216"/>
      <c r="AJ393" s="216"/>
      <c r="AK393" s="216"/>
      <c r="AL393" s="216"/>
      <c r="AM393" s="216"/>
      <c r="AN393" s="216"/>
      <c r="AO393" s="216"/>
      <c r="AP393" s="216"/>
      <c r="AQ393" s="216"/>
      <c r="AR393" s="216"/>
      <c r="AS393" s="216"/>
      <c r="AT393" s="216"/>
      <c r="AU393" s="216"/>
      <c r="AV393" s="216"/>
      <c r="AW393" s="216"/>
      <c r="AX393" s="216"/>
      <c r="AY393" s="216"/>
      <c r="AZ393" s="216"/>
      <c r="BA393" s="132"/>
      <c r="BB393" s="130"/>
      <c r="BC393" s="130"/>
      <c r="BD393" s="130"/>
      <c r="BE393" s="130"/>
      <c r="BF393" s="130"/>
      <c r="BG393" s="130"/>
      <c r="BH393" s="130"/>
      <c r="BI393" s="130"/>
      <c r="BJ393" s="130"/>
      <c r="BK393" s="130"/>
      <c r="BL393" s="130"/>
      <c r="BM393" s="130"/>
      <c r="BN393" s="130"/>
      <c r="BO393" s="130"/>
      <c r="BP393" s="130"/>
      <c r="BQ393" s="130"/>
      <c r="BR393" s="130"/>
      <c r="BS393" s="130"/>
      <c r="BT393" s="130"/>
      <c r="BU393" s="130"/>
      <c r="BV393" s="130"/>
      <c r="BW393" s="130"/>
      <c r="BX393" s="130"/>
      <c r="BY393" s="132"/>
      <c r="BZ393" s="215"/>
      <c r="CA393" s="215"/>
      <c r="CB393" s="215"/>
      <c r="CC393" s="215"/>
      <c r="CD393" s="215"/>
      <c r="CE393" s="215"/>
      <c r="CF393" s="215"/>
      <c r="CG393" s="215"/>
      <c r="CH393" s="215"/>
      <c r="CI393" s="215"/>
      <c r="CJ393" s="215"/>
      <c r="CK393" s="215"/>
      <c r="CL393" s="215"/>
      <c r="CM393" s="215"/>
      <c r="CN393" s="215"/>
      <c r="CO393" s="215"/>
      <c r="CP393" s="215"/>
      <c r="CQ393" s="215"/>
      <c r="CR393" s="215"/>
      <c r="CS393" s="215"/>
      <c r="CT393" s="215"/>
      <c r="CU393" s="215"/>
      <c r="CV393" s="215"/>
      <c r="CW393" s="215"/>
      <c r="CX393" s="215"/>
      <c r="CY393" s="215"/>
      <c r="CZ393" s="215"/>
    </row>
    <row r="394" s="398" customFormat="true" ht="15" customHeight="true" x14ac:dyDescent="0.2">
      <c r="Z394" s="216"/>
      <c r="AA394" s="216"/>
      <c r="AB394" s="216"/>
      <c r="AC394" s="216"/>
      <c r="AD394" s="216"/>
      <c r="AE394" s="216"/>
      <c r="AF394" s="216"/>
      <c r="AG394" s="216"/>
      <c r="AH394" s="216"/>
      <c r="AI394" s="216"/>
      <c r="AJ394" s="216"/>
      <c r="AK394" s="216"/>
      <c r="AL394" s="216"/>
      <c r="AM394" s="216"/>
      <c r="AN394" s="216"/>
      <c r="AO394" s="216"/>
      <c r="AP394" s="216"/>
      <c r="AQ394" s="216"/>
      <c r="AR394" s="216"/>
      <c r="AS394" s="216"/>
      <c r="AT394" s="216"/>
      <c r="AU394" s="216"/>
      <c r="AV394" s="216"/>
      <c r="AW394" s="216"/>
      <c r="AX394" s="216"/>
      <c r="AY394" s="216"/>
      <c r="AZ394" s="216"/>
      <c r="BA394" s="132"/>
      <c r="BB394" s="130"/>
      <c r="BC394" s="130"/>
      <c r="BD394" s="130"/>
      <c r="BE394" s="130"/>
      <c r="BF394" s="130"/>
      <c r="BG394" s="130"/>
      <c r="BH394" s="130"/>
      <c r="BI394" s="130"/>
      <c r="BJ394" s="130"/>
      <c r="BK394" s="130"/>
      <c r="BL394" s="130"/>
      <c r="BM394" s="130"/>
      <c r="BN394" s="130"/>
      <c r="BO394" s="130"/>
      <c r="BP394" s="130"/>
      <c r="BQ394" s="130"/>
      <c r="BR394" s="130"/>
      <c r="BS394" s="130"/>
      <c r="BT394" s="130"/>
      <c r="BU394" s="130"/>
      <c r="BV394" s="130"/>
      <c r="BW394" s="130"/>
      <c r="BX394" s="130"/>
      <c r="BY394" s="132"/>
      <c r="BZ394" s="215"/>
      <c r="CA394" s="215"/>
      <c r="CB394" s="215"/>
      <c r="CC394" s="215"/>
      <c r="CD394" s="215"/>
      <c r="CE394" s="215"/>
      <c r="CF394" s="215"/>
      <c r="CG394" s="215"/>
      <c r="CH394" s="215"/>
      <c r="CI394" s="215"/>
      <c r="CJ394" s="215"/>
      <c r="CK394" s="215"/>
      <c r="CL394" s="215"/>
      <c r="CM394" s="215"/>
      <c r="CN394" s="215"/>
      <c r="CO394" s="215"/>
      <c r="CP394" s="215"/>
      <c r="CQ394" s="215"/>
      <c r="CR394" s="215"/>
      <c r="CS394" s="215"/>
      <c r="CT394" s="215"/>
      <c r="CU394" s="215"/>
      <c r="CV394" s="215"/>
      <c r="CW394" s="215"/>
      <c r="CX394" s="215"/>
      <c r="CY394" s="215"/>
      <c r="CZ394" s="215"/>
    </row>
    <row r="395" s="398" customFormat="true" ht="15" customHeight="true" x14ac:dyDescent="0.2">
      <c r="Z395" s="216"/>
      <c r="AA395" s="216"/>
      <c r="AB395" s="216"/>
      <c r="AC395" s="216"/>
      <c r="AD395" s="216"/>
      <c r="AE395" s="216"/>
      <c r="AF395" s="216"/>
      <c r="AG395" s="216"/>
      <c r="AH395" s="216"/>
      <c r="AI395" s="216"/>
      <c r="AJ395" s="216"/>
      <c r="AK395" s="216"/>
      <c r="AL395" s="216"/>
      <c r="AM395" s="216"/>
      <c r="AN395" s="216"/>
      <c r="AO395" s="216"/>
      <c r="AP395" s="216"/>
      <c r="AQ395" s="216"/>
      <c r="AR395" s="216"/>
      <c r="AS395" s="216"/>
      <c r="AT395" s="216"/>
      <c r="AU395" s="216"/>
      <c r="AV395" s="216"/>
      <c r="AW395" s="216"/>
      <c r="AX395" s="216"/>
      <c r="AY395" s="216"/>
      <c r="AZ395" s="216"/>
      <c r="BA395" s="132"/>
      <c r="BB395" s="130"/>
      <c r="BC395" s="130"/>
      <c r="BD395" s="130"/>
      <c r="BE395" s="130"/>
      <c r="BF395" s="130"/>
      <c r="BG395" s="130"/>
      <c r="BH395" s="130"/>
      <c r="BI395" s="130"/>
      <c r="BJ395" s="130"/>
      <c r="BK395" s="130"/>
      <c r="BL395" s="130"/>
      <c r="BM395" s="130"/>
      <c r="BN395" s="130"/>
      <c r="BO395" s="130"/>
      <c r="BP395" s="130"/>
      <c r="BQ395" s="130"/>
      <c r="BR395" s="130"/>
      <c r="BS395" s="130"/>
      <c r="BT395" s="130"/>
      <c r="BU395" s="130"/>
      <c r="BV395" s="130"/>
      <c r="BW395" s="130"/>
      <c r="BX395" s="130"/>
      <c r="BY395" s="132"/>
      <c r="BZ395" s="215"/>
      <c r="CA395" s="215"/>
      <c r="CB395" s="215"/>
      <c r="CC395" s="215"/>
      <c r="CD395" s="215"/>
      <c r="CE395" s="215"/>
      <c r="CF395" s="215"/>
      <c r="CG395" s="215"/>
      <c r="CH395" s="215"/>
      <c r="CI395" s="215"/>
      <c r="CJ395" s="215"/>
      <c r="CK395" s="215"/>
      <c r="CL395" s="215"/>
      <c r="CM395" s="215"/>
      <c r="CN395" s="215"/>
      <c r="CO395" s="215"/>
      <c r="CP395" s="215"/>
      <c r="CQ395" s="215"/>
      <c r="CR395" s="215"/>
      <c r="CS395" s="215"/>
      <c r="CT395" s="215"/>
      <c r="CU395" s="215"/>
      <c r="CV395" s="215"/>
      <c r="CW395" s="215"/>
      <c r="CX395" s="215"/>
      <c r="CY395" s="215"/>
      <c r="CZ395" s="215"/>
    </row>
    <row r="396" s="398" customFormat="true" ht="15" customHeight="true" x14ac:dyDescent="0.2">
      <c r="Z396" s="216"/>
      <c r="AA396" s="216"/>
      <c r="AB396" s="216"/>
      <c r="AC396" s="216"/>
      <c r="AD396" s="216"/>
      <c r="AE396" s="216"/>
      <c r="AF396" s="216"/>
      <c r="AG396" s="216"/>
      <c r="AH396" s="216"/>
      <c r="AI396" s="216"/>
      <c r="AJ396" s="216"/>
      <c r="AK396" s="216"/>
      <c r="AL396" s="216"/>
      <c r="AM396" s="216"/>
      <c r="AN396" s="216"/>
      <c r="AO396" s="216"/>
      <c r="AP396" s="216"/>
      <c r="AQ396" s="216"/>
      <c r="AR396" s="216"/>
      <c r="AS396" s="216"/>
      <c r="AT396" s="216"/>
      <c r="AU396" s="216"/>
      <c r="AV396" s="216"/>
      <c r="AW396" s="216"/>
      <c r="AX396" s="216"/>
      <c r="AY396" s="216"/>
      <c r="AZ396" s="216"/>
      <c r="BA396" s="132"/>
      <c r="BB396" s="130"/>
      <c r="BC396" s="130"/>
      <c r="BD396" s="130"/>
      <c r="BE396" s="130"/>
      <c r="BF396" s="130"/>
      <c r="BG396" s="130"/>
      <c r="BH396" s="130"/>
      <c r="BI396" s="130"/>
      <c r="BJ396" s="130"/>
      <c r="BK396" s="130"/>
      <c r="BL396" s="130"/>
      <c r="BM396" s="130"/>
      <c r="BN396" s="130"/>
      <c r="BO396" s="130"/>
      <c r="BP396" s="130"/>
      <c r="BQ396" s="130"/>
      <c r="BR396" s="130"/>
      <c r="BS396" s="130"/>
      <c r="BT396" s="130"/>
      <c r="BU396" s="130"/>
      <c r="BV396" s="130"/>
      <c r="BW396" s="130"/>
      <c r="BX396" s="130"/>
      <c r="BY396" s="132"/>
      <c r="BZ396" s="215"/>
      <c r="CA396" s="215"/>
      <c r="CB396" s="215"/>
      <c r="CC396" s="215"/>
      <c r="CD396" s="215"/>
      <c r="CE396" s="215"/>
      <c r="CF396" s="215"/>
      <c r="CG396" s="215"/>
      <c r="CH396" s="215"/>
      <c r="CI396" s="215"/>
      <c r="CJ396" s="215"/>
      <c r="CK396" s="215"/>
      <c r="CL396" s="215"/>
      <c r="CM396" s="215"/>
      <c r="CN396" s="215"/>
      <c r="CO396" s="215"/>
      <c r="CP396" s="215"/>
      <c r="CQ396" s="215"/>
      <c r="CR396" s="215"/>
      <c r="CS396" s="215"/>
      <c r="CT396" s="215"/>
      <c r="CU396" s="215"/>
      <c r="CV396" s="215"/>
      <c r="CW396" s="215"/>
      <c r="CX396" s="215"/>
      <c r="CY396" s="215"/>
      <c r="CZ396" s="215"/>
    </row>
    <row r="397" s="398" customFormat="true" ht="15" customHeight="true" x14ac:dyDescent="0.2">
      <c r="Z397" s="216"/>
      <c r="AA397" s="216"/>
      <c r="AB397" s="216"/>
      <c r="AC397" s="216"/>
      <c r="AD397" s="216"/>
      <c r="AE397" s="216"/>
      <c r="AF397" s="216"/>
      <c r="AG397" s="216"/>
      <c r="AH397" s="216"/>
      <c r="AI397" s="216"/>
      <c r="AJ397" s="216"/>
      <c r="AK397" s="216"/>
      <c r="AL397" s="216"/>
      <c r="AM397" s="216"/>
      <c r="AN397" s="216"/>
      <c r="AO397" s="216"/>
      <c r="AP397" s="216"/>
      <c r="AQ397" s="216"/>
      <c r="AR397" s="216"/>
      <c r="AS397" s="216"/>
      <c r="AT397" s="216"/>
      <c r="AU397" s="216"/>
      <c r="AV397" s="216"/>
      <c r="AW397" s="216"/>
      <c r="AX397" s="216"/>
      <c r="AY397" s="216"/>
      <c r="AZ397" s="216"/>
      <c r="BA397" s="132"/>
      <c r="BB397" s="130"/>
      <c r="BC397" s="130"/>
      <c r="BD397" s="130"/>
      <c r="BE397" s="130"/>
      <c r="BF397" s="130"/>
      <c r="BG397" s="130"/>
      <c r="BH397" s="130"/>
      <c r="BI397" s="130"/>
      <c r="BJ397" s="130"/>
      <c r="BK397" s="130"/>
      <c r="BL397" s="130"/>
      <c r="BM397" s="130"/>
      <c r="BN397" s="130"/>
      <c r="BO397" s="130"/>
      <c r="BP397" s="130"/>
      <c r="BQ397" s="130"/>
      <c r="BR397" s="130"/>
      <c r="BS397" s="130"/>
      <c r="BT397" s="130"/>
      <c r="BU397" s="130"/>
      <c r="BV397" s="130"/>
      <c r="BW397" s="130"/>
      <c r="BX397" s="130"/>
      <c r="BY397" s="132"/>
      <c r="BZ397" s="215"/>
      <c r="CA397" s="215"/>
      <c r="CB397" s="215"/>
      <c r="CC397" s="215"/>
      <c r="CD397" s="215"/>
      <c r="CE397" s="215"/>
      <c r="CF397" s="215"/>
      <c r="CG397" s="215"/>
      <c r="CH397" s="215"/>
      <c r="CI397" s="215"/>
      <c r="CJ397" s="215"/>
      <c r="CK397" s="215"/>
      <c r="CL397" s="215"/>
      <c r="CM397" s="215"/>
      <c r="CN397" s="215"/>
      <c r="CO397" s="215"/>
      <c r="CP397" s="215"/>
      <c r="CQ397" s="215"/>
      <c r="CR397" s="215"/>
      <c r="CS397" s="215"/>
      <c r="CT397" s="215"/>
      <c r="CU397" s="215"/>
      <c r="CV397" s="215"/>
      <c r="CW397" s="215"/>
      <c r="CX397" s="215"/>
      <c r="CY397" s="215"/>
      <c r="CZ397" s="215"/>
    </row>
    <row r="398" s="398" customFormat="true" ht="15" customHeight="true" x14ac:dyDescent="0.2">
      <c r="Z398" s="216"/>
      <c r="AA398" s="216"/>
      <c r="AB398" s="216"/>
      <c r="AC398" s="216"/>
      <c r="AD398" s="216"/>
      <c r="AE398" s="216"/>
      <c r="AF398" s="216"/>
      <c r="AG398" s="216"/>
      <c r="AH398" s="216"/>
      <c r="AI398" s="216"/>
      <c r="AJ398" s="216"/>
      <c r="AK398" s="216"/>
      <c r="AL398" s="216"/>
      <c r="AM398" s="216"/>
      <c r="AN398" s="216"/>
      <c r="AO398" s="216"/>
      <c r="AP398" s="216"/>
      <c r="AQ398" s="216"/>
      <c r="AR398" s="216"/>
      <c r="AS398" s="216"/>
      <c r="AT398" s="216"/>
      <c r="AU398" s="216"/>
      <c r="AV398" s="216"/>
      <c r="AW398" s="216"/>
      <c r="AX398" s="216"/>
      <c r="AY398" s="216"/>
      <c r="AZ398" s="216"/>
      <c r="BA398" s="132"/>
      <c r="BB398" s="130"/>
      <c r="BC398" s="130"/>
      <c r="BD398" s="130"/>
      <c r="BE398" s="130"/>
      <c r="BF398" s="130"/>
      <c r="BG398" s="130"/>
      <c r="BH398" s="130"/>
      <c r="BI398" s="130"/>
      <c r="BJ398" s="130"/>
      <c r="BK398" s="130"/>
      <c r="BL398" s="130"/>
      <c r="BM398" s="130"/>
      <c r="BN398" s="130"/>
      <c r="BO398" s="130"/>
      <c r="BP398" s="130"/>
      <c r="BQ398" s="130"/>
      <c r="BR398" s="130"/>
      <c r="BS398" s="130"/>
      <c r="BT398" s="130"/>
      <c r="BU398" s="130"/>
      <c r="BV398" s="130"/>
      <c r="BW398" s="130"/>
      <c r="BX398" s="130"/>
      <c r="BY398" s="132"/>
      <c r="BZ398" s="215"/>
      <c r="CA398" s="215"/>
      <c r="CB398" s="215"/>
      <c r="CC398" s="215"/>
      <c r="CD398" s="215"/>
      <c r="CE398" s="215"/>
      <c r="CF398" s="215"/>
      <c r="CG398" s="215"/>
      <c r="CH398" s="215"/>
      <c r="CI398" s="215"/>
      <c r="CJ398" s="215"/>
      <c r="CK398" s="215"/>
      <c r="CL398" s="215"/>
      <c r="CM398" s="215"/>
      <c r="CN398" s="215"/>
      <c r="CO398" s="215"/>
      <c r="CP398" s="215"/>
      <c r="CQ398" s="215"/>
      <c r="CR398" s="215"/>
      <c r="CS398" s="215"/>
      <c r="CT398" s="215"/>
      <c r="CU398" s="215"/>
      <c r="CV398" s="215"/>
      <c r="CW398" s="215"/>
      <c r="CX398" s="215"/>
      <c r="CY398" s="215"/>
      <c r="CZ398" s="215"/>
    </row>
    <row r="399" s="416" customFormat="true" ht="15" customHeight="true" x14ac:dyDescent="0.25">
      <c r="A399" s="136"/>
      <c r="B399" s="136"/>
      <c r="C399" s="1737" t="s">
        <v>129</v>
      </c>
      <c r="D399" s="1738"/>
      <c r="E399" s="1738"/>
      <c r="F399" s="1738"/>
      <c r="G399" s="136"/>
      <c r="H399" s="1739" t="s">
        <v>130</v>
      </c>
      <c r="I399" s="1740"/>
      <c r="J399" s="1740"/>
      <c r="K399" s="1740"/>
      <c r="M399" s="1739" t="s">
        <v>131</v>
      </c>
      <c r="N399" s="1740"/>
      <c r="O399" s="1740"/>
      <c r="P399" s="1740"/>
      <c r="Z399" s="211"/>
      <c r="AA399" s="211"/>
      <c r="AB399" s="211"/>
      <c r="AC399" s="211"/>
      <c r="AD399" s="211"/>
      <c r="AE399" s="211"/>
      <c r="AF399" s="211"/>
      <c r="AG399" s="211"/>
      <c r="AH399" s="211"/>
      <c r="AI399" s="211"/>
      <c r="AJ399" s="211"/>
      <c r="AK399" s="211"/>
      <c r="AL399" s="211"/>
      <c r="AM399" s="211"/>
      <c r="AN399" s="211"/>
      <c r="AO399" s="211"/>
      <c r="AP399" s="211"/>
      <c r="AQ399" s="211"/>
      <c r="AR399" s="211"/>
      <c r="AS399" s="211"/>
      <c r="AT399" s="211"/>
      <c r="AU399" s="211"/>
      <c r="AV399" s="211"/>
      <c r="AW399" s="211"/>
      <c r="AX399" s="211"/>
      <c r="AY399" s="211"/>
      <c r="AZ399" s="211"/>
      <c r="BB399" s="136"/>
      <c r="BZ399" s="211"/>
      <c r="CA399" s="211"/>
      <c r="CB399" s="211"/>
      <c r="CC399" s="211"/>
      <c r="CD399" s="211"/>
      <c r="CE399" s="211"/>
      <c r="CF399" s="211"/>
      <c r="CG399" s="211"/>
      <c r="CH399" s="211"/>
      <c r="CI399" s="211"/>
      <c r="CJ399" s="211"/>
      <c r="CK399" s="211"/>
      <c r="CL399" s="211"/>
      <c r="CM399" s="211"/>
      <c r="CN399" s="211"/>
      <c r="CO399" s="211"/>
      <c r="CP399" s="211"/>
      <c r="CQ399" s="211"/>
      <c r="CR399" s="211"/>
      <c r="CS399" s="211"/>
      <c r="CT399" s="211"/>
      <c r="CU399" s="211"/>
      <c r="CV399" s="211"/>
      <c r="CW399" s="211"/>
      <c r="CX399" s="211"/>
      <c r="CY399" s="211"/>
      <c r="CZ399" s="211"/>
    </row>
    <row r="400" s="218" customFormat="true" ht="24" customHeight="true" x14ac:dyDescent="0.2">
      <c r="C400" s="1942" t="s">
        <v>192</v>
      </c>
      <c r="D400" s="1727"/>
      <c r="E400" s="1727"/>
      <c r="H400" s="1943" t="s">
        <v>192</v>
      </c>
      <c r="I400" s="1727"/>
      <c r="J400" s="1727"/>
      <c r="M400" s="1944" t="s">
        <v>192</v>
      </c>
      <c r="N400" s="1727"/>
      <c r="O400" s="1727"/>
      <c r="Z400" s="211"/>
      <c r="AA400" s="211"/>
      <c r="AB400" s="211"/>
      <c r="AC400" s="211"/>
      <c r="AD400" s="211"/>
      <c r="AE400" s="211"/>
      <c r="AF400" s="211"/>
      <c r="AG400" s="211"/>
      <c r="AH400" s="211"/>
      <c r="AI400" s="211"/>
      <c r="AJ400" s="211"/>
      <c r="AK400" s="211"/>
      <c r="AL400" s="211"/>
      <c r="AM400" s="211"/>
      <c r="AN400" s="211"/>
      <c r="AO400" s="211"/>
      <c r="AP400" s="211"/>
      <c r="AQ400" s="211"/>
      <c r="AR400" s="211"/>
      <c r="AS400" s="211"/>
      <c r="AT400" s="211"/>
      <c r="AU400" s="211"/>
      <c r="AV400" s="211"/>
      <c r="AW400" s="211"/>
      <c r="AX400" s="211"/>
      <c r="AY400" s="211"/>
      <c r="AZ400" s="211"/>
      <c r="BA400" s="416"/>
      <c r="BB400" s="136"/>
      <c r="BC400" s="416"/>
      <c r="BD400" s="416"/>
      <c r="BE400" s="416"/>
      <c r="BF400" s="416"/>
      <c r="BG400" s="416"/>
      <c r="BH400" s="416"/>
      <c r="BI400" s="416"/>
      <c r="BJ400" s="416"/>
      <c r="BK400" s="416"/>
      <c r="BL400" s="416"/>
      <c r="BM400" s="416"/>
      <c r="BN400" s="416"/>
      <c r="BO400" s="416"/>
      <c r="BP400" s="416"/>
      <c r="BQ400" s="416"/>
      <c r="BR400" s="416"/>
      <c r="BS400" s="416"/>
      <c r="BT400" s="416"/>
      <c r="BU400" s="416"/>
      <c r="BV400" s="416"/>
      <c r="BW400" s="416"/>
      <c r="BX400" s="416"/>
      <c r="BY400" s="416"/>
      <c r="BZ400" s="211"/>
      <c r="CA400" s="211"/>
      <c r="CB400" s="211"/>
      <c r="CC400" s="211"/>
      <c r="CD400" s="211"/>
      <c r="CE400" s="211"/>
      <c r="CF400" s="211"/>
      <c r="CG400" s="211"/>
      <c r="CH400" s="211"/>
      <c r="CI400" s="211"/>
      <c r="CJ400" s="211"/>
      <c r="CK400" s="211"/>
      <c r="CL400" s="211"/>
      <c r="CM400" s="211"/>
      <c r="CN400" s="211"/>
      <c r="CO400" s="211"/>
      <c r="CP400" s="211"/>
      <c r="CQ400" s="211"/>
      <c r="CR400" s="211"/>
      <c r="CS400" s="211"/>
      <c r="CT400" s="211"/>
      <c r="CU400" s="211"/>
      <c r="CV400" s="211"/>
      <c r="CW400" s="211"/>
      <c r="CX400" s="211"/>
      <c r="CY400" s="211"/>
      <c r="CZ400" s="211"/>
    </row>
    <row r="401" s="218" customFormat="true" ht="25.15" customHeight="true" x14ac:dyDescent="0.2">
      <c r="C401" s="1726"/>
      <c r="D401" s="1727"/>
      <c r="E401" s="433" t="s">
        <v>193</v>
      </c>
      <c r="H401" s="1726"/>
      <c r="I401" s="1727"/>
      <c r="J401" s="434" t="s">
        <v>193</v>
      </c>
      <c r="M401" s="1726"/>
      <c r="N401" s="1727"/>
      <c r="O401" s="435" t="s">
        <v>193</v>
      </c>
      <c r="Z401" s="211"/>
      <c r="AA401" s="211"/>
      <c r="AB401" s="211"/>
      <c r="AC401" s="211"/>
      <c r="AD401" s="211"/>
      <c r="AE401" s="211"/>
      <c r="AF401" s="211"/>
      <c r="AG401" s="211"/>
      <c r="AH401" s="211"/>
      <c r="AI401" s="211"/>
      <c r="AJ401" s="211"/>
      <c r="AK401" s="211"/>
      <c r="AL401" s="211"/>
      <c r="AM401" s="211"/>
      <c r="AN401" s="211"/>
      <c r="AO401" s="211"/>
      <c r="AP401" s="211"/>
      <c r="AQ401" s="211"/>
      <c r="AR401" s="211"/>
      <c r="AS401" s="211"/>
      <c r="AT401" s="211"/>
      <c r="AU401" s="211"/>
      <c r="AV401" s="211"/>
      <c r="AW401" s="211"/>
      <c r="AX401" s="211"/>
      <c r="AY401" s="211"/>
      <c r="AZ401" s="211"/>
      <c r="BA401" s="416"/>
      <c r="BB401" s="136"/>
      <c r="BC401" s="416"/>
      <c r="BD401" s="416"/>
      <c r="BE401" s="416"/>
      <c r="BF401" s="416"/>
      <c r="BG401" s="416"/>
      <c r="BH401" s="416"/>
      <c r="BI401" s="416"/>
      <c r="BJ401" s="416"/>
      <c r="BK401" s="416"/>
      <c r="BL401" s="416"/>
      <c r="BM401" s="416"/>
      <c r="BN401" s="416"/>
      <c r="BO401" s="416"/>
      <c r="BP401" s="416"/>
      <c r="BQ401" s="416"/>
      <c r="BR401" s="416"/>
      <c r="BS401" s="416"/>
      <c r="BT401" s="416"/>
      <c r="BU401" s="416"/>
      <c r="BV401" s="416"/>
      <c r="BW401" s="416"/>
      <c r="BX401" s="416"/>
      <c r="BY401" s="416"/>
      <c r="BZ401" s="211"/>
      <c r="CA401" s="211"/>
      <c r="CB401" s="211"/>
      <c r="CC401" s="211"/>
      <c r="CD401" s="211"/>
      <c r="CE401" s="211"/>
      <c r="CF401" s="211"/>
      <c r="CG401" s="211"/>
      <c r="CH401" s="211"/>
      <c r="CI401" s="211"/>
      <c r="CJ401" s="211"/>
      <c r="CK401" s="211"/>
      <c r="CL401" s="211"/>
      <c r="CM401" s="211"/>
      <c r="CN401" s="211"/>
      <c r="CO401" s="211"/>
      <c r="CP401" s="211"/>
      <c r="CQ401" s="211"/>
      <c r="CR401" s="211"/>
      <c r="CS401" s="211"/>
      <c r="CT401" s="211"/>
      <c r="CU401" s="211"/>
      <c r="CV401" s="211"/>
      <c r="CW401" s="211"/>
      <c r="CX401" s="211"/>
      <c r="CY401" s="211"/>
      <c r="CZ401" s="211"/>
    </row>
    <row r="402" s="218" customFormat="true" ht="25.15" customHeight="true" x14ac:dyDescent="0.2">
      <c r="B402" s="1736" t="s">
        <v>135</v>
      </c>
      <c r="C402" s="1727"/>
      <c r="D402" s="1727"/>
      <c r="E402" s="436" t="s">
        <v>194</v>
      </c>
      <c r="H402" s="1727"/>
      <c r="I402" s="1727"/>
      <c r="J402" s="437" t="s">
        <v>194</v>
      </c>
      <c r="M402" s="1727"/>
      <c r="N402" s="1727"/>
      <c r="O402" s="438" t="s">
        <v>194</v>
      </c>
      <c r="Z402" s="211"/>
      <c r="AA402" s="211"/>
      <c r="AB402" s="211"/>
      <c r="AC402" s="211"/>
      <c r="AD402" s="211"/>
      <c r="AE402" s="211"/>
      <c r="AF402" s="211"/>
      <c r="AG402" s="211"/>
      <c r="AH402" s="211"/>
      <c r="AI402" s="211"/>
      <c r="AJ402" s="211"/>
      <c r="AK402" s="211"/>
      <c r="AL402" s="211"/>
      <c r="AM402" s="211"/>
      <c r="AN402" s="211"/>
      <c r="AO402" s="211"/>
      <c r="AP402" s="211"/>
      <c r="AQ402" s="211"/>
      <c r="AR402" s="211"/>
      <c r="AS402" s="211"/>
      <c r="AT402" s="211"/>
      <c r="AU402" s="211"/>
      <c r="AV402" s="211"/>
      <c r="AW402" s="211"/>
      <c r="AX402" s="211"/>
      <c r="AY402" s="211"/>
      <c r="AZ402" s="211"/>
      <c r="BA402" s="416"/>
      <c r="BB402" s="136"/>
      <c r="BC402" s="416"/>
      <c r="BD402" s="416"/>
      <c r="BE402" s="416"/>
      <c r="BF402" s="416"/>
      <c r="BG402" s="416"/>
      <c r="BH402" s="416"/>
      <c r="BI402" s="416"/>
      <c r="BJ402" s="416"/>
      <c r="BK402" s="416"/>
      <c r="BL402" s="416"/>
      <c r="BM402" s="416"/>
      <c r="BN402" s="416"/>
      <c r="BO402" s="416"/>
      <c r="BP402" s="416"/>
      <c r="BQ402" s="416"/>
      <c r="BR402" s="416"/>
      <c r="BS402" s="416"/>
      <c r="BT402" s="416"/>
      <c r="BU402" s="416"/>
      <c r="BV402" s="416"/>
      <c r="BW402" s="416"/>
      <c r="BX402" s="416"/>
      <c r="BY402" s="416"/>
      <c r="BZ402" s="211"/>
      <c r="CA402" s="211"/>
      <c r="CB402" s="211"/>
      <c r="CC402" s="211"/>
      <c r="CD402" s="211"/>
      <c r="CE402" s="211"/>
      <c r="CF402" s="211"/>
      <c r="CG402" s="211"/>
      <c r="CH402" s="211"/>
      <c r="CI402" s="211"/>
      <c r="CJ402" s="211"/>
      <c r="CK402" s="211"/>
      <c r="CL402" s="211"/>
      <c r="CM402" s="211"/>
      <c r="CN402" s="211"/>
      <c r="CO402" s="211"/>
      <c r="CP402" s="211"/>
      <c r="CQ402" s="211"/>
      <c r="CR402" s="211"/>
      <c r="CS402" s="211"/>
      <c r="CT402" s="211"/>
      <c r="CU402" s="211"/>
      <c r="CV402" s="211"/>
      <c r="CW402" s="211"/>
      <c r="CX402" s="211"/>
      <c r="CY402" s="211"/>
      <c r="CZ402" s="211"/>
    </row>
    <row r="403" s="218" customFormat="true" ht="25.15" customHeight="true" x14ac:dyDescent="0.2">
      <c r="B403" s="1727"/>
      <c r="C403" s="1913" t="s">
        <v>195</v>
      </c>
      <c r="D403" s="1695"/>
      <c r="E403" s="508">
        <v>0.77522563500704667</v>
      </c>
      <c r="F403" s="445"/>
      <c r="G403" s="445"/>
      <c r="H403" s="1903" t="s">
        <v>200</v>
      </c>
      <c r="I403" s="1695"/>
      <c r="J403" s="509">
        <v>0.689125832151809</v>
      </c>
      <c r="K403" s="445"/>
      <c r="L403" s="445"/>
      <c r="M403" s="1908" t="s">
        <v>245</v>
      </c>
      <c r="N403" s="1695"/>
      <c r="O403" s="510">
        <v>-0.46774290746159841</v>
      </c>
      <c r="P403" s="445"/>
      <c r="Q403" s="445"/>
      <c r="Z403" s="211"/>
      <c r="AA403" s="211"/>
      <c r="AB403" s="211"/>
      <c r="AC403" s="211"/>
      <c r="AD403" s="211"/>
      <c r="AE403" s="211"/>
      <c r="AF403" s="211"/>
      <c r="AG403" s="211"/>
      <c r="AH403" s="211"/>
      <c r="AI403" s="211"/>
      <c r="AJ403" s="211"/>
      <c r="AK403" s="211"/>
      <c r="AL403" s="211"/>
      <c r="AM403" s="211"/>
      <c r="AN403" s="211"/>
      <c r="AO403" s="211"/>
      <c r="AP403" s="211"/>
      <c r="AQ403" s="211"/>
      <c r="AR403" s="211"/>
      <c r="AS403" s="211"/>
      <c r="AT403" s="211"/>
      <c r="AU403" s="211"/>
      <c r="AV403" s="211"/>
      <c r="AW403" s="211"/>
      <c r="AX403" s="211"/>
      <c r="AY403" s="211"/>
      <c r="AZ403" s="211"/>
      <c r="BA403" s="213"/>
      <c r="BB403" s="288"/>
      <c r="BC403" s="213"/>
      <c r="BD403" s="213"/>
      <c r="BE403" s="213"/>
      <c r="BF403" s="213"/>
      <c r="BG403" s="213"/>
      <c r="BH403" s="213"/>
      <c r="BI403" s="213"/>
      <c r="BJ403" s="213"/>
      <c r="BK403" s="213"/>
      <c r="BL403" s="213"/>
      <c r="BM403" s="213"/>
      <c r="BN403" s="213"/>
      <c r="BO403" s="213"/>
      <c r="BP403" s="213"/>
      <c r="BQ403" s="213"/>
      <c r="BR403" s="213"/>
      <c r="BS403" s="213"/>
      <c r="BT403" s="213"/>
      <c r="BU403" s="213"/>
      <c r="BV403" s="213"/>
      <c r="BW403" s="213"/>
      <c r="BX403" s="213"/>
      <c r="BY403" s="213"/>
      <c r="BZ403" s="214"/>
      <c r="CA403" s="214"/>
      <c r="CB403" s="214"/>
      <c r="CC403" s="214"/>
      <c r="CD403" s="214"/>
      <c r="CE403" s="214"/>
      <c r="CF403" s="214"/>
      <c r="CG403" s="214"/>
      <c r="CH403" s="214"/>
      <c r="CI403" s="214"/>
      <c r="CJ403" s="214"/>
      <c r="CK403" s="214"/>
      <c r="CL403" s="214"/>
      <c r="CM403" s="214"/>
      <c r="CN403" s="214"/>
      <c r="CO403" s="214"/>
      <c r="CP403" s="214"/>
      <c r="CQ403" s="214"/>
      <c r="CR403" s="214"/>
      <c r="CS403" s="214"/>
      <c r="CT403" s="214"/>
      <c r="CU403" s="214"/>
      <c r="CV403" s="214"/>
      <c r="CW403" s="214"/>
      <c r="CX403" s="214"/>
      <c r="CY403" s="214"/>
      <c r="CZ403" s="214"/>
    </row>
    <row r="404" s="218" customFormat="true" ht="25.15" customHeight="true" x14ac:dyDescent="0.2">
      <c r="B404" s="1727"/>
      <c r="C404" s="1900" t="s">
        <v>246</v>
      </c>
      <c r="D404" s="1695"/>
      <c r="E404" s="511">
        <v>0.73989337550179934</v>
      </c>
      <c r="F404" s="445"/>
      <c r="G404" s="445"/>
      <c r="H404" s="1890" t="s">
        <v>247</v>
      </c>
      <c r="I404" s="1695"/>
      <c r="J404" s="512">
        <v>0.68219275523465484</v>
      </c>
      <c r="K404" s="445"/>
      <c r="L404" s="445"/>
      <c r="M404" s="1894" t="s">
        <v>195</v>
      </c>
      <c r="N404" s="1695"/>
      <c r="O404" s="513">
        <v>0.4364029519832634</v>
      </c>
      <c r="P404" s="445"/>
      <c r="Q404" s="445"/>
      <c r="Z404" s="211"/>
      <c r="AA404" s="211"/>
      <c r="AB404" s="211"/>
      <c r="AC404" s="211"/>
      <c r="AD404" s="211"/>
      <c r="AE404" s="211"/>
      <c r="AF404" s="211"/>
      <c r="AG404" s="211"/>
      <c r="AH404" s="211"/>
      <c r="AI404" s="211"/>
      <c r="AJ404" s="211"/>
      <c r="AK404" s="211"/>
      <c r="AL404" s="211"/>
      <c r="AM404" s="211"/>
      <c r="AN404" s="211"/>
      <c r="AO404" s="211"/>
      <c r="AP404" s="211"/>
      <c r="AQ404" s="211"/>
      <c r="AR404" s="211"/>
      <c r="AS404" s="211"/>
      <c r="AT404" s="211"/>
      <c r="AU404" s="211"/>
      <c r="AV404" s="211"/>
      <c r="AW404" s="211"/>
      <c r="AX404" s="211"/>
      <c r="AY404" s="211"/>
      <c r="AZ404" s="211"/>
      <c r="BA404" s="213"/>
      <c r="BB404" s="288"/>
      <c r="BC404" s="213"/>
      <c r="BD404" s="213"/>
      <c r="BE404" s="213"/>
      <c r="BF404" s="213"/>
      <c r="BG404" s="213"/>
      <c r="BH404" s="213"/>
      <c r="BI404" s="213"/>
      <c r="BJ404" s="213"/>
      <c r="BK404" s="213"/>
      <c r="BL404" s="213"/>
      <c r="BM404" s="213"/>
      <c r="BN404" s="213"/>
      <c r="BO404" s="213"/>
      <c r="BP404" s="213"/>
      <c r="BQ404" s="213"/>
      <c r="BR404" s="213"/>
      <c r="BS404" s="213"/>
      <c r="BT404" s="213"/>
      <c r="BU404" s="213"/>
      <c r="BV404" s="213"/>
      <c r="BW404" s="213"/>
      <c r="BX404" s="213"/>
      <c r="BY404" s="213"/>
      <c r="BZ404" s="214"/>
      <c r="CA404" s="214"/>
      <c r="CB404" s="214"/>
      <c r="CC404" s="214"/>
      <c r="CD404" s="214"/>
      <c r="CE404" s="214"/>
      <c r="CF404" s="214"/>
      <c r="CG404" s="214"/>
      <c r="CH404" s="214"/>
      <c r="CI404" s="214"/>
      <c r="CJ404" s="214"/>
      <c r="CK404" s="214"/>
      <c r="CL404" s="214"/>
      <c r="CM404" s="214"/>
      <c r="CN404" s="214"/>
      <c r="CO404" s="214"/>
      <c r="CP404" s="214"/>
      <c r="CQ404" s="214"/>
      <c r="CR404" s="214"/>
      <c r="CS404" s="214"/>
      <c r="CT404" s="214"/>
      <c r="CU404" s="214"/>
      <c r="CV404" s="214"/>
      <c r="CW404" s="214"/>
      <c r="CX404" s="214"/>
      <c r="CY404" s="214"/>
      <c r="CZ404" s="214"/>
    </row>
    <row r="405" s="218" customFormat="true" ht="25.15" customHeight="true" x14ac:dyDescent="0.2">
      <c r="B405" s="1727"/>
      <c r="C405" s="1900" t="s">
        <v>200</v>
      </c>
      <c r="D405" s="1695"/>
      <c r="E405" s="511">
        <v>0.72582553717085463</v>
      </c>
      <c r="F405" s="445"/>
      <c r="G405" s="445"/>
      <c r="H405" s="1890" t="s">
        <v>248</v>
      </c>
      <c r="I405" s="1695"/>
      <c r="J405" s="512">
        <v>-0.67050824639375495</v>
      </c>
      <c r="K405" s="445"/>
      <c r="L405" s="445"/>
      <c r="M405" s="1894" t="s">
        <v>249</v>
      </c>
      <c r="N405" s="1695"/>
      <c r="O405" s="513">
        <v>-0.43054185433385594</v>
      </c>
      <c r="P405" s="445"/>
      <c r="Q405" s="445"/>
      <c r="Z405" s="211"/>
      <c r="AA405" s="211"/>
      <c r="AB405" s="211"/>
      <c r="AC405" s="211"/>
      <c r="AD405" s="211"/>
      <c r="AE405" s="211"/>
      <c r="AF405" s="211"/>
      <c r="AG405" s="211"/>
      <c r="AH405" s="211"/>
      <c r="AI405" s="211"/>
      <c r="AJ405" s="211"/>
      <c r="AK405" s="211"/>
      <c r="AL405" s="211"/>
      <c r="AM405" s="211"/>
      <c r="AN405" s="211"/>
      <c r="AO405" s="211"/>
      <c r="AP405" s="211"/>
      <c r="AQ405" s="211"/>
      <c r="AR405" s="211"/>
      <c r="AS405" s="211"/>
      <c r="AT405" s="211"/>
      <c r="AU405" s="211"/>
      <c r="AV405" s="211"/>
      <c r="AW405" s="211"/>
      <c r="AX405" s="211"/>
      <c r="AY405" s="211"/>
      <c r="AZ405" s="211"/>
      <c r="BA405" s="213"/>
      <c r="BB405" s="288"/>
      <c r="BC405" s="213"/>
      <c r="BD405" s="213"/>
      <c r="BE405" s="213"/>
      <c r="BF405" s="213"/>
      <c r="BG405" s="213"/>
      <c r="BH405" s="213"/>
      <c r="BI405" s="213"/>
      <c r="BJ405" s="213"/>
      <c r="BK405" s="213"/>
      <c r="BL405" s="213"/>
      <c r="BM405" s="213"/>
      <c r="BN405" s="213"/>
      <c r="BO405" s="213"/>
      <c r="BP405" s="213"/>
      <c r="BQ405" s="213"/>
      <c r="BR405" s="213"/>
      <c r="BS405" s="213"/>
      <c r="BT405" s="213"/>
      <c r="BU405" s="213"/>
      <c r="BV405" s="213"/>
      <c r="BW405" s="213"/>
      <c r="BX405" s="213"/>
      <c r="BY405" s="213"/>
      <c r="BZ405" s="214"/>
      <c r="CA405" s="214"/>
      <c r="CB405" s="214"/>
      <c r="CC405" s="214"/>
      <c r="CD405" s="214"/>
      <c r="CE405" s="214"/>
      <c r="CF405" s="214"/>
      <c r="CG405" s="214"/>
      <c r="CH405" s="214"/>
      <c r="CI405" s="214"/>
      <c r="CJ405" s="214"/>
      <c r="CK405" s="214"/>
      <c r="CL405" s="214"/>
      <c r="CM405" s="214"/>
      <c r="CN405" s="214"/>
      <c r="CO405" s="214"/>
      <c r="CP405" s="214"/>
      <c r="CQ405" s="214"/>
      <c r="CR405" s="214"/>
      <c r="CS405" s="214"/>
      <c r="CT405" s="214"/>
      <c r="CU405" s="214"/>
      <c r="CV405" s="214"/>
      <c r="CW405" s="214"/>
      <c r="CX405" s="214"/>
      <c r="CY405" s="214"/>
      <c r="CZ405" s="214"/>
    </row>
    <row r="406" s="218" customFormat="true" ht="25.15" customHeight="true" x14ac:dyDescent="0.2">
      <c r="B406" s="1727"/>
      <c r="C406" s="1900" t="s">
        <v>197</v>
      </c>
      <c r="D406" s="1695"/>
      <c r="E406" s="511">
        <v>0.72581302449773033</v>
      </c>
      <c r="F406" s="445"/>
      <c r="G406" s="445"/>
      <c r="H406" s="1890" t="s">
        <v>250</v>
      </c>
      <c r="I406" s="1695"/>
      <c r="J406" s="512">
        <v>0.66060879679019069</v>
      </c>
      <c r="K406" s="445"/>
      <c r="L406" s="445"/>
      <c r="M406" s="1894" t="s">
        <v>251</v>
      </c>
      <c r="N406" s="1695"/>
      <c r="O406" s="513">
        <v>-0.40234919545921866</v>
      </c>
      <c r="P406" s="445"/>
      <c r="Q406" s="445"/>
      <c r="Z406" s="211"/>
      <c r="AA406" s="211"/>
      <c r="AB406" s="211"/>
      <c r="AC406" s="211"/>
      <c r="AD406" s="211"/>
      <c r="AE406" s="211"/>
      <c r="AF406" s="211"/>
      <c r="AG406" s="211"/>
      <c r="AH406" s="211"/>
      <c r="AI406" s="211"/>
      <c r="AJ406" s="211"/>
      <c r="AK406" s="211"/>
      <c r="AL406" s="211"/>
      <c r="AM406" s="211"/>
      <c r="AN406" s="211"/>
      <c r="AO406" s="211"/>
      <c r="AP406" s="211"/>
      <c r="AQ406" s="211"/>
      <c r="AR406" s="211"/>
      <c r="AS406" s="211"/>
      <c r="AT406" s="211"/>
      <c r="AU406" s="211"/>
      <c r="AV406" s="211"/>
      <c r="AW406" s="211"/>
      <c r="AX406" s="211"/>
      <c r="AY406" s="211"/>
      <c r="AZ406" s="211"/>
      <c r="BA406" s="213"/>
      <c r="BB406" s="288"/>
      <c r="BC406" s="213"/>
      <c r="BD406" s="213"/>
      <c r="BE406" s="213"/>
      <c r="BF406" s="213"/>
      <c r="BG406" s="213"/>
      <c r="BH406" s="213"/>
      <c r="BI406" s="213"/>
      <c r="BJ406" s="213"/>
      <c r="BK406" s="213"/>
      <c r="BL406" s="213"/>
      <c r="BM406" s="213"/>
      <c r="BN406" s="213"/>
      <c r="BO406" s="213"/>
      <c r="BP406" s="213"/>
      <c r="BQ406" s="213"/>
      <c r="BR406" s="213"/>
      <c r="BS406" s="213"/>
      <c r="BT406" s="213"/>
      <c r="BU406" s="213"/>
      <c r="BV406" s="213"/>
      <c r="BW406" s="213"/>
      <c r="BX406" s="213"/>
      <c r="BY406" s="213"/>
      <c r="BZ406" s="214"/>
      <c r="CA406" s="214"/>
      <c r="CB406" s="214"/>
      <c r="CC406" s="214"/>
      <c r="CD406" s="214"/>
      <c r="CE406" s="214"/>
      <c r="CF406" s="214"/>
      <c r="CG406" s="214"/>
      <c r="CH406" s="214"/>
      <c r="CI406" s="214"/>
      <c r="CJ406" s="214"/>
      <c r="CK406" s="214"/>
      <c r="CL406" s="214"/>
      <c r="CM406" s="214"/>
      <c r="CN406" s="214"/>
      <c r="CO406" s="214"/>
      <c r="CP406" s="214"/>
      <c r="CQ406" s="214"/>
      <c r="CR406" s="214"/>
      <c r="CS406" s="214"/>
      <c r="CT406" s="214"/>
      <c r="CU406" s="214"/>
      <c r="CV406" s="214"/>
      <c r="CW406" s="214"/>
      <c r="CX406" s="214"/>
      <c r="CY406" s="214"/>
      <c r="CZ406" s="214"/>
    </row>
    <row r="407" s="218" customFormat="true" ht="25.15" customHeight="true" x14ac:dyDescent="0.2">
      <c r="B407" s="1727"/>
      <c r="C407" s="1900" t="s">
        <v>252</v>
      </c>
      <c r="D407" s="1695"/>
      <c r="E407" s="511">
        <v>0.72195627900246306</v>
      </c>
      <c r="F407" s="445"/>
      <c r="G407" s="445"/>
      <c r="H407" s="1890" t="s">
        <v>246</v>
      </c>
      <c r="I407" s="1695"/>
      <c r="J407" s="512">
        <v>0.64590712036226783</v>
      </c>
      <c r="K407" s="445"/>
      <c r="L407" s="445"/>
      <c r="M407" s="1894" t="s">
        <v>252</v>
      </c>
      <c r="N407" s="1695"/>
      <c r="O407" s="513">
        <v>0.39614902491292553</v>
      </c>
      <c r="P407" s="445"/>
      <c r="Q407" s="445"/>
      <c r="Z407" s="211"/>
      <c r="AA407" s="211"/>
      <c r="AB407" s="211"/>
      <c r="AC407" s="211"/>
      <c r="AD407" s="211"/>
      <c r="AE407" s="211"/>
      <c r="AF407" s="211"/>
      <c r="AG407" s="211"/>
      <c r="AH407" s="211"/>
      <c r="AI407" s="211"/>
      <c r="AJ407" s="211"/>
      <c r="AK407" s="211"/>
      <c r="AL407" s="211"/>
      <c r="AM407" s="211"/>
      <c r="AN407" s="211"/>
      <c r="AO407" s="211"/>
      <c r="AP407" s="211"/>
      <c r="AQ407" s="211"/>
      <c r="AR407" s="211"/>
      <c r="AS407" s="211"/>
      <c r="AT407" s="211"/>
      <c r="AU407" s="211"/>
      <c r="AV407" s="211"/>
      <c r="AW407" s="211"/>
      <c r="AX407" s="211"/>
      <c r="AY407" s="211"/>
      <c r="AZ407" s="211"/>
      <c r="BA407" s="213"/>
      <c r="BB407" s="288"/>
      <c r="BC407" s="213"/>
      <c r="BD407" s="213"/>
      <c r="BE407" s="213"/>
      <c r="BF407" s="213"/>
      <c r="BG407" s="213"/>
      <c r="BH407" s="213"/>
      <c r="BI407" s="213"/>
      <c r="BJ407" s="213"/>
      <c r="BK407" s="213"/>
      <c r="BL407" s="213"/>
      <c r="BM407" s="213"/>
      <c r="BN407" s="213"/>
      <c r="BO407" s="213"/>
      <c r="BP407" s="213"/>
      <c r="BQ407" s="213"/>
      <c r="BR407" s="213"/>
      <c r="BS407" s="213"/>
      <c r="BT407" s="213"/>
      <c r="BU407" s="213"/>
      <c r="BV407" s="213"/>
      <c r="BW407" s="213"/>
      <c r="BX407" s="213"/>
      <c r="BY407" s="213"/>
      <c r="BZ407" s="214"/>
      <c r="CA407" s="214"/>
      <c r="CB407" s="214"/>
      <c r="CC407" s="214"/>
      <c r="CD407" s="214"/>
      <c r="CE407" s="214"/>
      <c r="CF407" s="214"/>
      <c r="CG407" s="214"/>
      <c r="CH407" s="214"/>
      <c r="CI407" s="214"/>
      <c r="CJ407" s="214"/>
      <c r="CK407" s="214"/>
      <c r="CL407" s="214"/>
      <c r="CM407" s="214"/>
      <c r="CN407" s="214"/>
      <c r="CO407" s="214"/>
      <c r="CP407" s="214"/>
      <c r="CQ407" s="214"/>
      <c r="CR407" s="214"/>
      <c r="CS407" s="214"/>
      <c r="CT407" s="214"/>
      <c r="CU407" s="214"/>
      <c r="CV407" s="214"/>
      <c r="CW407" s="214"/>
      <c r="CX407" s="214"/>
      <c r="CY407" s="214"/>
      <c r="CZ407" s="214"/>
    </row>
    <row r="408" s="218" customFormat="true" ht="25.15" customHeight="true" x14ac:dyDescent="0.2">
      <c r="B408" s="1727"/>
      <c r="C408" s="1900" t="s">
        <v>248</v>
      </c>
      <c r="D408" s="1695"/>
      <c r="E408" s="511">
        <v>-0.70884311426508262</v>
      </c>
      <c r="F408" s="445"/>
      <c r="G408" s="445"/>
      <c r="H408" s="1890" t="s">
        <v>195</v>
      </c>
      <c r="I408" s="1695"/>
      <c r="J408" s="512">
        <v>0.64474045946667169</v>
      </c>
      <c r="K408" s="445"/>
      <c r="L408" s="445"/>
      <c r="M408" s="1894" t="s">
        <v>248</v>
      </c>
      <c r="N408" s="1695"/>
      <c r="O408" s="513">
        <v>-0.39271842649241751</v>
      </c>
      <c r="P408" s="445"/>
      <c r="Q408" s="445"/>
      <c r="Z408" s="211"/>
      <c r="AA408" s="211"/>
      <c r="AB408" s="211"/>
      <c r="AC408" s="211"/>
      <c r="AD408" s="211"/>
      <c r="AE408" s="211"/>
      <c r="AF408" s="211"/>
      <c r="AG408" s="211"/>
      <c r="AH408" s="211"/>
      <c r="AI408" s="211"/>
      <c r="AJ408" s="211"/>
      <c r="AK408" s="211"/>
      <c r="AL408" s="211"/>
      <c r="AM408" s="211"/>
      <c r="AN408" s="211"/>
      <c r="AO408" s="211"/>
      <c r="AP408" s="211"/>
      <c r="AQ408" s="211"/>
      <c r="AR408" s="211"/>
      <c r="AS408" s="211"/>
      <c r="AT408" s="211"/>
      <c r="AU408" s="211"/>
      <c r="AV408" s="211"/>
      <c r="AW408" s="211"/>
      <c r="AX408" s="211"/>
      <c r="AY408" s="211"/>
      <c r="AZ408" s="211"/>
      <c r="BA408" s="213"/>
      <c r="BB408" s="288"/>
      <c r="BC408" s="213"/>
      <c r="BD408" s="213"/>
      <c r="BE408" s="213"/>
      <c r="BF408" s="213"/>
      <c r="BG408" s="213"/>
      <c r="BH408" s="213"/>
      <c r="BI408" s="213"/>
      <c r="BJ408" s="213"/>
      <c r="BK408" s="213"/>
      <c r="BL408" s="213"/>
      <c r="BM408" s="213"/>
      <c r="BN408" s="213"/>
      <c r="BO408" s="213"/>
      <c r="BP408" s="213"/>
      <c r="BQ408" s="213"/>
      <c r="BR408" s="213"/>
      <c r="BS408" s="213"/>
      <c r="BT408" s="213"/>
      <c r="BU408" s="213"/>
      <c r="BV408" s="213"/>
      <c r="BW408" s="213"/>
      <c r="BX408" s="213"/>
      <c r="BY408" s="213"/>
      <c r="BZ408" s="214"/>
      <c r="CA408" s="214"/>
      <c r="CB408" s="214"/>
      <c r="CC408" s="214"/>
      <c r="CD408" s="214"/>
      <c r="CE408" s="214"/>
      <c r="CF408" s="214"/>
      <c r="CG408" s="214"/>
      <c r="CH408" s="214"/>
      <c r="CI408" s="214"/>
      <c r="CJ408" s="214"/>
      <c r="CK408" s="214"/>
      <c r="CL408" s="214"/>
      <c r="CM408" s="214"/>
      <c r="CN408" s="214"/>
      <c r="CO408" s="214"/>
      <c r="CP408" s="214"/>
      <c r="CQ408" s="214"/>
      <c r="CR408" s="214"/>
      <c r="CS408" s="214"/>
      <c r="CT408" s="214"/>
      <c r="CU408" s="214"/>
      <c r="CV408" s="214"/>
      <c r="CW408" s="214"/>
      <c r="CX408" s="214"/>
      <c r="CY408" s="214"/>
      <c r="CZ408" s="214"/>
    </row>
    <row r="409" s="218" customFormat="true" ht="25.15" customHeight="true" x14ac:dyDescent="0.2">
      <c r="B409" s="1727"/>
      <c r="C409" s="1900" t="s">
        <v>253</v>
      </c>
      <c r="D409" s="1695"/>
      <c r="E409" s="511">
        <v>-0.68660855934701059</v>
      </c>
      <c r="F409" s="445"/>
      <c r="G409" s="445"/>
      <c r="H409" s="1890" t="s">
        <v>254</v>
      </c>
      <c r="I409" s="1695"/>
      <c r="J409" s="512">
        <v>0.64203954254100659</v>
      </c>
      <c r="K409" s="445"/>
      <c r="L409" s="445"/>
      <c r="M409" s="1894" t="s">
        <v>255</v>
      </c>
      <c r="N409" s="1695"/>
      <c r="O409" s="513">
        <v>-0.37986687851497075</v>
      </c>
      <c r="P409" s="445"/>
      <c r="Q409" s="445"/>
      <c r="Z409" s="211"/>
      <c r="AA409" s="211"/>
      <c r="AB409" s="211"/>
      <c r="AC409" s="211"/>
      <c r="AD409" s="211"/>
      <c r="AE409" s="211"/>
      <c r="AF409" s="211"/>
      <c r="AG409" s="211"/>
      <c r="AH409" s="211"/>
      <c r="AI409" s="211"/>
      <c r="AJ409" s="211"/>
      <c r="AK409" s="211"/>
      <c r="AL409" s="211"/>
      <c r="AM409" s="211"/>
      <c r="AN409" s="211"/>
      <c r="AO409" s="211"/>
      <c r="AP409" s="211"/>
      <c r="AQ409" s="211"/>
      <c r="AR409" s="211"/>
      <c r="AS409" s="211"/>
      <c r="AT409" s="211"/>
      <c r="AU409" s="211"/>
      <c r="AV409" s="211"/>
      <c r="AW409" s="211"/>
      <c r="AX409" s="211"/>
      <c r="AY409" s="211"/>
      <c r="AZ409" s="211"/>
      <c r="BA409" s="213"/>
      <c r="BB409" s="288"/>
      <c r="BC409" s="213"/>
      <c r="BD409" s="213"/>
      <c r="BE409" s="213"/>
      <c r="BF409" s="213"/>
      <c r="BG409" s="213"/>
      <c r="BH409" s="213"/>
      <c r="BI409" s="213"/>
      <c r="BJ409" s="213"/>
      <c r="BK409" s="213"/>
      <c r="BL409" s="213"/>
      <c r="BM409" s="213"/>
      <c r="BN409" s="213"/>
      <c r="BO409" s="213"/>
      <c r="BP409" s="213"/>
      <c r="BQ409" s="213"/>
      <c r="BR409" s="213"/>
      <c r="BS409" s="213"/>
      <c r="BT409" s="213"/>
      <c r="BU409" s="213"/>
      <c r="BV409" s="213"/>
      <c r="BW409" s="213"/>
      <c r="BX409" s="213"/>
      <c r="BY409" s="213"/>
      <c r="BZ409" s="214"/>
      <c r="CA409" s="214"/>
      <c r="CB409" s="214"/>
      <c r="CC409" s="214"/>
      <c r="CD409" s="214"/>
      <c r="CE409" s="214"/>
      <c r="CF409" s="214"/>
      <c r="CG409" s="214"/>
      <c r="CH409" s="214"/>
      <c r="CI409" s="214"/>
      <c r="CJ409" s="214"/>
      <c r="CK409" s="214"/>
      <c r="CL409" s="214"/>
      <c r="CM409" s="214"/>
      <c r="CN409" s="214"/>
      <c r="CO409" s="214"/>
      <c r="CP409" s="214"/>
      <c r="CQ409" s="214"/>
      <c r="CR409" s="214"/>
      <c r="CS409" s="214"/>
      <c r="CT409" s="214"/>
      <c r="CU409" s="214"/>
      <c r="CV409" s="214"/>
      <c r="CW409" s="214"/>
      <c r="CX409" s="214"/>
      <c r="CY409" s="214"/>
      <c r="CZ409" s="214"/>
    </row>
    <row r="410" s="218" customFormat="true" ht="25.15" customHeight="true" x14ac:dyDescent="0.2">
      <c r="B410" s="1727"/>
      <c r="C410" s="1900" t="s">
        <v>250</v>
      </c>
      <c r="D410" s="1695"/>
      <c r="E410" s="511">
        <v>0.67251936873852491</v>
      </c>
      <c r="F410" s="445"/>
      <c r="G410" s="445"/>
      <c r="H410" s="1890" t="s">
        <v>256</v>
      </c>
      <c r="I410" s="1695"/>
      <c r="J410" s="512">
        <v>0.64094586278826948</v>
      </c>
      <c r="K410" s="445"/>
      <c r="L410" s="445"/>
      <c r="M410" s="1894" t="s">
        <v>257</v>
      </c>
      <c r="N410" s="1695"/>
      <c r="O410" s="513">
        <v>-0.37720397956199647</v>
      </c>
      <c r="P410" s="445"/>
      <c r="Q410" s="445"/>
      <c r="Z410" s="211"/>
      <c r="AA410" s="211"/>
      <c r="AB410" s="211"/>
      <c r="AC410" s="211"/>
      <c r="AD410" s="211"/>
      <c r="AE410" s="211"/>
      <c r="AF410" s="211"/>
      <c r="AG410" s="211"/>
      <c r="AH410" s="211"/>
      <c r="AI410" s="211"/>
      <c r="AJ410" s="211"/>
      <c r="AK410" s="211"/>
      <c r="AL410" s="211"/>
      <c r="AM410" s="211"/>
      <c r="AN410" s="211"/>
      <c r="AO410" s="211"/>
      <c r="AP410" s="211"/>
      <c r="AQ410" s="211"/>
      <c r="AR410" s="211"/>
      <c r="AS410" s="211"/>
      <c r="AT410" s="211"/>
      <c r="AU410" s="211"/>
      <c r="AV410" s="211"/>
      <c r="AW410" s="211"/>
      <c r="AX410" s="211"/>
      <c r="AY410" s="211"/>
      <c r="AZ410" s="211"/>
      <c r="BA410" s="213"/>
      <c r="BB410" s="288"/>
      <c r="BC410" s="213"/>
      <c r="BD410" s="213"/>
      <c r="BE410" s="213"/>
      <c r="BF410" s="213"/>
      <c r="BG410" s="213"/>
      <c r="BH410" s="213"/>
      <c r="BI410" s="213"/>
      <c r="BJ410" s="213"/>
      <c r="BK410" s="213"/>
      <c r="BL410" s="213"/>
      <c r="BM410" s="213"/>
      <c r="BN410" s="213"/>
      <c r="BO410" s="213"/>
      <c r="BP410" s="213"/>
      <c r="BQ410" s="213"/>
      <c r="BR410" s="213"/>
      <c r="BS410" s="213"/>
      <c r="BT410" s="213"/>
      <c r="BU410" s="213"/>
      <c r="BV410" s="213"/>
      <c r="BW410" s="213"/>
      <c r="BX410" s="213"/>
      <c r="BY410" s="213"/>
      <c r="BZ410" s="214"/>
      <c r="CA410" s="214"/>
      <c r="CB410" s="214"/>
      <c r="CC410" s="214"/>
      <c r="CD410" s="214"/>
      <c r="CE410" s="214"/>
      <c r="CF410" s="214"/>
      <c r="CG410" s="214"/>
      <c r="CH410" s="214"/>
      <c r="CI410" s="214"/>
      <c r="CJ410" s="214"/>
      <c r="CK410" s="214"/>
      <c r="CL410" s="214"/>
      <c r="CM410" s="214"/>
      <c r="CN410" s="214"/>
      <c r="CO410" s="214"/>
      <c r="CP410" s="214"/>
      <c r="CQ410" s="214"/>
      <c r="CR410" s="214"/>
      <c r="CS410" s="214"/>
      <c r="CT410" s="214"/>
      <c r="CU410" s="214"/>
      <c r="CV410" s="214"/>
      <c r="CW410" s="214"/>
      <c r="CX410" s="214"/>
      <c r="CY410" s="214"/>
      <c r="CZ410" s="214"/>
    </row>
    <row r="411" s="218" customFormat="true" ht="25.15" customHeight="true" x14ac:dyDescent="0.2">
      <c r="B411" s="1727"/>
      <c r="C411" s="1900" t="s">
        <v>247</v>
      </c>
      <c r="D411" s="1695"/>
      <c r="E411" s="511">
        <v>0.67180093187369971</v>
      </c>
      <c r="F411" s="445"/>
      <c r="G411" s="445"/>
      <c r="H411" s="1890" t="s">
        <v>252</v>
      </c>
      <c r="I411" s="1695"/>
      <c r="J411" s="512">
        <v>0.63631256808852155</v>
      </c>
      <c r="K411" s="445"/>
      <c r="L411" s="445"/>
      <c r="M411" s="1894" t="s">
        <v>258</v>
      </c>
      <c r="N411" s="1695"/>
      <c r="O411" s="513">
        <v>0.37429676147413776</v>
      </c>
      <c r="P411" s="445"/>
      <c r="Q411" s="445"/>
      <c r="Z411" s="211"/>
      <c r="AA411" s="211"/>
      <c r="AB411" s="211"/>
      <c r="AC411" s="211"/>
      <c r="AD411" s="211"/>
      <c r="AE411" s="211"/>
      <c r="AF411" s="211"/>
      <c r="AG411" s="211"/>
      <c r="AH411" s="211"/>
      <c r="AI411" s="211"/>
      <c r="AJ411" s="211"/>
      <c r="AK411" s="211"/>
      <c r="AL411" s="211"/>
      <c r="AM411" s="211"/>
      <c r="AN411" s="211"/>
      <c r="AO411" s="211"/>
      <c r="AP411" s="211"/>
      <c r="AQ411" s="211"/>
      <c r="AR411" s="211"/>
      <c r="AS411" s="211"/>
      <c r="AT411" s="211"/>
      <c r="AU411" s="211"/>
      <c r="AV411" s="211"/>
      <c r="AW411" s="211"/>
      <c r="AX411" s="211"/>
      <c r="AY411" s="211"/>
      <c r="AZ411" s="211"/>
      <c r="BA411" s="213"/>
      <c r="BB411" s="288"/>
      <c r="BC411" s="213"/>
      <c r="BD411" s="213"/>
      <c r="BE411" s="213"/>
      <c r="BF411" s="213"/>
      <c r="BG411" s="213"/>
      <c r="BH411" s="213"/>
      <c r="BI411" s="213"/>
      <c r="BJ411" s="213"/>
      <c r="BK411" s="213"/>
      <c r="BL411" s="213"/>
      <c r="BM411" s="213"/>
      <c r="BN411" s="213"/>
      <c r="BO411" s="213"/>
      <c r="BP411" s="213"/>
      <c r="BQ411" s="213"/>
      <c r="BR411" s="213"/>
      <c r="BS411" s="213"/>
      <c r="BT411" s="213"/>
      <c r="BU411" s="213"/>
      <c r="BV411" s="213"/>
      <c r="BW411" s="213"/>
      <c r="BX411" s="213"/>
      <c r="BY411" s="213"/>
      <c r="BZ411" s="214"/>
      <c r="CA411" s="214"/>
      <c r="CB411" s="214"/>
      <c r="CC411" s="214"/>
      <c r="CD411" s="214"/>
      <c r="CE411" s="214"/>
      <c r="CF411" s="214"/>
      <c r="CG411" s="214"/>
      <c r="CH411" s="214"/>
      <c r="CI411" s="214"/>
      <c r="CJ411" s="214"/>
      <c r="CK411" s="214"/>
      <c r="CL411" s="214"/>
      <c r="CM411" s="214"/>
      <c r="CN411" s="214"/>
      <c r="CO411" s="214"/>
      <c r="CP411" s="214"/>
      <c r="CQ411" s="214"/>
      <c r="CR411" s="214"/>
      <c r="CS411" s="214"/>
      <c r="CT411" s="214"/>
      <c r="CU411" s="214"/>
      <c r="CV411" s="214"/>
      <c r="CW411" s="214"/>
      <c r="CX411" s="214"/>
      <c r="CY411" s="214"/>
      <c r="CZ411" s="214"/>
    </row>
    <row r="412" s="218" customFormat="true" ht="25.15" customHeight="true" x14ac:dyDescent="0.2">
      <c r="B412" s="1727"/>
      <c r="C412" s="1900" t="s">
        <v>256</v>
      </c>
      <c r="D412" s="1695"/>
      <c r="E412" s="511">
        <v>0.66169307817779599</v>
      </c>
      <c r="F412" s="445"/>
      <c r="G412" s="445"/>
      <c r="H412" s="1890" t="s">
        <v>259</v>
      </c>
      <c r="I412" s="1695"/>
      <c r="J412" s="512">
        <v>0.62857539378575633</v>
      </c>
      <c r="K412" s="445"/>
      <c r="L412" s="445"/>
      <c r="M412" s="1894" t="s">
        <v>200</v>
      </c>
      <c r="N412" s="1695"/>
      <c r="O412" s="513">
        <v>0.37024925374333362</v>
      </c>
      <c r="P412" s="445"/>
      <c r="Q412" s="445"/>
      <c r="Z412" s="211"/>
      <c r="AA412" s="211"/>
      <c r="AB412" s="211"/>
      <c r="AC412" s="211"/>
      <c r="AD412" s="211"/>
      <c r="AE412" s="211"/>
      <c r="AF412" s="211"/>
      <c r="AG412" s="211"/>
      <c r="AH412" s="211"/>
      <c r="AI412" s="211"/>
      <c r="AJ412" s="211"/>
      <c r="AK412" s="211"/>
      <c r="AL412" s="211"/>
      <c r="AM412" s="211"/>
      <c r="AN412" s="211"/>
      <c r="AO412" s="211"/>
      <c r="AP412" s="211"/>
      <c r="AQ412" s="211"/>
      <c r="AR412" s="211"/>
      <c r="AS412" s="211"/>
      <c r="AT412" s="211"/>
      <c r="AU412" s="211"/>
      <c r="AV412" s="211"/>
      <c r="AW412" s="211"/>
      <c r="AX412" s="211"/>
      <c r="AY412" s="211"/>
      <c r="AZ412" s="211"/>
      <c r="BA412" s="213"/>
      <c r="BB412" s="288"/>
      <c r="BC412" s="213"/>
      <c r="BD412" s="213"/>
      <c r="BE412" s="213"/>
      <c r="BF412" s="213"/>
      <c r="BG412" s="213"/>
      <c r="BH412" s="213"/>
      <c r="BI412" s="213"/>
      <c r="BJ412" s="213"/>
      <c r="BK412" s="213"/>
      <c r="BL412" s="213"/>
      <c r="BM412" s="213"/>
      <c r="BN412" s="213"/>
      <c r="BO412" s="213"/>
      <c r="BP412" s="213"/>
      <c r="BQ412" s="213"/>
      <c r="BR412" s="213"/>
      <c r="BS412" s="213"/>
      <c r="BT412" s="213"/>
      <c r="BU412" s="213"/>
      <c r="BV412" s="213"/>
      <c r="BW412" s="213"/>
      <c r="BX412" s="213"/>
      <c r="BY412" s="213"/>
      <c r="BZ412" s="214"/>
      <c r="CA412" s="214"/>
      <c r="CB412" s="214"/>
      <c r="CC412" s="214"/>
      <c r="CD412" s="214"/>
      <c r="CE412" s="214"/>
      <c r="CF412" s="214"/>
      <c r="CG412" s="214"/>
      <c r="CH412" s="214"/>
      <c r="CI412" s="214"/>
      <c r="CJ412" s="214"/>
      <c r="CK412" s="214"/>
      <c r="CL412" s="214"/>
      <c r="CM412" s="214"/>
      <c r="CN412" s="214"/>
      <c r="CO412" s="214"/>
      <c r="CP412" s="214"/>
      <c r="CQ412" s="214"/>
      <c r="CR412" s="214"/>
      <c r="CS412" s="214"/>
      <c r="CT412" s="214"/>
      <c r="CU412" s="214"/>
      <c r="CV412" s="214"/>
      <c r="CW412" s="214"/>
      <c r="CX412" s="214"/>
      <c r="CY412" s="214"/>
      <c r="CZ412" s="214"/>
    </row>
    <row r="413" s="218" customFormat="true" ht="25.15" customHeight="true" x14ac:dyDescent="0.2">
      <c r="B413" s="1727"/>
      <c r="C413" s="1900" t="s">
        <v>260</v>
      </c>
      <c r="D413" s="1695"/>
      <c r="E413" s="511">
        <v>0.62849130744389059</v>
      </c>
      <c r="F413" s="445"/>
      <c r="G413" s="445"/>
      <c r="H413" s="1890" t="s">
        <v>202</v>
      </c>
      <c r="I413" s="1695"/>
      <c r="J413" s="512">
        <v>0.61686050920316926</v>
      </c>
      <c r="K413" s="445"/>
      <c r="L413" s="445"/>
      <c r="M413" s="1894" t="s">
        <v>246</v>
      </c>
      <c r="N413" s="1695"/>
      <c r="O413" s="513">
        <v>0.36594019284469137</v>
      </c>
      <c r="P413" s="445"/>
      <c r="Q413" s="445"/>
      <c r="Z413" s="211"/>
      <c r="AA413" s="211"/>
      <c r="AB413" s="211"/>
      <c r="AC413" s="211"/>
      <c r="AD413" s="211"/>
      <c r="AE413" s="211"/>
      <c r="AF413" s="211"/>
      <c r="AG413" s="211"/>
      <c r="AH413" s="211"/>
      <c r="AI413" s="211"/>
      <c r="AJ413" s="211"/>
      <c r="AK413" s="211"/>
      <c r="AL413" s="211"/>
      <c r="AM413" s="211"/>
      <c r="AN413" s="211"/>
      <c r="AO413" s="211"/>
      <c r="AP413" s="211"/>
      <c r="AQ413" s="211"/>
      <c r="AR413" s="211"/>
      <c r="AS413" s="211"/>
      <c r="AT413" s="211"/>
      <c r="AU413" s="211"/>
      <c r="AV413" s="211"/>
      <c r="AW413" s="211"/>
      <c r="AX413" s="211"/>
      <c r="AY413" s="211"/>
      <c r="AZ413" s="211"/>
      <c r="BA413" s="213"/>
      <c r="BB413" s="288"/>
      <c r="BC413" s="213"/>
      <c r="BD413" s="213"/>
      <c r="BE413" s="213"/>
      <c r="BF413" s="213"/>
      <c r="BG413" s="213"/>
      <c r="BH413" s="213"/>
      <c r="BI413" s="213"/>
      <c r="BJ413" s="213"/>
      <c r="BK413" s="213"/>
      <c r="BL413" s="213"/>
      <c r="BM413" s="213"/>
      <c r="BN413" s="213"/>
      <c r="BO413" s="213"/>
      <c r="BP413" s="213"/>
      <c r="BQ413" s="213"/>
      <c r="BR413" s="213"/>
      <c r="BS413" s="213"/>
      <c r="BT413" s="213"/>
      <c r="BU413" s="213"/>
      <c r="BV413" s="213"/>
      <c r="BW413" s="213"/>
      <c r="BX413" s="213"/>
      <c r="BY413" s="213"/>
      <c r="BZ413" s="214"/>
      <c r="CA413" s="214"/>
      <c r="CB413" s="214"/>
      <c r="CC413" s="214"/>
      <c r="CD413" s="214"/>
      <c r="CE413" s="214"/>
      <c r="CF413" s="214"/>
      <c r="CG413" s="214"/>
      <c r="CH413" s="214"/>
      <c r="CI413" s="214"/>
      <c r="CJ413" s="214"/>
      <c r="CK413" s="214"/>
      <c r="CL413" s="214"/>
      <c r="CM413" s="214"/>
      <c r="CN413" s="214"/>
      <c r="CO413" s="214"/>
      <c r="CP413" s="214"/>
      <c r="CQ413" s="214"/>
      <c r="CR413" s="214"/>
      <c r="CS413" s="214"/>
      <c r="CT413" s="214"/>
      <c r="CU413" s="214"/>
      <c r="CV413" s="214"/>
      <c r="CW413" s="214"/>
      <c r="CX413" s="214"/>
      <c r="CY413" s="214"/>
      <c r="CZ413" s="214"/>
    </row>
    <row r="414" s="218" customFormat="true" ht="25.15" customHeight="true" x14ac:dyDescent="0.2">
      <c r="B414" s="1727"/>
      <c r="C414" s="1900" t="s">
        <v>254</v>
      </c>
      <c r="D414" s="1695"/>
      <c r="E414" s="511">
        <v>0.62240421180587302</v>
      </c>
      <c r="F414" s="445"/>
      <c r="G414" s="445"/>
      <c r="H414" s="1890" t="s">
        <v>197</v>
      </c>
      <c r="I414" s="1695"/>
      <c r="J414" s="512">
        <v>0.58855873875103915</v>
      </c>
      <c r="K414" s="445"/>
      <c r="L414" s="445"/>
      <c r="M414" s="1894" t="s">
        <v>256</v>
      </c>
      <c r="N414" s="1695"/>
      <c r="O414" s="513">
        <v>0.34515625296565561</v>
      </c>
      <c r="P414" s="445"/>
      <c r="Q414" s="445"/>
      <c r="Z414" s="211"/>
      <c r="AA414" s="211"/>
      <c r="AB414" s="211"/>
      <c r="AC414" s="211"/>
      <c r="AD414" s="211"/>
      <c r="AE414" s="211"/>
      <c r="AF414" s="211"/>
      <c r="AG414" s="211"/>
      <c r="AH414" s="211"/>
      <c r="AI414" s="211"/>
      <c r="AJ414" s="211"/>
      <c r="AK414" s="211"/>
      <c r="AL414" s="211"/>
      <c r="AM414" s="211"/>
      <c r="AN414" s="211"/>
      <c r="AO414" s="211"/>
      <c r="AP414" s="211"/>
      <c r="AQ414" s="211"/>
      <c r="AR414" s="211"/>
      <c r="AS414" s="211"/>
      <c r="AT414" s="211"/>
      <c r="AU414" s="211"/>
      <c r="AV414" s="211"/>
      <c r="AW414" s="211"/>
      <c r="AX414" s="211"/>
      <c r="AY414" s="211"/>
      <c r="AZ414" s="211"/>
      <c r="BA414" s="213"/>
      <c r="BB414" s="288"/>
      <c r="BC414" s="213"/>
      <c r="BD414" s="213"/>
      <c r="BE414" s="213"/>
      <c r="BF414" s="213"/>
      <c r="BG414" s="213"/>
      <c r="BH414" s="213"/>
      <c r="BI414" s="213"/>
      <c r="BJ414" s="213"/>
      <c r="BK414" s="213"/>
      <c r="BL414" s="213"/>
      <c r="BM414" s="213"/>
      <c r="BN414" s="213"/>
      <c r="BO414" s="213"/>
      <c r="BP414" s="213"/>
      <c r="BQ414" s="213"/>
      <c r="BR414" s="213"/>
      <c r="BS414" s="213"/>
      <c r="BT414" s="213"/>
      <c r="BU414" s="213"/>
      <c r="BV414" s="213"/>
      <c r="BW414" s="213"/>
      <c r="BX414" s="213"/>
      <c r="BY414" s="213"/>
      <c r="BZ414" s="214"/>
      <c r="CA414" s="214"/>
      <c r="CB414" s="214"/>
      <c r="CC414" s="214"/>
      <c r="CD414" s="214"/>
      <c r="CE414" s="214"/>
      <c r="CF414" s="214"/>
      <c r="CG414" s="214"/>
      <c r="CH414" s="214"/>
      <c r="CI414" s="214"/>
      <c r="CJ414" s="214"/>
      <c r="CK414" s="214"/>
      <c r="CL414" s="214"/>
      <c r="CM414" s="214"/>
      <c r="CN414" s="214"/>
      <c r="CO414" s="214"/>
      <c r="CP414" s="214"/>
      <c r="CQ414" s="214"/>
      <c r="CR414" s="214"/>
      <c r="CS414" s="214"/>
      <c r="CT414" s="214"/>
      <c r="CU414" s="214"/>
      <c r="CV414" s="214"/>
      <c r="CW414" s="214"/>
      <c r="CX414" s="214"/>
      <c r="CY414" s="214"/>
      <c r="CZ414" s="214"/>
    </row>
    <row r="415" s="218" customFormat="true" ht="25.15" customHeight="true" x14ac:dyDescent="0.2">
      <c r="B415" s="1727"/>
      <c r="C415" s="1900" t="s">
        <v>202</v>
      </c>
      <c r="D415" s="1695"/>
      <c r="E415" s="511">
        <v>0.61841684214585846</v>
      </c>
      <c r="F415" s="445"/>
      <c r="G415" s="445"/>
      <c r="H415" s="1890" t="s">
        <v>253</v>
      </c>
      <c r="I415" s="1695"/>
      <c r="J415" s="512">
        <v>-0.50386982173220474</v>
      </c>
      <c r="K415" s="445"/>
      <c r="L415" s="445"/>
      <c r="M415" s="1894" t="s">
        <v>253</v>
      </c>
      <c r="N415" s="1695"/>
      <c r="O415" s="513">
        <v>-0.34150486135436925</v>
      </c>
      <c r="P415" s="445"/>
      <c r="Q415" s="445"/>
      <c r="Z415" s="211"/>
      <c r="AA415" s="211"/>
      <c r="AB415" s="211"/>
      <c r="AC415" s="211"/>
      <c r="AD415" s="211"/>
      <c r="AE415" s="211"/>
      <c r="AF415" s="211"/>
      <c r="AG415" s="211"/>
      <c r="AH415" s="211"/>
      <c r="AI415" s="211"/>
      <c r="AJ415" s="211"/>
      <c r="AK415" s="211"/>
      <c r="AL415" s="211"/>
      <c r="AM415" s="211"/>
      <c r="AN415" s="211"/>
      <c r="AO415" s="211"/>
      <c r="AP415" s="211"/>
      <c r="AQ415" s="211"/>
      <c r="AR415" s="211"/>
      <c r="AS415" s="211"/>
      <c r="AT415" s="211"/>
      <c r="AU415" s="211"/>
      <c r="AV415" s="211"/>
      <c r="AW415" s="211"/>
      <c r="AX415" s="211"/>
      <c r="AY415" s="211"/>
      <c r="AZ415" s="211"/>
      <c r="BA415" s="213"/>
      <c r="BB415" s="288"/>
      <c r="BC415" s="213"/>
      <c r="BD415" s="213"/>
      <c r="BE415" s="213"/>
      <c r="BF415" s="213"/>
      <c r="BG415" s="213"/>
      <c r="BH415" s="213"/>
      <c r="BI415" s="213"/>
      <c r="BJ415" s="213"/>
      <c r="BK415" s="213"/>
      <c r="BL415" s="213"/>
      <c r="BM415" s="213"/>
      <c r="BN415" s="213"/>
      <c r="BO415" s="213"/>
      <c r="BP415" s="213"/>
      <c r="BQ415" s="213"/>
      <c r="BR415" s="213"/>
      <c r="BS415" s="213"/>
      <c r="BT415" s="213"/>
      <c r="BU415" s="213"/>
      <c r="BV415" s="213"/>
      <c r="BW415" s="213"/>
      <c r="BX415" s="213"/>
      <c r="BY415" s="213"/>
      <c r="BZ415" s="214"/>
      <c r="CA415" s="214"/>
      <c r="CB415" s="214"/>
      <c r="CC415" s="214"/>
      <c r="CD415" s="214"/>
      <c r="CE415" s="214"/>
      <c r="CF415" s="214"/>
      <c r="CG415" s="214"/>
      <c r="CH415" s="214"/>
      <c r="CI415" s="214"/>
      <c r="CJ415" s="214"/>
      <c r="CK415" s="214"/>
      <c r="CL415" s="214"/>
      <c r="CM415" s="214"/>
      <c r="CN415" s="214"/>
      <c r="CO415" s="214"/>
      <c r="CP415" s="214"/>
      <c r="CQ415" s="214"/>
      <c r="CR415" s="214"/>
      <c r="CS415" s="214"/>
      <c r="CT415" s="214"/>
      <c r="CU415" s="214"/>
      <c r="CV415" s="214"/>
      <c r="CW415" s="214"/>
      <c r="CX415" s="214"/>
      <c r="CY415" s="214"/>
      <c r="CZ415" s="214"/>
    </row>
    <row r="416" s="218" customFormat="true" ht="25.15" customHeight="true" x14ac:dyDescent="0.2">
      <c r="B416" s="1727"/>
      <c r="C416" s="1900" t="s">
        <v>259</v>
      </c>
      <c r="D416" s="1695"/>
      <c r="E416" s="511">
        <v>0.60576310054450277</v>
      </c>
      <c r="F416" s="445"/>
      <c r="G416" s="445"/>
      <c r="H416" s="1890" t="s">
        <v>261</v>
      </c>
      <c r="I416" s="1695"/>
      <c r="J416" s="512">
        <v>0.49635046887467216</v>
      </c>
      <c r="K416" s="445"/>
      <c r="L416" s="445"/>
      <c r="M416" s="1894" t="s">
        <v>197</v>
      </c>
      <c r="N416" s="1695"/>
      <c r="O416" s="513">
        <v>0.33967294463193459</v>
      </c>
      <c r="P416" s="445"/>
      <c r="Q416" s="445"/>
      <c r="Z416" s="211"/>
      <c r="AA416" s="211"/>
      <c r="AB416" s="211"/>
      <c r="AC416" s="211"/>
      <c r="AD416" s="211"/>
      <c r="AE416" s="211"/>
      <c r="AF416" s="211"/>
      <c r="AG416" s="211"/>
      <c r="AH416" s="211"/>
      <c r="AI416" s="211"/>
      <c r="AJ416" s="211"/>
      <c r="AK416" s="211"/>
      <c r="AL416" s="211"/>
      <c r="AM416" s="211"/>
      <c r="AN416" s="211"/>
      <c r="AO416" s="211"/>
      <c r="AP416" s="211"/>
      <c r="AQ416" s="211"/>
      <c r="AR416" s="211"/>
      <c r="AS416" s="211"/>
      <c r="AT416" s="211"/>
      <c r="AU416" s="211"/>
      <c r="AV416" s="211"/>
      <c r="AW416" s="211"/>
      <c r="AX416" s="211"/>
      <c r="AY416" s="211"/>
      <c r="AZ416" s="211"/>
      <c r="BA416" s="213"/>
      <c r="BB416" s="288"/>
      <c r="BC416" s="213"/>
      <c r="BD416" s="213"/>
      <c r="BE416" s="213"/>
      <c r="BF416" s="213"/>
      <c r="BG416" s="213"/>
      <c r="BH416" s="213"/>
      <c r="BI416" s="213"/>
      <c r="BJ416" s="213"/>
      <c r="BK416" s="213"/>
      <c r="BL416" s="213"/>
      <c r="BM416" s="213"/>
      <c r="BN416" s="213"/>
      <c r="BO416" s="213"/>
      <c r="BP416" s="213"/>
      <c r="BQ416" s="213"/>
      <c r="BR416" s="213"/>
      <c r="BS416" s="213"/>
      <c r="BT416" s="213"/>
      <c r="BU416" s="213"/>
      <c r="BV416" s="213"/>
      <c r="BW416" s="213"/>
      <c r="BX416" s="213"/>
      <c r="BY416" s="213"/>
      <c r="BZ416" s="214"/>
      <c r="CA416" s="214"/>
      <c r="CB416" s="214"/>
      <c r="CC416" s="214"/>
      <c r="CD416" s="214"/>
      <c r="CE416" s="214"/>
      <c r="CF416" s="214"/>
      <c r="CG416" s="214"/>
      <c r="CH416" s="214"/>
      <c r="CI416" s="214"/>
      <c r="CJ416" s="214"/>
      <c r="CK416" s="214"/>
      <c r="CL416" s="214"/>
      <c r="CM416" s="214"/>
      <c r="CN416" s="214"/>
      <c r="CO416" s="214"/>
      <c r="CP416" s="214"/>
      <c r="CQ416" s="214"/>
      <c r="CR416" s="214"/>
      <c r="CS416" s="214"/>
      <c r="CT416" s="214"/>
      <c r="CU416" s="214"/>
      <c r="CV416" s="214"/>
      <c r="CW416" s="214"/>
      <c r="CX416" s="214"/>
      <c r="CY416" s="214"/>
      <c r="CZ416" s="214"/>
    </row>
    <row r="417" s="218" customFormat="true" ht="25.15" customHeight="true" x14ac:dyDescent="0.2">
      <c r="B417" s="1727"/>
      <c r="C417" s="1900" t="s">
        <v>261</v>
      </c>
      <c r="D417" s="1695"/>
      <c r="E417" s="511">
        <v>0.49002832943000812</v>
      </c>
      <c r="F417" s="445"/>
      <c r="G417" s="445"/>
      <c r="H417" s="1890" t="s">
        <v>262</v>
      </c>
      <c r="I417" s="1695"/>
      <c r="J417" s="512">
        <v>0.49589133265576574</v>
      </c>
      <c r="K417" s="445"/>
      <c r="L417" s="445"/>
      <c r="M417" s="1894" t="s">
        <v>263</v>
      </c>
      <c r="N417" s="1695"/>
      <c r="O417" s="513">
        <v>0.33575599727506145</v>
      </c>
      <c r="P417" s="445"/>
      <c r="Q417" s="445"/>
      <c r="Z417" s="211"/>
      <c r="AA417" s="211"/>
      <c r="AB417" s="211"/>
      <c r="AC417" s="211"/>
      <c r="AD417" s="211"/>
      <c r="AE417" s="211"/>
      <c r="AF417" s="211"/>
      <c r="AG417" s="211"/>
      <c r="AH417" s="211"/>
      <c r="AI417" s="211"/>
      <c r="AJ417" s="211"/>
      <c r="AK417" s="211"/>
      <c r="AL417" s="211"/>
      <c r="AM417" s="211"/>
      <c r="AN417" s="211"/>
      <c r="AO417" s="211"/>
      <c r="AP417" s="211"/>
      <c r="AQ417" s="211"/>
      <c r="AR417" s="211"/>
      <c r="AS417" s="211"/>
      <c r="AT417" s="211"/>
      <c r="AU417" s="211"/>
      <c r="AV417" s="211"/>
      <c r="AW417" s="211"/>
      <c r="AX417" s="211"/>
      <c r="AY417" s="211"/>
      <c r="AZ417" s="211"/>
      <c r="BA417" s="213"/>
      <c r="BB417" s="288"/>
      <c r="BC417" s="213"/>
      <c r="BD417" s="213"/>
      <c r="BE417" s="213"/>
      <c r="BF417" s="213"/>
      <c r="BG417" s="213"/>
      <c r="BH417" s="213"/>
      <c r="BI417" s="213"/>
      <c r="BJ417" s="213"/>
      <c r="BK417" s="213"/>
      <c r="BL417" s="213"/>
      <c r="BM417" s="213"/>
      <c r="BN417" s="213"/>
      <c r="BO417" s="213"/>
      <c r="BP417" s="213"/>
      <c r="BQ417" s="213"/>
      <c r="BR417" s="213"/>
      <c r="BS417" s="213"/>
      <c r="BT417" s="213"/>
      <c r="BU417" s="213"/>
      <c r="BV417" s="213"/>
      <c r="BW417" s="213"/>
      <c r="BX417" s="213"/>
      <c r="BY417" s="213"/>
      <c r="BZ417" s="214"/>
      <c r="CA417" s="214"/>
      <c r="CB417" s="214"/>
      <c r="CC417" s="214"/>
      <c r="CD417" s="214"/>
      <c r="CE417" s="214"/>
      <c r="CF417" s="214"/>
      <c r="CG417" s="214"/>
      <c r="CH417" s="214"/>
      <c r="CI417" s="214"/>
      <c r="CJ417" s="214"/>
      <c r="CK417" s="214"/>
      <c r="CL417" s="214"/>
      <c r="CM417" s="214"/>
      <c r="CN417" s="214"/>
      <c r="CO417" s="214"/>
      <c r="CP417" s="214"/>
      <c r="CQ417" s="214"/>
      <c r="CR417" s="214"/>
      <c r="CS417" s="214"/>
      <c r="CT417" s="214"/>
      <c r="CU417" s="214"/>
      <c r="CV417" s="214"/>
      <c r="CW417" s="214"/>
      <c r="CX417" s="214"/>
      <c r="CY417" s="214"/>
      <c r="CZ417" s="214"/>
    </row>
    <row r="418" s="218" customFormat="true" ht="25.15" customHeight="true" x14ac:dyDescent="0.2">
      <c r="B418" s="1727"/>
      <c r="C418" s="1900" t="s">
        <v>264</v>
      </c>
      <c r="D418" s="1695"/>
      <c r="E418" s="511">
        <v>-0.48624866939178535</v>
      </c>
      <c r="F418" s="445"/>
      <c r="G418" s="445"/>
      <c r="H418" s="1890" t="s">
        <v>260</v>
      </c>
      <c r="I418" s="1695"/>
      <c r="J418" s="512">
        <v>0.46967015769612774</v>
      </c>
      <c r="K418" s="445"/>
      <c r="L418" s="445"/>
      <c r="M418" s="1894" t="s">
        <v>265</v>
      </c>
      <c r="N418" s="1695"/>
      <c r="O418" s="513">
        <v>0.33352697108466867</v>
      </c>
      <c r="P418" s="445"/>
      <c r="Q418" s="445"/>
      <c r="Z418" s="211"/>
      <c r="AA418" s="211"/>
      <c r="AB418" s="211"/>
      <c r="AC418" s="211"/>
      <c r="AD418" s="211"/>
      <c r="AE418" s="211"/>
      <c r="AF418" s="211"/>
      <c r="AG418" s="211"/>
      <c r="AH418" s="211"/>
      <c r="AI418" s="211"/>
      <c r="AJ418" s="211"/>
      <c r="AK418" s="211"/>
      <c r="AL418" s="211"/>
      <c r="AM418" s="211"/>
      <c r="AN418" s="211"/>
      <c r="AO418" s="211"/>
      <c r="AP418" s="211"/>
      <c r="AQ418" s="211"/>
      <c r="AR418" s="211"/>
      <c r="AS418" s="211"/>
      <c r="AT418" s="211"/>
      <c r="AU418" s="211"/>
      <c r="AV418" s="211"/>
      <c r="AW418" s="211"/>
      <c r="AX418" s="211"/>
      <c r="AY418" s="211"/>
      <c r="AZ418" s="211"/>
      <c r="BA418" s="213"/>
      <c r="BB418" s="288"/>
      <c r="BC418" s="213"/>
      <c r="BD418" s="213"/>
      <c r="BE418" s="213"/>
      <c r="BF418" s="213"/>
      <c r="BG418" s="213"/>
      <c r="BH418" s="213"/>
      <c r="BI418" s="213"/>
      <c r="BJ418" s="213"/>
      <c r="BK418" s="213"/>
      <c r="BL418" s="213"/>
      <c r="BM418" s="213"/>
      <c r="BN418" s="213"/>
      <c r="BO418" s="213"/>
      <c r="BP418" s="213"/>
      <c r="BQ418" s="213"/>
      <c r="BR418" s="213"/>
      <c r="BS418" s="213"/>
      <c r="BT418" s="213"/>
      <c r="BU418" s="213"/>
      <c r="BV418" s="213"/>
      <c r="BW418" s="213"/>
      <c r="BX418" s="213"/>
      <c r="BY418" s="213"/>
      <c r="BZ418" s="214"/>
      <c r="CA418" s="214"/>
      <c r="CB418" s="214"/>
      <c r="CC418" s="214"/>
      <c r="CD418" s="214"/>
      <c r="CE418" s="214"/>
      <c r="CF418" s="214"/>
      <c r="CG418" s="214"/>
      <c r="CH418" s="214"/>
      <c r="CI418" s="214"/>
      <c r="CJ418" s="214"/>
      <c r="CK418" s="214"/>
      <c r="CL418" s="214"/>
      <c r="CM418" s="214"/>
      <c r="CN418" s="214"/>
      <c r="CO418" s="214"/>
      <c r="CP418" s="214"/>
      <c r="CQ418" s="214"/>
      <c r="CR418" s="214"/>
      <c r="CS418" s="214"/>
      <c r="CT418" s="214"/>
      <c r="CU418" s="214"/>
      <c r="CV418" s="214"/>
      <c r="CW418" s="214"/>
      <c r="CX418" s="214"/>
      <c r="CY418" s="214"/>
      <c r="CZ418" s="214"/>
    </row>
    <row r="419" s="218" customFormat="true" ht="25.15" customHeight="true" x14ac:dyDescent="0.2">
      <c r="B419" s="1727"/>
      <c r="C419" s="1900" t="s">
        <v>262</v>
      </c>
      <c r="D419" s="1695"/>
      <c r="E419" s="511">
        <v>0.48295928671619709</v>
      </c>
      <c r="F419" s="445"/>
      <c r="G419" s="445"/>
      <c r="H419" s="1890" t="s">
        <v>264</v>
      </c>
      <c r="I419" s="1695"/>
      <c r="J419" s="512">
        <v>-0.45668137358880684</v>
      </c>
      <c r="K419" s="445"/>
      <c r="L419" s="445"/>
      <c r="M419" s="1894" t="s">
        <v>266</v>
      </c>
      <c r="N419" s="1695"/>
      <c r="O419" s="513">
        <v>-0.32687952299633638</v>
      </c>
      <c r="P419" s="445"/>
      <c r="Q419" s="445"/>
      <c r="Z419" s="211"/>
      <c r="AA419" s="211"/>
      <c r="AB419" s="211"/>
      <c r="AC419" s="211"/>
      <c r="AD419" s="211"/>
      <c r="AE419" s="211"/>
      <c r="AF419" s="211"/>
      <c r="AG419" s="211"/>
      <c r="AH419" s="211"/>
      <c r="AI419" s="211"/>
      <c r="AJ419" s="211"/>
      <c r="AK419" s="211"/>
      <c r="AL419" s="211"/>
      <c r="AM419" s="211"/>
      <c r="AN419" s="211"/>
      <c r="AO419" s="211"/>
      <c r="AP419" s="211"/>
      <c r="AQ419" s="211"/>
      <c r="AR419" s="211"/>
      <c r="AS419" s="211"/>
      <c r="AT419" s="211"/>
      <c r="AU419" s="211"/>
      <c r="AV419" s="211"/>
      <c r="AW419" s="211"/>
      <c r="AX419" s="211"/>
      <c r="AY419" s="211"/>
      <c r="AZ419" s="211"/>
      <c r="BA419" s="213"/>
      <c r="BB419" s="288"/>
      <c r="BC419" s="213"/>
      <c r="BD419" s="213"/>
      <c r="BE419" s="213"/>
      <c r="BF419" s="213"/>
      <c r="BG419" s="213"/>
      <c r="BH419" s="213"/>
      <c r="BI419" s="213"/>
      <c r="BJ419" s="213"/>
      <c r="BK419" s="213"/>
      <c r="BL419" s="213"/>
      <c r="BM419" s="213"/>
      <c r="BN419" s="213"/>
      <c r="BO419" s="213"/>
      <c r="BP419" s="213"/>
      <c r="BQ419" s="213"/>
      <c r="BR419" s="213"/>
      <c r="BS419" s="213"/>
      <c r="BT419" s="213"/>
      <c r="BU419" s="213"/>
      <c r="BV419" s="213"/>
      <c r="BW419" s="213"/>
      <c r="BX419" s="213"/>
      <c r="BY419" s="213"/>
      <c r="BZ419" s="214"/>
      <c r="CA419" s="214"/>
      <c r="CB419" s="214"/>
      <c r="CC419" s="214"/>
      <c r="CD419" s="214"/>
      <c r="CE419" s="214"/>
      <c r="CF419" s="214"/>
      <c r="CG419" s="214"/>
      <c r="CH419" s="214"/>
      <c r="CI419" s="214"/>
      <c r="CJ419" s="214"/>
      <c r="CK419" s="214"/>
      <c r="CL419" s="214"/>
      <c r="CM419" s="214"/>
      <c r="CN419" s="214"/>
      <c r="CO419" s="214"/>
      <c r="CP419" s="214"/>
      <c r="CQ419" s="214"/>
      <c r="CR419" s="214"/>
      <c r="CS419" s="214"/>
      <c r="CT419" s="214"/>
      <c r="CU419" s="214"/>
      <c r="CV419" s="214"/>
      <c r="CW419" s="214"/>
      <c r="CX419" s="214"/>
      <c r="CY419" s="214"/>
      <c r="CZ419" s="214"/>
    </row>
    <row r="420" s="218" customFormat="true" ht="25.15" customHeight="true" x14ac:dyDescent="0.2">
      <c r="B420" s="1727"/>
      <c r="C420" s="1900" t="s">
        <v>267</v>
      </c>
      <c r="D420" s="1695"/>
      <c r="E420" s="511">
        <v>0.45501702251270426</v>
      </c>
      <c r="F420" s="445"/>
      <c r="G420" s="445"/>
      <c r="H420" s="1890" t="s">
        <v>267</v>
      </c>
      <c r="I420" s="1695"/>
      <c r="J420" s="512">
        <v>0.45308289965514897</v>
      </c>
      <c r="K420" s="445"/>
      <c r="L420" s="445"/>
      <c r="M420" s="1894" t="s">
        <v>260</v>
      </c>
      <c r="N420" s="1695"/>
      <c r="O420" s="513">
        <v>0.32562550066737589</v>
      </c>
      <c r="P420" s="445"/>
      <c r="Q420" s="445"/>
      <c r="Z420" s="211"/>
      <c r="AA420" s="211"/>
      <c r="AB420" s="211"/>
      <c r="AC420" s="211"/>
      <c r="AD420" s="211"/>
      <c r="AE420" s="211"/>
      <c r="AF420" s="211"/>
      <c r="AG420" s="211"/>
      <c r="AH420" s="211"/>
      <c r="AI420" s="211"/>
      <c r="AJ420" s="211"/>
      <c r="AK420" s="211"/>
      <c r="AL420" s="211"/>
      <c r="AM420" s="211"/>
      <c r="AN420" s="211"/>
      <c r="AO420" s="211"/>
      <c r="AP420" s="211"/>
      <c r="AQ420" s="211"/>
      <c r="AR420" s="211"/>
      <c r="AS420" s="211"/>
      <c r="AT420" s="211"/>
      <c r="AU420" s="211"/>
      <c r="AV420" s="211"/>
      <c r="AW420" s="211"/>
      <c r="AX420" s="211"/>
      <c r="AY420" s="211"/>
      <c r="AZ420" s="211"/>
      <c r="BA420" s="213"/>
      <c r="BB420" s="288"/>
      <c r="BC420" s="213"/>
      <c r="BD420" s="213"/>
      <c r="BE420" s="213"/>
      <c r="BF420" s="213"/>
      <c r="BG420" s="213"/>
      <c r="BH420" s="213"/>
      <c r="BI420" s="213"/>
      <c r="BJ420" s="213"/>
      <c r="BK420" s="213"/>
      <c r="BL420" s="213"/>
      <c r="BM420" s="213"/>
      <c r="BN420" s="213"/>
      <c r="BO420" s="213"/>
      <c r="BP420" s="213"/>
      <c r="BQ420" s="213"/>
      <c r="BR420" s="213"/>
      <c r="BS420" s="213"/>
      <c r="BT420" s="213"/>
      <c r="BU420" s="213"/>
      <c r="BV420" s="213"/>
      <c r="BW420" s="213"/>
      <c r="BX420" s="213"/>
      <c r="BY420" s="213"/>
      <c r="BZ420" s="214"/>
      <c r="CA420" s="214"/>
      <c r="CB420" s="214"/>
      <c r="CC420" s="214"/>
      <c r="CD420" s="214"/>
      <c r="CE420" s="214"/>
      <c r="CF420" s="214"/>
      <c r="CG420" s="214"/>
      <c r="CH420" s="214"/>
      <c r="CI420" s="214"/>
      <c r="CJ420" s="214"/>
      <c r="CK420" s="214"/>
      <c r="CL420" s="214"/>
      <c r="CM420" s="214"/>
      <c r="CN420" s="214"/>
      <c r="CO420" s="214"/>
      <c r="CP420" s="214"/>
      <c r="CQ420" s="214"/>
      <c r="CR420" s="214"/>
      <c r="CS420" s="214"/>
      <c r="CT420" s="214"/>
      <c r="CU420" s="214"/>
      <c r="CV420" s="214"/>
      <c r="CW420" s="214"/>
      <c r="CX420" s="214"/>
      <c r="CY420" s="214"/>
      <c r="CZ420" s="214"/>
    </row>
    <row r="421" s="218" customFormat="true" ht="25.15" customHeight="true" x14ac:dyDescent="0.2">
      <c r="B421" s="1727"/>
      <c r="C421" s="1900" t="s">
        <v>268</v>
      </c>
      <c r="D421" s="1695"/>
      <c r="E421" s="511">
        <v>0.44312877366964115</v>
      </c>
      <c r="F421" s="445"/>
      <c r="G421" s="445"/>
      <c r="H421" s="1890" t="s">
        <v>269</v>
      </c>
      <c r="I421" s="1695"/>
      <c r="J421" s="512">
        <v>-0.42673545800819085</v>
      </c>
      <c r="K421" s="445"/>
      <c r="L421" s="445"/>
      <c r="M421" s="1894" t="s">
        <v>204</v>
      </c>
      <c r="N421" s="1695"/>
      <c r="O421" s="513">
        <v>0.32167528815530277</v>
      </c>
      <c r="P421" s="445"/>
      <c r="Q421" s="445"/>
      <c r="Z421" s="211"/>
      <c r="AA421" s="211"/>
      <c r="AB421" s="211"/>
      <c r="AC421" s="211"/>
      <c r="AD421" s="211"/>
      <c r="AE421" s="211"/>
      <c r="AF421" s="211"/>
      <c r="AG421" s="211"/>
      <c r="AH421" s="211"/>
      <c r="AI421" s="211"/>
      <c r="AJ421" s="211"/>
      <c r="AK421" s="211"/>
      <c r="AL421" s="211"/>
      <c r="AM421" s="211"/>
      <c r="AN421" s="211"/>
      <c r="AO421" s="211"/>
      <c r="AP421" s="211"/>
      <c r="AQ421" s="211"/>
      <c r="AR421" s="211"/>
      <c r="AS421" s="211"/>
      <c r="AT421" s="211"/>
      <c r="AU421" s="211"/>
      <c r="AV421" s="211"/>
      <c r="AW421" s="211"/>
      <c r="AX421" s="211"/>
      <c r="AY421" s="211"/>
      <c r="AZ421" s="211"/>
      <c r="BA421" s="213"/>
      <c r="BB421" s="288"/>
      <c r="BC421" s="213"/>
      <c r="BD421" s="213"/>
      <c r="BE421" s="213"/>
      <c r="BF421" s="213"/>
      <c r="BG421" s="213"/>
      <c r="BH421" s="213"/>
      <c r="BI421" s="213"/>
      <c r="BJ421" s="213"/>
      <c r="BK421" s="213"/>
      <c r="BL421" s="213"/>
      <c r="BM421" s="213"/>
      <c r="BN421" s="213"/>
      <c r="BO421" s="213"/>
      <c r="BP421" s="213"/>
      <c r="BQ421" s="213"/>
      <c r="BR421" s="213"/>
      <c r="BS421" s="213"/>
      <c r="BT421" s="213"/>
      <c r="BU421" s="213"/>
      <c r="BV421" s="213"/>
      <c r="BW421" s="213"/>
      <c r="BX421" s="213"/>
      <c r="BY421" s="213"/>
      <c r="BZ421" s="214"/>
      <c r="CA421" s="214"/>
      <c r="CB421" s="214"/>
      <c r="CC421" s="214"/>
      <c r="CD421" s="214"/>
      <c r="CE421" s="214"/>
      <c r="CF421" s="214"/>
      <c r="CG421" s="214"/>
      <c r="CH421" s="214"/>
      <c r="CI421" s="214"/>
      <c r="CJ421" s="214"/>
      <c r="CK421" s="214"/>
      <c r="CL421" s="214"/>
      <c r="CM421" s="214"/>
      <c r="CN421" s="214"/>
      <c r="CO421" s="214"/>
      <c r="CP421" s="214"/>
      <c r="CQ421" s="214"/>
      <c r="CR421" s="214"/>
      <c r="CS421" s="214"/>
      <c r="CT421" s="214"/>
      <c r="CU421" s="214"/>
      <c r="CV421" s="214"/>
      <c r="CW421" s="214"/>
      <c r="CX421" s="214"/>
      <c r="CY421" s="214"/>
      <c r="CZ421" s="214"/>
    </row>
    <row r="422" s="218" customFormat="true" ht="25.15" customHeight="true" x14ac:dyDescent="0.2">
      <c r="B422" s="1727"/>
      <c r="C422" s="1900" t="s">
        <v>270</v>
      </c>
      <c r="D422" s="1695"/>
      <c r="E422" s="511">
        <v>0.39320667744207172</v>
      </c>
      <c r="F422" s="445"/>
      <c r="G422" s="445"/>
      <c r="H422" s="1890" t="s">
        <v>271</v>
      </c>
      <c r="I422" s="1695"/>
      <c r="J422" s="512">
        <v>0.38184050677739989</v>
      </c>
      <c r="K422" s="445"/>
      <c r="L422" s="445"/>
      <c r="M422" s="1894" t="s">
        <v>247</v>
      </c>
      <c r="N422" s="1695"/>
      <c r="O422" s="513">
        <v>0.31542376646064219</v>
      </c>
      <c r="P422" s="445"/>
      <c r="Q422" s="445"/>
      <c r="Z422" s="211"/>
      <c r="AA422" s="211"/>
      <c r="AB422" s="211"/>
      <c r="AC422" s="211"/>
      <c r="AD422" s="211"/>
      <c r="AE422" s="211"/>
      <c r="AF422" s="211"/>
      <c r="AG422" s="211"/>
      <c r="AH422" s="211"/>
      <c r="AI422" s="211"/>
      <c r="AJ422" s="211"/>
      <c r="AK422" s="211"/>
      <c r="AL422" s="211"/>
      <c r="AM422" s="211"/>
      <c r="AN422" s="211"/>
      <c r="AO422" s="211"/>
      <c r="AP422" s="211"/>
      <c r="AQ422" s="211"/>
      <c r="AR422" s="211"/>
      <c r="AS422" s="211"/>
      <c r="AT422" s="211"/>
      <c r="AU422" s="211"/>
      <c r="AV422" s="211"/>
      <c r="AW422" s="211"/>
      <c r="AX422" s="211"/>
      <c r="AY422" s="211"/>
      <c r="AZ422" s="211"/>
      <c r="BA422" s="213"/>
      <c r="BB422" s="288"/>
      <c r="BC422" s="213"/>
      <c r="BD422" s="213"/>
      <c r="BE422" s="213"/>
      <c r="BF422" s="213"/>
      <c r="BG422" s="213"/>
      <c r="BH422" s="213"/>
      <c r="BI422" s="213"/>
      <c r="BJ422" s="213"/>
      <c r="BK422" s="213"/>
      <c r="BL422" s="213"/>
      <c r="BM422" s="213"/>
      <c r="BN422" s="213"/>
      <c r="BO422" s="213"/>
      <c r="BP422" s="213"/>
      <c r="BQ422" s="213"/>
      <c r="BR422" s="213"/>
      <c r="BS422" s="213"/>
      <c r="BT422" s="213"/>
      <c r="BU422" s="213"/>
      <c r="BV422" s="213"/>
      <c r="BW422" s="213"/>
      <c r="BX422" s="213"/>
      <c r="BY422" s="213"/>
      <c r="BZ422" s="214"/>
      <c r="CA422" s="214"/>
      <c r="CB422" s="214"/>
      <c r="CC422" s="214"/>
      <c r="CD422" s="214"/>
      <c r="CE422" s="214"/>
      <c r="CF422" s="214"/>
      <c r="CG422" s="214"/>
      <c r="CH422" s="214"/>
      <c r="CI422" s="214"/>
      <c r="CJ422" s="214"/>
      <c r="CK422" s="214"/>
      <c r="CL422" s="214"/>
      <c r="CM422" s="214"/>
      <c r="CN422" s="214"/>
      <c r="CO422" s="214"/>
      <c r="CP422" s="214"/>
      <c r="CQ422" s="214"/>
      <c r="CR422" s="214"/>
      <c r="CS422" s="214"/>
      <c r="CT422" s="214"/>
      <c r="CU422" s="214"/>
      <c r="CV422" s="214"/>
      <c r="CW422" s="214"/>
      <c r="CX422" s="214"/>
      <c r="CY422" s="214"/>
      <c r="CZ422" s="214"/>
    </row>
    <row r="423" s="218" customFormat="true" ht="25.15" customHeight="true" x14ac:dyDescent="0.2">
      <c r="B423" s="1727"/>
      <c r="C423" s="1900" t="s">
        <v>204</v>
      </c>
      <c r="D423" s="1695"/>
      <c r="E423" s="511">
        <v>0.38617017255806579</v>
      </c>
      <c r="F423" s="445"/>
      <c r="G423" s="445"/>
      <c r="H423" s="1890" t="s">
        <v>272</v>
      </c>
      <c r="I423" s="1695"/>
      <c r="J423" s="512">
        <v>0.34844490446234372</v>
      </c>
      <c r="K423" s="445"/>
      <c r="L423" s="445"/>
      <c r="M423" s="1894" t="s">
        <v>254</v>
      </c>
      <c r="N423" s="1695"/>
      <c r="O423" s="513">
        <v>0.30615341977489335</v>
      </c>
      <c r="P423" s="445"/>
      <c r="Q423" s="445"/>
      <c r="Z423" s="211"/>
      <c r="AA423" s="211"/>
      <c r="AB423" s="211"/>
      <c r="AC423" s="211"/>
      <c r="AD423" s="211"/>
      <c r="AE423" s="211"/>
      <c r="AF423" s="211"/>
      <c r="AG423" s="211"/>
      <c r="AH423" s="211"/>
      <c r="AI423" s="211"/>
      <c r="AJ423" s="211"/>
      <c r="AK423" s="211"/>
      <c r="AL423" s="211"/>
      <c r="AM423" s="211"/>
      <c r="AN423" s="211"/>
      <c r="AO423" s="211"/>
      <c r="AP423" s="211"/>
      <c r="AQ423" s="211"/>
      <c r="AR423" s="211"/>
      <c r="AS423" s="211"/>
      <c r="AT423" s="211"/>
      <c r="AU423" s="211"/>
      <c r="AV423" s="211"/>
      <c r="AW423" s="211"/>
      <c r="AX423" s="211"/>
      <c r="AY423" s="211"/>
      <c r="AZ423" s="211"/>
      <c r="BA423" s="213"/>
      <c r="BB423" s="288"/>
      <c r="BC423" s="213"/>
      <c r="BD423" s="213"/>
      <c r="BE423" s="213"/>
      <c r="BF423" s="213"/>
      <c r="BG423" s="213"/>
      <c r="BH423" s="213"/>
      <c r="BI423" s="213"/>
      <c r="BJ423" s="213"/>
      <c r="BK423" s="213"/>
      <c r="BL423" s="213"/>
      <c r="BM423" s="213"/>
      <c r="BN423" s="213"/>
      <c r="BO423" s="213"/>
      <c r="BP423" s="213"/>
      <c r="BQ423" s="213"/>
      <c r="BR423" s="213"/>
      <c r="BS423" s="213"/>
      <c r="BT423" s="213"/>
      <c r="BU423" s="213"/>
      <c r="BV423" s="213"/>
      <c r="BW423" s="213"/>
      <c r="BX423" s="213"/>
      <c r="BY423" s="213"/>
      <c r="BZ423" s="214"/>
      <c r="CA423" s="214"/>
      <c r="CB423" s="214"/>
      <c r="CC423" s="214"/>
      <c r="CD423" s="214"/>
      <c r="CE423" s="214"/>
      <c r="CF423" s="214"/>
      <c r="CG423" s="214"/>
      <c r="CH423" s="214"/>
      <c r="CI423" s="214"/>
      <c r="CJ423" s="214"/>
      <c r="CK423" s="214"/>
      <c r="CL423" s="214"/>
      <c r="CM423" s="214"/>
      <c r="CN423" s="214"/>
      <c r="CO423" s="214"/>
      <c r="CP423" s="214"/>
      <c r="CQ423" s="214"/>
      <c r="CR423" s="214"/>
      <c r="CS423" s="214"/>
      <c r="CT423" s="214"/>
      <c r="CU423" s="214"/>
      <c r="CV423" s="214"/>
      <c r="CW423" s="214"/>
      <c r="CX423" s="214"/>
      <c r="CY423" s="214"/>
      <c r="CZ423" s="214"/>
    </row>
    <row r="424" s="218" customFormat="true" ht="25.15" customHeight="true" x14ac:dyDescent="0.2">
      <c r="B424" s="1727"/>
      <c r="C424" s="1900" t="s">
        <v>272</v>
      </c>
      <c r="D424" s="1695"/>
      <c r="E424" s="511">
        <v>0.33045820446185181</v>
      </c>
      <c r="F424" s="445"/>
      <c r="G424" s="445"/>
      <c r="H424" s="1890" t="s">
        <v>270</v>
      </c>
      <c r="I424" s="1695"/>
      <c r="J424" s="512">
        <v>0.3450967938909501</v>
      </c>
      <c r="K424" s="445"/>
      <c r="L424" s="445"/>
      <c r="M424" s="1894" t="s">
        <v>268</v>
      </c>
      <c r="N424" s="1695"/>
      <c r="O424" s="513">
        <v>0.29952756997755098</v>
      </c>
      <c r="P424" s="445"/>
      <c r="Q424" s="445"/>
      <c r="Z424" s="211"/>
      <c r="AA424" s="211"/>
      <c r="AB424" s="211"/>
      <c r="AC424" s="211"/>
      <c r="AD424" s="211"/>
      <c r="AE424" s="211"/>
      <c r="AF424" s="211"/>
      <c r="AG424" s="211"/>
      <c r="AH424" s="211"/>
      <c r="AI424" s="211"/>
      <c r="AJ424" s="211"/>
      <c r="AK424" s="211"/>
      <c r="AL424" s="211"/>
      <c r="AM424" s="211"/>
      <c r="AN424" s="211"/>
      <c r="AO424" s="211"/>
      <c r="AP424" s="211"/>
      <c r="AQ424" s="211"/>
      <c r="AR424" s="211"/>
      <c r="AS424" s="211"/>
      <c r="AT424" s="211"/>
      <c r="AU424" s="211"/>
      <c r="AV424" s="211"/>
      <c r="AW424" s="211"/>
      <c r="AX424" s="211"/>
      <c r="AY424" s="211"/>
      <c r="AZ424" s="211"/>
      <c r="BA424" s="213"/>
      <c r="BB424" s="288"/>
      <c r="BC424" s="213"/>
      <c r="BD424" s="213"/>
      <c r="BE424" s="213"/>
      <c r="BF424" s="213"/>
      <c r="BG424" s="213"/>
      <c r="BH424" s="213"/>
      <c r="BI424" s="213"/>
      <c r="BJ424" s="213"/>
      <c r="BK424" s="213"/>
      <c r="BL424" s="213"/>
      <c r="BM424" s="213"/>
      <c r="BN424" s="213"/>
      <c r="BO424" s="213"/>
      <c r="BP424" s="213"/>
      <c r="BQ424" s="213"/>
      <c r="BR424" s="213"/>
      <c r="BS424" s="213"/>
      <c r="BT424" s="213"/>
      <c r="BU424" s="213"/>
      <c r="BV424" s="213"/>
      <c r="BW424" s="213"/>
      <c r="BX424" s="213"/>
      <c r="BY424" s="213"/>
      <c r="BZ424" s="214"/>
      <c r="CA424" s="214"/>
      <c r="CB424" s="214"/>
      <c r="CC424" s="214"/>
      <c r="CD424" s="214"/>
      <c r="CE424" s="214"/>
      <c r="CF424" s="214"/>
      <c r="CG424" s="214"/>
      <c r="CH424" s="214"/>
      <c r="CI424" s="214"/>
      <c r="CJ424" s="214"/>
      <c r="CK424" s="214"/>
      <c r="CL424" s="214"/>
      <c r="CM424" s="214"/>
      <c r="CN424" s="214"/>
      <c r="CO424" s="214"/>
      <c r="CP424" s="214"/>
      <c r="CQ424" s="214"/>
      <c r="CR424" s="214"/>
      <c r="CS424" s="214"/>
      <c r="CT424" s="214"/>
      <c r="CU424" s="214"/>
      <c r="CV424" s="214"/>
      <c r="CW424" s="214"/>
      <c r="CX424" s="214"/>
      <c r="CY424" s="214"/>
      <c r="CZ424" s="214"/>
    </row>
    <row r="425" s="218" customFormat="true" ht="25.15" customHeight="true" x14ac:dyDescent="0.2">
      <c r="B425" s="1727"/>
      <c r="C425" s="1900" t="s">
        <v>208</v>
      </c>
      <c r="D425" s="1695"/>
      <c r="E425" s="511">
        <v>0.30007100346139465</v>
      </c>
      <c r="F425" s="445"/>
      <c r="G425" s="445"/>
      <c r="H425" s="1890" t="s">
        <v>207</v>
      </c>
      <c r="I425" s="1695"/>
      <c r="J425" s="512">
        <v>0.29343094030003425</v>
      </c>
      <c r="K425" s="445"/>
      <c r="L425" s="445"/>
      <c r="M425" s="1894" t="s">
        <v>273</v>
      </c>
      <c r="N425" s="1695"/>
      <c r="O425" s="513">
        <v>0.29403385690039585</v>
      </c>
      <c r="P425" s="445"/>
      <c r="Q425" s="445"/>
      <c r="Z425" s="211"/>
      <c r="AA425" s="211"/>
      <c r="AB425" s="211"/>
      <c r="AC425" s="211"/>
      <c r="AD425" s="211"/>
      <c r="AE425" s="211"/>
      <c r="AF425" s="211"/>
      <c r="AG425" s="211"/>
      <c r="AH425" s="211"/>
      <c r="AI425" s="211"/>
      <c r="AJ425" s="211"/>
      <c r="AK425" s="211"/>
      <c r="AL425" s="211"/>
      <c r="AM425" s="211"/>
      <c r="AN425" s="211"/>
      <c r="AO425" s="211"/>
      <c r="AP425" s="211"/>
      <c r="AQ425" s="211"/>
      <c r="AR425" s="211"/>
      <c r="AS425" s="211"/>
      <c r="AT425" s="211"/>
      <c r="AU425" s="211"/>
      <c r="AV425" s="211"/>
      <c r="AW425" s="211"/>
      <c r="AX425" s="211"/>
      <c r="AY425" s="211"/>
      <c r="AZ425" s="211"/>
      <c r="BA425" s="213"/>
      <c r="BB425" s="288"/>
      <c r="BC425" s="213"/>
      <c r="BD425" s="213"/>
      <c r="BE425" s="213"/>
      <c r="BF425" s="213"/>
      <c r="BG425" s="213"/>
      <c r="BH425" s="213"/>
      <c r="BI425" s="213"/>
      <c r="BJ425" s="213"/>
      <c r="BK425" s="213"/>
      <c r="BL425" s="213"/>
      <c r="BM425" s="213"/>
      <c r="BN425" s="213"/>
      <c r="BO425" s="213"/>
      <c r="BP425" s="213"/>
      <c r="BQ425" s="213"/>
      <c r="BR425" s="213"/>
      <c r="BS425" s="213"/>
      <c r="BT425" s="213"/>
      <c r="BU425" s="213"/>
      <c r="BV425" s="213"/>
      <c r="BW425" s="213"/>
      <c r="BX425" s="213"/>
      <c r="BY425" s="213"/>
      <c r="BZ425" s="214"/>
      <c r="CA425" s="214"/>
      <c r="CB425" s="214"/>
      <c r="CC425" s="214"/>
      <c r="CD425" s="214"/>
      <c r="CE425" s="214"/>
      <c r="CF425" s="214"/>
      <c r="CG425" s="214"/>
      <c r="CH425" s="214"/>
      <c r="CI425" s="214"/>
      <c r="CJ425" s="214"/>
      <c r="CK425" s="214"/>
      <c r="CL425" s="214"/>
      <c r="CM425" s="214"/>
      <c r="CN425" s="214"/>
      <c r="CO425" s="214"/>
      <c r="CP425" s="214"/>
      <c r="CQ425" s="214"/>
      <c r="CR425" s="214"/>
      <c r="CS425" s="214"/>
      <c r="CT425" s="214"/>
      <c r="CU425" s="214"/>
      <c r="CV425" s="214"/>
      <c r="CW425" s="214"/>
      <c r="CX425" s="214"/>
      <c r="CY425" s="214"/>
      <c r="CZ425" s="214"/>
    </row>
    <row r="426" s="218" customFormat="true" ht="25.15" customHeight="true" x14ac:dyDescent="0.2">
      <c r="B426" s="1727"/>
      <c r="C426" s="1900" t="s">
        <v>274</v>
      </c>
      <c r="D426" s="1695"/>
      <c r="E426" s="511">
        <v>0.29882903946804257</v>
      </c>
      <c r="F426" s="445"/>
      <c r="G426" s="445"/>
      <c r="H426" s="1890" t="s">
        <v>274</v>
      </c>
      <c r="I426" s="1695"/>
      <c r="J426" s="512">
        <v>0.28756768667812393</v>
      </c>
      <c r="K426" s="445"/>
      <c r="L426" s="445"/>
      <c r="M426" s="1894" t="s">
        <v>202</v>
      </c>
      <c r="N426" s="1695"/>
      <c r="O426" s="513">
        <v>0.29366593300932631</v>
      </c>
      <c r="P426" s="445"/>
      <c r="Q426" s="445"/>
      <c r="Z426" s="211"/>
      <c r="AA426" s="211"/>
      <c r="AB426" s="211"/>
      <c r="AC426" s="211"/>
      <c r="AD426" s="211"/>
      <c r="AE426" s="211"/>
      <c r="AF426" s="211"/>
      <c r="AG426" s="211"/>
      <c r="AH426" s="211"/>
      <c r="AI426" s="211"/>
      <c r="AJ426" s="211"/>
      <c r="AK426" s="211"/>
      <c r="AL426" s="211"/>
      <c r="AM426" s="211"/>
      <c r="AN426" s="211"/>
      <c r="AO426" s="211"/>
      <c r="AP426" s="211"/>
      <c r="AQ426" s="211"/>
      <c r="AR426" s="211"/>
      <c r="AS426" s="211"/>
      <c r="AT426" s="211"/>
      <c r="AU426" s="211"/>
      <c r="AV426" s="211"/>
      <c r="AW426" s="211"/>
      <c r="AX426" s="211"/>
      <c r="AY426" s="211"/>
      <c r="AZ426" s="211"/>
      <c r="BA426" s="213"/>
      <c r="BB426" s="288"/>
      <c r="BC426" s="213"/>
      <c r="BD426" s="213"/>
      <c r="BE426" s="213"/>
      <c r="BF426" s="213"/>
      <c r="BG426" s="213"/>
      <c r="BH426" s="213"/>
      <c r="BI426" s="213"/>
      <c r="BJ426" s="213"/>
      <c r="BK426" s="213"/>
      <c r="BL426" s="213"/>
      <c r="BM426" s="213"/>
      <c r="BN426" s="213"/>
      <c r="BO426" s="213"/>
      <c r="BP426" s="213"/>
      <c r="BQ426" s="213"/>
      <c r="BR426" s="213"/>
      <c r="BS426" s="213"/>
      <c r="BT426" s="213"/>
      <c r="BU426" s="213"/>
      <c r="BV426" s="213"/>
      <c r="BW426" s="213"/>
      <c r="BX426" s="213"/>
      <c r="BY426" s="213"/>
      <c r="BZ426" s="214"/>
      <c r="CA426" s="214"/>
      <c r="CB426" s="214"/>
      <c r="CC426" s="214"/>
      <c r="CD426" s="214"/>
      <c r="CE426" s="214"/>
      <c r="CF426" s="214"/>
      <c r="CG426" s="214"/>
      <c r="CH426" s="214"/>
      <c r="CI426" s="214"/>
      <c r="CJ426" s="214"/>
      <c r="CK426" s="214"/>
      <c r="CL426" s="214"/>
      <c r="CM426" s="214"/>
      <c r="CN426" s="214"/>
      <c r="CO426" s="214"/>
      <c r="CP426" s="214"/>
      <c r="CQ426" s="214"/>
      <c r="CR426" s="214"/>
      <c r="CS426" s="214"/>
      <c r="CT426" s="214"/>
      <c r="CU426" s="214"/>
      <c r="CV426" s="214"/>
      <c r="CW426" s="214"/>
      <c r="CX426" s="214"/>
      <c r="CY426" s="214"/>
      <c r="CZ426" s="214"/>
    </row>
    <row r="427" s="218" customFormat="true" ht="25.15" customHeight="true" x14ac:dyDescent="0.2">
      <c r="B427" s="1727"/>
      <c r="C427" s="1900" t="s">
        <v>271</v>
      </c>
      <c r="D427" s="1695"/>
      <c r="E427" s="511">
        <v>0.28532289641798769</v>
      </c>
      <c r="F427" s="445"/>
      <c r="G427" s="445"/>
      <c r="H427" s="1890" t="s">
        <v>275</v>
      </c>
      <c r="I427" s="1695"/>
      <c r="J427" s="512">
        <v>-0.28563585015096421</v>
      </c>
      <c r="K427" s="445"/>
      <c r="L427" s="445"/>
      <c r="M427" s="1894" t="s">
        <v>264</v>
      </c>
      <c r="N427" s="1695"/>
      <c r="O427" s="513">
        <v>-0.29135093295012371</v>
      </c>
      <c r="P427" s="445"/>
      <c r="Q427" s="445"/>
      <c r="Z427" s="211"/>
      <c r="AA427" s="211"/>
      <c r="AB427" s="211"/>
      <c r="AC427" s="211"/>
      <c r="AD427" s="211"/>
      <c r="AE427" s="211"/>
      <c r="AF427" s="211"/>
      <c r="AG427" s="211"/>
      <c r="AH427" s="211"/>
      <c r="AI427" s="211"/>
      <c r="AJ427" s="211"/>
      <c r="AK427" s="211"/>
      <c r="AL427" s="211"/>
      <c r="AM427" s="211"/>
      <c r="AN427" s="211"/>
      <c r="AO427" s="211"/>
      <c r="AP427" s="211"/>
      <c r="AQ427" s="211"/>
      <c r="AR427" s="211"/>
      <c r="AS427" s="211"/>
      <c r="AT427" s="211"/>
      <c r="AU427" s="211"/>
      <c r="AV427" s="211"/>
      <c r="AW427" s="211"/>
      <c r="AX427" s="211"/>
      <c r="AY427" s="211"/>
      <c r="AZ427" s="211"/>
      <c r="BA427" s="213"/>
      <c r="BB427" s="288"/>
      <c r="BC427" s="213"/>
      <c r="BD427" s="213"/>
      <c r="BE427" s="213"/>
      <c r="BF427" s="213"/>
      <c r="BG427" s="213"/>
      <c r="BH427" s="213"/>
      <c r="BI427" s="213"/>
      <c r="BJ427" s="213"/>
      <c r="BK427" s="213"/>
      <c r="BL427" s="213"/>
      <c r="BM427" s="213"/>
      <c r="BN427" s="213"/>
      <c r="BO427" s="213"/>
      <c r="BP427" s="213"/>
      <c r="BQ427" s="213"/>
      <c r="BR427" s="213"/>
      <c r="BS427" s="213"/>
      <c r="BT427" s="213"/>
      <c r="BU427" s="213"/>
      <c r="BV427" s="213"/>
      <c r="BW427" s="213"/>
      <c r="BX427" s="213"/>
      <c r="BY427" s="213"/>
      <c r="BZ427" s="214"/>
      <c r="CA427" s="214"/>
      <c r="CB427" s="214"/>
      <c r="CC427" s="214"/>
      <c r="CD427" s="214"/>
      <c r="CE427" s="214"/>
      <c r="CF427" s="214"/>
      <c r="CG427" s="214"/>
      <c r="CH427" s="214"/>
      <c r="CI427" s="214"/>
      <c r="CJ427" s="214"/>
      <c r="CK427" s="214"/>
      <c r="CL427" s="214"/>
      <c r="CM427" s="214"/>
      <c r="CN427" s="214"/>
      <c r="CO427" s="214"/>
      <c r="CP427" s="214"/>
      <c r="CQ427" s="214"/>
      <c r="CR427" s="214"/>
      <c r="CS427" s="214"/>
      <c r="CT427" s="214"/>
      <c r="CU427" s="214"/>
      <c r="CV427" s="214"/>
      <c r="CW427" s="214"/>
      <c r="CX427" s="214"/>
      <c r="CY427" s="214"/>
      <c r="CZ427" s="214"/>
    </row>
    <row r="428" s="218" customFormat="true" ht="25.15" customHeight="true" x14ac:dyDescent="0.2">
      <c r="B428" s="1727"/>
      <c r="C428" s="1900" t="s">
        <v>276</v>
      </c>
      <c r="D428" s="1695"/>
      <c r="E428" s="511">
        <v>0.25983922720142899</v>
      </c>
      <c r="F428" s="445"/>
      <c r="G428" s="445"/>
      <c r="H428" s="1890" t="s">
        <v>204</v>
      </c>
      <c r="I428" s="1695"/>
      <c r="J428" s="512">
        <v>0.28489522664274447</v>
      </c>
      <c r="K428" s="445"/>
      <c r="L428" s="445"/>
      <c r="M428" s="1894" t="s">
        <v>271</v>
      </c>
      <c r="N428" s="1695"/>
      <c r="O428" s="513">
        <v>0.29014777848995488</v>
      </c>
      <c r="P428" s="445"/>
      <c r="Q428" s="445"/>
      <c r="Z428" s="211"/>
      <c r="AA428" s="211"/>
      <c r="AB428" s="211"/>
      <c r="AC428" s="211"/>
      <c r="AD428" s="211"/>
      <c r="AE428" s="211"/>
      <c r="AF428" s="211"/>
      <c r="AG428" s="211"/>
      <c r="AH428" s="211"/>
      <c r="AI428" s="211"/>
      <c r="AJ428" s="211"/>
      <c r="AK428" s="211"/>
      <c r="AL428" s="211"/>
      <c r="AM428" s="211"/>
      <c r="AN428" s="211"/>
      <c r="AO428" s="211"/>
      <c r="AP428" s="211"/>
      <c r="AQ428" s="211"/>
      <c r="AR428" s="211"/>
      <c r="AS428" s="211"/>
      <c r="AT428" s="211"/>
      <c r="AU428" s="211"/>
      <c r="AV428" s="211"/>
      <c r="AW428" s="211"/>
      <c r="AX428" s="211"/>
      <c r="AY428" s="211"/>
      <c r="AZ428" s="211"/>
      <c r="BA428" s="213"/>
      <c r="BB428" s="288"/>
      <c r="BC428" s="213"/>
      <c r="BD428" s="213"/>
      <c r="BE428" s="213"/>
      <c r="BF428" s="213"/>
      <c r="BG428" s="213"/>
      <c r="BH428" s="213"/>
      <c r="BI428" s="213"/>
      <c r="BJ428" s="213"/>
      <c r="BK428" s="213"/>
      <c r="BL428" s="213"/>
      <c r="BM428" s="213"/>
      <c r="BN428" s="213"/>
      <c r="BO428" s="213"/>
      <c r="BP428" s="213"/>
      <c r="BQ428" s="213"/>
      <c r="BR428" s="213"/>
      <c r="BS428" s="213"/>
      <c r="BT428" s="213"/>
      <c r="BU428" s="213"/>
      <c r="BV428" s="213"/>
      <c r="BW428" s="213"/>
      <c r="BX428" s="213"/>
      <c r="BY428" s="213"/>
      <c r="BZ428" s="214"/>
      <c r="CA428" s="214"/>
      <c r="CB428" s="214"/>
      <c r="CC428" s="214"/>
      <c r="CD428" s="214"/>
      <c r="CE428" s="214"/>
      <c r="CF428" s="214"/>
      <c r="CG428" s="214"/>
      <c r="CH428" s="214"/>
      <c r="CI428" s="214"/>
      <c r="CJ428" s="214"/>
      <c r="CK428" s="214"/>
      <c r="CL428" s="214"/>
      <c r="CM428" s="214"/>
      <c r="CN428" s="214"/>
      <c r="CO428" s="214"/>
      <c r="CP428" s="214"/>
      <c r="CQ428" s="214"/>
      <c r="CR428" s="214"/>
      <c r="CS428" s="214"/>
      <c r="CT428" s="214"/>
      <c r="CU428" s="214"/>
      <c r="CV428" s="214"/>
      <c r="CW428" s="214"/>
      <c r="CX428" s="214"/>
      <c r="CY428" s="214"/>
      <c r="CZ428" s="214"/>
    </row>
    <row r="429" s="218" customFormat="true" ht="25.15" customHeight="true" x14ac:dyDescent="0.2">
      <c r="B429" s="1727"/>
      <c r="C429" s="1900" t="s">
        <v>207</v>
      </c>
      <c r="D429" s="1695"/>
      <c r="E429" s="511">
        <v>0.25818472358746614</v>
      </c>
      <c r="F429" s="445"/>
      <c r="G429" s="445"/>
      <c r="H429" s="1890" t="s">
        <v>208</v>
      </c>
      <c r="I429" s="1695"/>
      <c r="J429" s="512">
        <v>0.26682993173967273</v>
      </c>
      <c r="K429" s="445"/>
      <c r="L429" s="445"/>
      <c r="M429" s="1894" t="s">
        <v>270</v>
      </c>
      <c r="N429" s="1695"/>
      <c r="O429" s="513">
        <v>0.27851903160044089</v>
      </c>
      <c r="P429" s="445"/>
      <c r="Q429" s="445"/>
      <c r="Z429" s="211"/>
      <c r="AA429" s="211"/>
      <c r="AB429" s="211"/>
      <c r="AC429" s="211"/>
      <c r="AD429" s="211"/>
      <c r="AE429" s="211"/>
      <c r="AF429" s="211"/>
      <c r="AG429" s="211"/>
      <c r="AH429" s="211"/>
      <c r="AI429" s="211"/>
      <c r="AJ429" s="211"/>
      <c r="AK429" s="211"/>
      <c r="AL429" s="211"/>
      <c r="AM429" s="211"/>
      <c r="AN429" s="211"/>
      <c r="AO429" s="211"/>
      <c r="AP429" s="211"/>
      <c r="AQ429" s="211"/>
      <c r="AR429" s="211"/>
      <c r="AS429" s="211"/>
      <c r="AT429" s="211"/>
      <c r="AU429" s="211"/>
      <c r="AV429" s="211"/>
      <c r="AW429" s="211"/>
      <c r="AX429" s="211"/>
      <c r="AY429" s="211"/>
      <c r="AZ429" s="211"/>
      <c r="BA429" s="213"/>
      <c r="BB429" s="288"/>
      <c r="BC429" s="213"/>
      <c r="BD429" s="213"/>
      <c r="BE429" s="213"/>
      <c r="BF429" s="213"/>
      <c r="BG429" s="213"/>
      <c r="BH429" s="213"/>
      <c r="BI429" s="213"/>
      <c r="BJ429" s="213"/>
      <c r="BK429" s="213"/>
      <c r="BL429" s="213"/>
      <c r="BM429" s="213"/>
      <c r="BN429" s="213"/>
      <c r="BO429" s="213"/>
      <c r="BP429" s="213"/>
      <c r="BQ429" s="213"/>
      <c r="BR429" s="213"/>
      <c r="BS429" s="213"/>
      <c r="BT429" s="213"/>
      <c r="BU429" s="213"/>
      <c r="BV429" s="213"/>
      <c r="BW429" s="213"/>
      <c r="BX429" s="213"/>
      <c r="BY429" s="213"/>
      <c r="BZ429" s="214"/>
      <c r="CA429" s="214"/>
      <c r="CB429" s="214"/>
      <c r="CC429" s="214"/>
      <c r="CD429" s="214"/>
      <c r="CE429" s="214"/>
      <c r="CF429" s="214"/>
      <c r="CG429" s="214"/>
      <c r="CH429" s="214"/>
      <c r="CI429" s="214"/>
      <c r="CJ429" s="214"/>
      <c r="CK429" s="214"/>
      <c r="CL429" s="214"/>
      <c r="CM429" s="214"/>
      <c r="CN429" s="214"/>
      <c r="CO429" s="214"/>
      <c r="CP429" s="214"/>
      <c r="CQ429" s="214"/>
      <c r="CR429" s="214"/>
      <c r="CS429" s="214"/>
      <c r="CT429" s="214"/>
      <c r="CU429" s="214"/>
      <c r="CV429" s="214"/>
      <c r="CW429" s="214"/>
      <c r="CX429" s="214"/>
      <c r="CY429" s="214"/>
      <c r="CZ429" s="214"/>
    </row>
    <row r="430" s="218" customFormat="true" ht="25.15" customHeight="true" x14ac:dyDescent="0.2">
      <c r="B430" s="1727"/>
      <c r="C430" s="1900" t="s">
        <v>269</v>
      </c>
      <c r="D430" s="1695"/>
      <c r="E430" s="511">
        <v>-0.24153681940248159</v>
      </c>
      <c r="F430" s="445"/>
      <c r="G430" s="445"/>
      <c r="H430" s="1890" t="s">
        <v>276</v>
      </c>
      <c r="I430" s="1695"/>
      <c r="J430" s="512">
        <v>0.24424698594366676</v>
      </c>
      <c r="K430" s="445"/>
      <c r="L430" s="445"/>
      <c r="M430" s="1894" t="s">
        <v>277</v>
      </c>
      <c r="N430" s="1695"/>
      <c r="O430" s="513">
        <v>0.26684182788959854</v>
      </c>
      <c r="P430" s="445"/>
      <c r="Q430" s="445"/>
      <c r="Z430" s="211"/>
      <c r="AA430" s="211"/>
      <c r="AB430" s="211"/>
      <c r="AC430" s="211"/>
      <c r="AD430" s="211"/>
      <c r="AE430" s="211"/>
      <c r="AF430" s="211"/>
      <c r="AG430" s="211"/>
      <c r="AH430" s="211"/>
      <c r="AI430" s="211"/>
      <c r="AJ430" s="211"/>
      <c r="AK430" s="211"/>
      <c r="AL430" s="211"/>
      <c r="AM430" s="211"/>
      <c r="AN430" s="211"/>
      <c r="AO430" s="211"/>
      <c r="AP430" s="211"/>
      <c r="AQ430" s="211"/>
      <c r="AR430" s="211"/>
      <c r="AS430" s="211"/>
      <c r="AT430" s="211"/>
      <c r="AU430" s="211"/>
      <c r="AV430" s="211"/>
      <c r="AW430" s="211"/>
      <c r="AX430" s="211"/>
      <c r="AY430" s="211"/>
      <c r="AZ430" s="211"/>
      <c r="BA430" s="213"/>
      <c r="BB430" s="288"/>
      <c r="BC430" s="213"/>
      <c r="BD430" s="213"/>
      <c r="BE430" s="213"/>
      <c r="BF430" s="213"/>
      <c r="BG430" s="213"/>
      <c r="BH430" s="213"/>
      <c r="BI430" s="213"/>
      <c r="BJ430" s="213"/>
      <c r="BK430" s="213"/>
      <c r="BL430" s="213"/>
      <c r="BM430" s="213"/>
      <c r="BN430" s="213"/>
      <c r="BO430" s="213"/>
      <c r="BP430" s="213"/>
      <c r="BQ430" s="213"/>
      <c r="BR430" s="213"/>
      <c r="BS430" s="213"/>
      <c r="BT430" s="213"/>
      <c r="BU430" s="213"/>
      <c r="BV430" s="213"/>
      <c r="BW430" s="213"/>
      <c r="BX430" s="213"/>
      <c r="BY430" s="213"/>
      <c r="BZ430" s="214"/>
      <c r="CA430" s="214"/>
      <c r="CB430" s="214"/>
      <c r="CC430" s="214"/>
      <c r="CD430" s="214"/>
      <c r="CE430" s="214"/>
      <c r="CF430" s="214"/>
      <c r="CG430" s="214"/>
      <c r="CH430" s="214"/>
      <c r="CI430" s="214"/>
      <c r="CJ430" s="214"/>
      <c r="CK430" s="214"/>
      <c r="CL430" s="214"/>
      <c r="CM430" s="214"/>
      <c r="CN430" s="214"/>
      <c r="CO430" s="214"/>
      <c r="CP430" s="214"/>
      <c r="CQ430" s="214"/>
      <c r="CR430" s="214"/>
      <c r="CS430" s="214"/>
      <c r="CT430" s="214"/>
      <c r="CU430" s="214"/>
      <c r="CV430" s="214"/>
      <c r="CW430" s="214"/>
      <c r="CX430" s="214"/>
      <c r="CY430" s="214"/>
      <c r="CZ430" s="214"/>
    </row>
    <row r="431" s="218" customFormat="true" ht="25.15" customHeight="true" x14ac:dyDescent="0.2">
      <c r="B431" s="1727"/>
      <c r="C431" s="1900" t="s">
        <v>278</v>
      </c>
      <c r="D431" s="1695"/>
      <c r="E431" s="511">
        <v>0.22355654068850386</v>
      </c>
      <c r="F431" s="445"/>
      <c r="G431" s="445"/>
      <c r="H431" s="1890" t="s">
        <v>255</v>
      </c>
      <c r="I431" s="1695"/>
      <c r="J431" s="512">
        <v>0.2317848135528294</v>
      </c>
      <c r="K431" s="445"/>
      <c r="L431" s="445"/>
      <c r="M431" s="1894" t="s">
        <v>279</v>
      </c>
      <c r="N431" s="1695"/>
      <c r="O431" s="513">
        <v>0.26450258583149322</v>
      </c>
      <c r="P431" s="445"/>
      <c r="Q431" s="445"/>
      <c r="Z431" s="211"/>
      <c r="AA431" s="211"/>
      <c r="AB431" s="211"/>
      <c r="AC431" s="211"/>
      <c r="AD431" s="211"/>
      <c r="AE431" s="211"/>
      <c r="AF431" s="211"/>
      <c r="AG431" s="211"/>
      <c r="AH431" s="211"/>
      <c r="AI431" s="211"/>
      <c r="AJ431" s="211"/>
      <c r="AK431" s="211"/>
      <c r="AL431" s="211"/>
      <c r="AM431" s="211"/>
      <c r="AN431" s="211"/>
      <c r="AO431" s="211"/>
      <c r="AP431" s="211"/>
      <c r="AQ431" s="211"/>
      <c r="AR431" s="211"/>
      <c r="AS431" s="211"/>
      <c r="AT431" s="211"/>
      <c r="AU431" s="211"/>
      <c r="AV431" s="211"/>
      <c r="AW431" s="211"/>
      <c r="AX431" s="211"/>
      <c r="AY431" s="211"/>
      <c r="AZ431" s="211"/>
      <c r="BA431" s="213"/>
      <c r="BB431" s="288"/>
      <c r="BC431" s="213"/>
      <c r="BD431" s="213"/>
      <c r="BE431" s="213"/>
      <c r="BF431" s="213"/>
      <c r="BG431" s="213"/>
      <c r="BH431" s="213"/>
      <c r="BI431" s="213"/>
      <c r="BJ431" s="213"/>
      <c r="BK431" s="213"/>
      <c r="BL431" s="213"/>
      <c r="BM431" s="213"/>
      <c r="BN431" s="213"/>
      <c r="BO431" s="213"/>
      <c r="BP431" s="213"/>
      <c r="BQ431" s="213"/>
      <c r="BR431" s="213"/>
      <c r="BS431" s="213"/>
      <c r="BT431" s="213"/>
      <c r="BU431" s="213"/>
      <c r="BV431" s="213"/>
      <c r="BW431" s="213"/>
      <c r="BX431" s="213"/>
      <c r="BY431" s="213"/>
      <c r="BZ431" s="214"/>
      <c r="CA431" s="214"/>
      <c r="CB431" s="214"/>
      <c r="CC431" s="214"/>
      <c r="CD431" s="214"/>
      <c r="CE431" s="214"/>
      <c r="CF431" s="214"/>
      <c r="CG431" s="214"/>
      <c r="CH431" s="214"/>
      <c r="CI431" s="214"/>
      <c r="CJ431" s="214"/>
      <c r="CK431" s="214"/>
      <c r="CL431" s="214"/>
      <c r="CM431" s="214"/>
      <c r="CN431" s="214"/>
      <c r="CO431" s="214"/>
      <c r="CP431" s="214"/>
      <c r="CQ431" s="214"/>
      <c r="CR431" s="214"/>
      <c r="CS431" s="214"/>
      <c r="CT431" s="214"/>
      <c r="CU431" s="214"/>
      <c r="CV431" s="214"/>
      <c r="CW431" s="214"/>
      <c r="CX431" s="214"/>
      <c r="CY431" s="214"/>
      <c r="CZ431" s="214"/>
    </row>
    <row r="432" s="218" customFormat="true" ht="25.15" customHeight="true" x14ac:dyDescent="0.2">
      <c r="B432" s="1727"/>
      <c r="C432" s="1900" t="s">
        <v>280</v>
      </c>
      <c r="D432" s="1695"/>
      <c r="E432" s="511">
        <v>0.22198679338930638</v>
      </c>
      <c r="F432" s="445"/>
      <c r="G432" s="445"/>
      <c r="H432" s="1890" t="s">
        <v>281</v>
      </c>
      <c r="I432" s="1695"/>
      <c r="J432" s="512">
        <v>-0.20748142323687371</v>
      </c>
      <c r="K432" s="445"/>
      <c r="L432" s="445"/>
      <c r="M432" s="1894" t="s">
        <v>250</v>
      </c>
      <c r="N432" s="1695"/>
      <c r="O432" s="513">
        <v>0.25441294148132643</v>
      </c>
      <c r="P432" s="445"/>
      <c r="Q432" s="445"/>
      <c r="Z432" s="211"/>
      <c r="AA432" s="211"/>
      <c r="AB432" s="211"/>
      <c r="AC432" s="211"/>
      <c r="AD432" s="211"/>
      <c r="AE432" s="211"/>
      <c r="AF432" s="211"/>
      <c r="AG432" s="211"/>
      <c r="AH432" s="211"/>
      <c r="AI432" s="211"/>
      <c r="AJ432" s="211"/>
      <c r="AK432" s="211"/>
      <c r="AL432" s="211"/>
      <c r="AM432" s="211"/>
      <c r="AN432" s="211"/>
      <c r="AO432" s="211"/>
      <c r="AP432" s="211"/>
      <c r="AQ432" s="211"/>
      <c r="AR432" s="211"/>
      <c r="AS432" s="211"/>
      <c r="AT432" s="211"/>
      <c r="AU432" s="211"/>
      <c r="AV432" s="211"/>
      <c r="AW432" s="211"/>
      <c r="AX432" s="211"/>
      <c r="AY432" s="211"/>
      <c r="AZ432" s="211"/>
      <c r="BA432" s="213"/>
      <c r="BB432" s="288"/>
      <c r="BC432" s="213"/>
      <c r="BD432" s="213"/>
      <c r="BE432" s="213"/>
      <c r="BF432" s="213"/>
      <c r="BG432" s="213"/>
      <c r="BH432" s="213"/>
      <c r="BI432" s="213"/>
      <c r="BJ432" s="213"/>
      <c r="BK432" s="213"/>
      <c r="BL432" s="213"/>
      <c r="BM432" s="213"/>
      <c r="BN432" s="213"/>
      <c r="BO432" s="213"/>
      <c r="BP432" s="213"/>
      <c r="BQ432" s="213"/>
      <c r="BR432" s="213"/>
      <c r="BS432" s="213"/>
      <c r="BT432" s="213"/>
      <c r="BU432" s="213"/>
      <c r="BV432" s="213"/>
      <c r="BW432" s="213"/>
      <c r="BX432" s="213"/>
      <c r="BY432" s="213"/>
      <c r="BZ432" s="214"/>
      <c r="CA432" s="214"/>
      <c r="CB432" s="214"/>
      <c r="CC432" s="214"/>
      <c r="CD432" s="214"/>
      <c r="CE432" s="214"/>
      <c r="CF432" s="214"/>
      <c r="CG432" s="214"/>
      <c r="CH432" s="214"/>
      <c r="CI432" s="214"/>
      <c r="CJ432" s="214"/>
      <c r="CK432" s="214"/>
      <c r="CL432" s="214"/>
      <c r="CM432" s="214"/>
      <c r="CN432" s="214"/>
      <c r="CO432" s="214"/>
      <c r="CP432" s="214"/>
      <c r="CQ432" s="214"/>
      <c r="CR432" s="214"/>
      <c r="CS432" s="214"/>
      <c r="CT432" s="214"/>
      <c r="CU432" s="214"/>
      <c r="CV432" s="214"/>
      <c r="CW432" s="214"/>
      <c r="CX432" s="214"/>
      <c r="CY432" s="214"/>
      <c r="CZ432" s="214"/>
    </row>
    <row r="433" s="218" customFormat="true" ht="25.15" customHeight="true" x14ac:dyDescent="0.2">
      <c r="B433" s="1727"/>
      <c r="C433" s="1900" t="s">
        <v>275</v>
      </c>
      <c r="D433" s="1695"/>
      <c r="E433" s="511">
        <v>-0.1975345518081206</v>
      </c>
      <c r="F433" s="445"/>
      <c r="G433" s="445"/>
      <c r="H433" s="1890" t="s">
        <v>263</v>
      </c>
      <c r="I433" s="1695"/>
      <c r="J433" s="512">
        <v>-0.14143124994959164</v>
      </c>
      <c r="K433" s="445"/>
      <c r="L433" s="445"/>
      <c r="M433" s="1894" t="s">
        <v>207</v>
      </c>
      <c r="N433" s="1695"/>
      <c r="O433" s="513">
        <v>0.25111142490516497</v>
      </c>
      <c r="P433" s="445"/>
      <c r="Q433" s="445"/>
      <c r="Z433" s="211"/>
      <c r="AA433" s="211"/>
      <c r="AB433" s="211"/>
      <c r="AC433" s="211"/>
      <c r="AD433" s="211"/>
      <c r="AE433" s="211"/>
      <c r="AF433" s="211"/>
      <c r="AG433" s="211"/>
      <c r="AH433" s="211"/>
      <c r="AI433" s="211"/>
      <c r="AJ433" s="211"/>
      <c r="AK433" s="211"/>
      <c r="AL433" s="211"/>
      <c r="AM433" s="211"/>
      <c r="AN433" s="211"/>
      <c r="AO433" s="211"/>
      <c r="AP433" s="211"/>
      <c r="AQ433" s="211"/>
      <c r="AR433" s="211"/>
      <c r="AS433" s="211"/>
      <c r="AT433" s="211"/>
      <c r="AU433" s="211"/>
      <c r="AV433" s="211"/>
      <c r="AW433" s="211"/>
      <c r="AX433" s="211"/>
      <c r="AY433" s="211"/>
      <c r="AZ433" s="211"/>
      <c r="BA433" s="213"/>
      <c r="BB433" s="288"/>
      <c r="BC433" s="213"/>
      <c r="BD433" s="213"/>
      <c r="BE433" s="213"/>
      <c r="BF433" s="213"/>
      <c r="BG433" s="213"/>
      <c r="BH433" s="213"/>
      <c r="BI433" s="213"/>
      <c r="BJ433" s="213"/>
      <c r="BK433" s="213"/>
      <c r="BL433" s="213"/>
      <c r="BM433" s="213"/>
      <c r="BN433" s="213"/>
      <c r="BO433" s="213"/>
      <c r="BP433" s="213"/>
      <c r="BQ433" s="213"/>
      <c r="BR433" s="213"/>
      <c r="BS433" s="213"/>
      <c r="BT433" s="213"/>
      <c r="BU433" s="213"/>
      <c r="BV433" s="213"/>
      <c r="BW433" s="213"/>
      <c r="BX433" s="213"/>
      <c r="BY433" s="213"/>
      <c r="BZ433" s="214"/>
      <c r="CA433" s="214"/>
      <c r="CB433" s="214"/>
      <c r="CC433" s="214"/>
      <c r="CD433" s="214"/>
      <c r="CE433" s="214"/>
      <c r="CF433" s="214"/>
      <c r="CG433" s="214"/>
      <c r="CH433" s="214"/>
      <c r="CI433" s="214"/>
      <c r="CJ433" s="214"/>
      <c r="CK433" s="214"/>
      <c r="CL433" s="214"/>
      <c r="CM433" s="214"/>
      <c r="CN433" s="214"/>
      <c r="CO433" s="214"/>
      <c r="CP433" s="214"/>
      <c r="CQ433" s="214"/>
      <c r="CR433" s="214"/>
      <c r="CS433" s="214"/>
      <c r="CT433" s="214"/>
      <c r="CU433" s="214"/>
      <c r="CV433" s="214"/>
      <c r="CW433" s="214"/>
      <c r="CX433" s="214"/>
      <c r="CY433" s="214"/>
      <c r="CZ433" s="214"/>
    </row>
    <row r="434" s="218" customFormat="true" ht="25.15" customHeight="true" x14ac:dyDescent="0.2">
      <c r="B434" s="1727"/>
      <c r="C434" s="1900" t="s">
        <v>282</v>
      </c>
      <c r="D434" s="1695"/>
      <c r="E434" s="511">
        <v>0.13747930717425841</v>
      </c>
      <c r="F434" s="445"/>
      <c r="G434" s="445"/>
      <c r="H434" s="1890" t="s">
        <v>283</v>
      </c>
      <c r="I434" s="1695"/>
      <c r="J434" s="512">
        <v>-0.13650325171076308</v>
      </c>
      <c r="K434" s="445"/>
      <c r="L434" s="445"/>
      <c r="M434" s="1894" t="s">
        <v>284</v>
      </c>
      <c r="N434" s="1695"/>
      <c r="O434" s="513">
        <v>0.24158852729803346</v>
      </c>
      <c r="P434" s="445"/>
      <c r="Q434" s="445"/>
      <c r="Z434" s="211"/>
      <c r="AA434" s="211"/>
      <c r="AB434" s="211"/>
      <c r="AC434" s="211"/>
      <c r="AD434" s="211"/>
      <c r="AE434" s="211"/>
      <c r="AF434" s="211"/>
      <c r="AG434" s="211"/>
      <c r="AH434" s="211"/>
      <c r="AI434" s="211"/>
      <c r="AJ434" s="211"/>
      <c r="AK434" s="211"/>
      <c r="AL434" s="211"/>
      <c r="AM434" s="211"/>
      <c r="AN434" s="211"/>
      <c r="AO434" s="211"/>
      <c r="AP434" s="211"/>
      <c r="AQ434" s="211"/>
      <c r="AR434" s="211"/>
      <c r="AS434" s="211"/>
      <c r="AT434" s="211"/>
      <c r="AU434" s="211"/>
      <c r="AV434" s="211"/>
      <c r="AW434" s="211"/>
      <c r="AX434" s="211"/>
      <c r="AY434" s="211"/>
      <c r="AZ434" s="211"/>
      <c r="BA434" s="213"/>
      <c r="BB434" s="288"/>
      <c r="BC434" s="213"/>
      <c r="BD434" s="213"/>
      <c r="BE434" s="213"/>
      <c r="BF434" s="213"/>
      <c r="BG434" s="213"/>
      <c r="BH434" s="213"/>
      <c r="BI434" s="213"/>
      <c r="BJ434" s="213"/>
      <c r="BK434" s="213"/>
      <c r="BL434" s="213"/>
      <c r="BM434" s="213"/>
      <c r="BN434" s="213"/>
      <c r="BO434" s="213"/>
      <c r="BP434" s="213"/>
      <c r="BQ434" s="213"/>
      <c r="BR434" s="213"/>
      <c r="BS434" s="213"/>
      <c r="BT434" s="213"/>
      <c r="BU434" s="213"/>
      <c r="BV434" s="213"/>
      <c r="BW434" s="213"/>
      <c r="BX434" s="213"/>
      <c r="BY434" s="213"/>
      <c r="BZ434" s="214"/>
      <c r="CA434" s="214"/>
      <c r="CB434" s="214"/>
      <c r="CC434" s="214"/>
      <c r="CD434" s="214"/>
      <c r="CE434" s="214"/>
      <c r="CF434" s="214"/>
      <c r="CG434" s="214"/>
      <c r="CH434" s="214"/>
      <c r="CI434" s="214"/>
      <c r="CJ434" s="214"/>
      <c r="CK434" s="214"/>
      <c r="CL434" s="214"/>
      <c r="CM434" s="214"/>
      <c r="CN434" s="214"/>
      <c r="CO434" s="214"/>
      <c r="CP434" s="214"/>
      <c r="CQ434" s="214"/>
      <c r="CR434" s="214"/>
      <c r="CS434" s="214"/>
      <c r="CT434" s="214"/>
      <c r="CU434" s="214"/>
      <c r="CV434" s="214"/>
      <c r="CW434" s="214"/>
      <c r="CX434" s="214"/>
      <c r="CY434" s="214"/>
      <c r="CZ434" s="214"/>
    </row>
    <row r="435" s="218" customFormat="true" ht="25.15" customHeight="true" x14ac:dyDescent="0.2">
      <c r="B435" s="1727"/>
      <c r="C435" s="1900" t="s">
        <v>285</v>
      </c>
      <c r="D435" s="1695"/>
      <c r="E435" s="511">
        <v>-0.11793714599495529</v>
      </c>
      <c r="F435" s="445"/>
      <c r="G435" s="445"/>
      <c r="H435" s="1890" t="s">
        <v>251</v>
      </c>
      <c r="I435" s="1695"/>
      <c r="J435" s="512">
        <v>0.1296954519096547</v>
      </c>
      <c r="K435" s="445"/>
      <c r="L435" s="445"/>
      <c r="M435" s="1894" t="s">
        <v>286</v>
      </c>
      <c r="N435" s="1695"/>
      <c r="O435" s="513">
        <v>0.23799925526847077</v>
      </c>
      <c r="P435" s="445"/>
      <c r="Q435" s="445"/>
      <c r="Z435" s="211"/>
      <c r="AA435" s="211"/>
      <c r="AB435" s="211"/>
      <c r="AC435" s="211"/>
      <c r="AD435" s="211"/>
      <c r="AE435" s="211"/>
      <c r="AF435" s="211"/>
      <c r="AG435" s="211"/>
      <c r="AH435" s="211"/>
      <c r="AI435" s="211"/>
      <c r="AJ435" s="211"/>
      <c r="AK435" s="211"/>
      <c r="AL435" s="211"/>
      <c r="AM435" s="211"/>
      <c r="AN435" s="211"/>
      <c r="AO435" s="211"/>
      <c r="AP435" s="211"/>
      <c r="AQ435" s="211"/>
      <c r="AR435" s="211"/>
      <c r="AS435" s="211"/>
      <c r="AT435" s="211"/>
      <c r="AU435" s="211"/>
      <c r="AV435" s="211"/>
      <c r="AW435" s="211"/>
      <c r="AX435" s="211"/>
      <c r="AY435" s="211"/>
      <c r="AZ435" s="211"/>
      <c r="BA435" s="213"/>
      <c r="BB435" s="288"/>
      <c r="BC435" s="213"/>
      <c r="BD435" s="213"/>
      <c r="BE435" s="213"/>
      <c r="BF435" s="213"/>
      <c r="BG435" s="213"/>
      <c r="BH435" s="213"/>
      <c r="BI435" s="213"/>
      <c r="BJ435" s="213"/>
      <c r="BK435" s="213"/>
      <c r="BL435" s="213"/>
      <c r="BM435" s="213"/>
      <c r="BN435" s="213"/>
      <c r="BO435" s="213"/>
      <c r="BP435" s="213"/>
      <c r="BQ435" s="213"/>
      <c r="BR435" s="213"/>
      <c r="BS435" s="213"/>
      <c r="BT435" s="213"/>
      <c r="BU435" s="213"/>
      <c r="BV435" s="213"/>
      <c r="BW435" s="213"/>
      <c r="BX435" s="213"/>
      <c r="BY435" s="213"/>
      <c r="BZ435" s="214"/>
      <c r="CA435" s="214"/>
      <c r="CB435" s="214"/>
      <c r="CC435" s="214"/>
      <c r="CD435" s="214"/>
      <c r="CE435" s="214"/>
      <c r="CF435" s="214"/>
      <c r="CG435" s="214"/>
      <c r="CH435" s="214"/>
      <c r="CI435" s="214"/>
      <c r="CJ435" s="214"/>
      <c r="CK435" s="214"/>
      <c r="CL435" s="214"/>
      <c r="CM435" s="214"/>
      <c r="CN435" s="214"/>
      <c r="CO435" s="214"/>
      <c r="CP435" s="214"/>
      <c r="CQ435" s="214"/>
      <c r="CR435" s="214"/>
      <c r="CS435" s="214"/>
      <c r="CT435" s="214"/>
      <c r="CU435" s="214"/>
      <c r="CV435" s="214"/>
      <c r="CW435" s="214"/>
      <c r="CX435" s="214"/>
      <c r="CY435" s="214"/>
      <c r="CZ435" s="214"/>
    </row>
    <row r="436" s="218" customFormat="true" ht="25.15" customHeight="true" x14ac:dyDescent="0.2">
      <c r="B436" s="1727"/>
      <c r="C436" s="1900" t="s">
        <v>287</v>
      </c>
      <c r="D436" s="1695"/>
      <c r="E436" s="511">
        <v>0.10433430355483546</v>
      </c>
      <c r="F436" s="445"/>
      <c r="G436" s="445"/>
      <c r="H436" s="1890" t="s">
        <v>278</v>
      </c>
      <c r="I436" s="1695"/>
      <c r="J436" s="512">
        <v>0.12526387657035748</v>
      </c>
      <c r="K436" s="445"/>
      <c r="L436" s="445"/>
      <c r="M436" s="1894" t="s">
        <v>261</v>
      </c>
      <c r="N436" s="1695"/>
      <c r="O436" s="513">
        <v>0.21800572581405706</v>
      </c>
      <c r="P436" s="445"/>
      <c r="Q436" s="445"/>
      <c r="Z436" s="211"/>
      <c r="AA436" s="211"/>
      <c r="AB436" s="211"/>
      <c r="AC436" s="211"/>
      <c r="AD436" s="211"/>
      <c r="AE436" s="211"/>
      <c r="AF436" s="211"/>
      <c r="AG436" s="211"/>
      <c r="AH436" s="211"/>
      <c r="AI436" s="211"/>
      <c r="AJ436" s="211"/>
      <c r="AK436" s="211"/>
      <c r="AL436" s="211"/>
      <c r="AM436" s="211"/>
      <c r="AN436" s="211"/>
      <c r="AO436" s="211"/>
      <c r="AP436" s="211"/>
      <c r="AQ436" s="211"/>
      <c r="AR436" s="211"/>
      <c r="AS436" s="211"/>
      <c r="AT436" s="211"/>
      <c r="AU436" s="211"/>
      <c r="AV436" s="211"/>
      <c r="AW436" s="211"/>
      <c r="AX436" s="211"/>
      <c r="AY436" s="211"/>
      <c r="AZ436" s="211"/>
      <c r="BA436" s="213"/>
      <c r="BB436" s="288"/>
      <c r="BC436" s="213"/>
      <c r="BD436" s="213"/>
      <c r="BE436" s="213"/>
      <c r="BF436" s="213"/>
      <c r="BG436" s="213"/>
      <c r="BH436" s="213"/>
      <c r="BI436" s="213"/>
      <c r="BJ436" s="213"/>
      <c r="BK436" s="213"/>
      <c r="BL436" s="213"/>
      <c r="BM436" s="213"/>
      <c r="BN436" s="213"/>
      <c r="BO436" s="213"/>
      <c r="BP436" s="213"/>
      <c r="BQ436" s="213"/>
      <c r="BR436" s="213"/>
      <c r="BS436" s="213"/>
      <c r="BT436" s="213"/>
      <c r="BU436" s="213"/>
      <c r="BV436" s="213"/>
      <c r="BW436" s="213"/>
      <c r="BX436" s="213"/>
      <c r="BY436" s="213"/>
      <c r="BZ436" s="214"/>
      <c r="CA436" s="214"/>
      <c r="CB436" s="214"/>
      <c r="CC436" s="214"/>
      <c r="CD436" s="214"/>
      <c r="CE436" s="214"/>
      <c r="CF436" s="214"/>
      <c r="CG436" s="214"/>
      <c r="CH436" s="214"/>
      <c r="CI436" s="214"/>
      <c r="CJ436" s="214"/>
      <c r="CK436" s="214"/>
      <c r="CL436" s="214"/>
      <c r="CM436" s="214"/>
      <c r="CN436" s="214"/>
      <c r="CO436" s="214"/>
      <c r="CP436" s="214"/>
      <c r="CQ436" s="214"/>
      <c r="CR436" s="214"/>
      <c r="CS436" s="214"/>
      <c r="CT436" s="214"/>
      <c r="CU436" s="214"/>
      <c r="CV436" s="214"/>
      <c r="CW436" s="214"/>
      <c r="CX436" s="214"/>
      <c r="CY436" s="214"/>
      <c r="CZ436" s="214"/>
    </row>
    <row r="437" s="218" customFormat="true" ht="25.15" customHeight="true" x14ac:dyDescent="0.2">
      <c r="B437" s="1727"/>
      <c r="C437" s="1900" t="s">
        <v>288</v>
      </c>
      <c r="D437" s="1695"/>
      <c r="E437" s="511">
        <v>-9.806754935595427E-2</v>
      </c>
      <c r="F437" s="445"/>
      <c r="G437" s="445"/>
      <c r="H437" s="1890" t="s">
        <v>268</v>
      </c>
      <c r="I437" s="1695"/>
      <c r="J437" s="512">
        <v>0.11835182024484499</v>
      </c>
      <c r="K437" s="445"/>
      <c r="L437" s="445"/>
      <c r="M437" s="1894" t="s">
        <v>259</v>
      </c>
      <c r="N437" s="1695"/>
      <c r="O437" s="513">
        <v>0.21701619829313107</v>
      </c>
      <c r="P437" s="445"/>
      <c r="Q437" s="445"/>
      <c r="Z437" s="211"/>
      <c r="AA437" s="211"/>
      <c r="AB437" s="211"/>
      <c r="AC437" s="211"/>
      <c r="AD437" s="211"/>
      <c r="AE437" s="211"/>
      <c r="AF437" s="211"/>
      <c r="AG437" s="211"/>
      <c r="AH437" s="211"/>
      <c r="AI437" s="211"/>
      <c r="AJ437" s="211"/>
      <c r="AK437" s="211"/>
      <c r="AL437" s="211"/>
      <c r="AM437" s="211"/>
      <c r="AN437" s="211"/>
      <c r="AO437" s="211"/>
      <c r="AP437" s="211"/>
      <c r="AQ437" s="211"/>
      <c r="AR437" s="211"/>
      <c r="AS437" s="211"/>
      <c r="AT437" s="211"/>
      <c r="AU437" s="211"/>
      <c r="AV437" s="211"/>
      <c r="AW437" s="211"/>
      <c r="AX437" s="211"/>
      <c r="AY437" s="211"/>
      <c r="AZ437" s="211"/>
      <c r="BA437" s="213"/>
      <c r="BB437" s="288"/>
      <c r="BC437" s="213"/>
      <c r="BD437" s="213"/>
      <c r="BE437" s="213"/>
      <c r="BF437" s="213"/>
      <c r="BG437" s="213"/>
      <c r="BH437" s="213"/>
      <c r="BI437" s="213"/>
      <c r="BJ437" s="213"/>
      <c r="BK437" s="213"/>
      <c r="BL437" s="213"/>
      <c r="BM437" s="213"/>
      <c r="BN437" s="213"/>
      <c r="BO437" s="213"/>
      <c r="BP437" s="213"/>
      <c r="BQ437" s="213"/>
      <c r="BR437" s="213"/>
      <c r="BS437" s="213"/>
      <c r="BT437" s="213"/>
      <c r="BU437" s="213"/>
      <c r="BV437" s="213"/>
      <c r="BW437" s="213"/>
      <c r="BX437" s="213"/>
      <c r="BY437" s="213"/>
      <c r="BZ437" s="214"/>
      <c r="CA437" s="214"/>
      <c r="CB437" s="214"/>
      <c r="CC437" s="214"/>
      <c r="CD437" s="214"/>
      <c r="CE437" s="214"/>
      <c r="CF437" s="214"/>
      <c r="CG437" s="214"/>
      <c r="CH437" s="214"/>
      <c r="CI437" s="214"/>
      <c r="CJ437" s="214"/>
      <c r="CK437" s="214"/>
      <c r="CL437" s="214"/>
      <c r="CM437" s="214"/>
      <c r="CN437" s="214"/>
      <c r="CO437" s="214"/>
      <c r="CP437" s="214"/>
      <c r="CQ437" s="214"/>
      <c r="CR437" s="214"/>
      <c r="CS437" s="214"/>
      <c r="CT437" s="214"/>
      <c r="CU437" s="214"/>
      <c r="CV437" s="214"/>
      <c r="CW437" s="214"/>
      <c r="CX437" s="214"/>
      <c r="CY437" s="214"/>
      <c r="CZ437" s="214"/>
    </row>
    <row r="438" s="218" customFormat="true" ht="25.15" customHeight="true" x14ac:dyDescent="0.2">
      <c r="B438" s="1727"/>
      <c r="C438" s="1900" t="s">
        <v>289</v>
      </c>
      <c r="D438" s="1695"/>
      <c r="E438" s="511">
        <v>9.5545572866010745E-2</v>
      </c>
      <c r="F438" s="445"/>
      <c r="G438" s="445"/>
      <c r="H438" s="1890" t="s">
        <v>290</v>
      </c>
      <c r="I438" s="1695"/>
      <c r="J438" s="512">
        <v>-0.11413999005693035</v>
      </c>
      <c r="K438" s="445"/>
      <c r="L438" s="445"/>
      <c r="M438" s="1894" t="s">
        <v>285</v>
      </c>
      <c r="N438" s="1695"/>
      <c r="O438" s="513">
        <v>0.21699335446251966</v>
      </c>
      <c r="P438" s="445"/>
      <c r="Q438" s="445"/>
      <c r="Z438" s="211"/>
      <c r="AA438" s="211"/>
      <c r="AB438" s="211"/>
      <c r="AC438" s="211"/>
      <c r="AD438" s="211"/>
      <c r="AE438" s="211"/>
      <c r="AF438" s="211"/>
      <c r="AG438" s="211"/>
      <c r="AH438" s="211"/>
      <c r="AI438" s="211"/>
      <c r="AJ438" s="211"/>
      <c r="AK438" s="211"/>
      <c r="AL438" s="211"/>
      <c r="AM438" s="211"/>
      <c r="AN438" s="211"/>
      <c r="AO438" s="211"/>
      <c r="AP438" s="211"/>
      <c r="AQ438" s="211"/>
      <c r="AR438" s="211"/>
      <c r="AS438" s="211"/>
      <c r="AT438" s="211"/>
      <c r="AU438" s="211"/>
      <c r="AV438" s="211"/>
      <c r="AW438" s="211"/>
      <c r="AX438" s="211"/>
      <c r="AY438" s="211"/>
      <c r="AZ438" s="211"/>
      <c r="BA438" s="213"/>
      <c r="BB438" s="288"/>
      <c r="BC438" s="213"/>
      <c r="BD438" s="213"/>
      <c r="BE438" s="213"/>
      <c r="BF438" s="213"/>
      <c r="BG438" s="213"/>
      <c r="BH438" s="213"/>
      <c r="BI438" s="213"/>
      <c r="BJ438" s="213"/>
      <c r="BK438" s="213"/>
      <c r="BL438" s="213"/>
      <c r="BM438" s="213"/>
      <c r="BN438" s="213"/>
      <c r="BO438" s="213"/>
      <c r="BP438" s="213"/>
      <c r="BQ438" s="213"/>
      <c r="BR438" s="213"/>
      <c r="BS438" s="213"/>
      <c r="BT438" s="213"/>
      <c r="BU438" s="213"/>
      <c r="BV438" s="213"/>
      <c r="BW438" s="213"/>
      <c r="BX438" s="213"/>
      <c r="BY438" s="213"/>
      <c r="BZ438" s="214"/>
      <c r="CA438" s="214"/>
      <c r="CB438" s="214"/>
      <c r="CC438" s="214"/>
      <c r="CD438" s="214"/>
      <c r="CE438" s="214"/>
      <c r="CF438" s="214"/>
      <c r="CG438" s="214"/>
      <c r="CH438" s="214"/>
      <c r="CI438" s="214"/>
      <c r="CJ438" s="214"/>
      <c r="CK438" s="214"/>
      <c r="CL438" s="214"/>
      <c r="CM438" s="214"/>
      <c r="CN438" s="214"/>
      <c r="CO438" s="214"/>
      <c r="CP438" s="214"/>
      <c r="CQ438" s="214"/>
      <c r="CR438" s="214"/>
      <c r="CS438" s="214"/>
      <c r="CT438" s="214"/>
      <c r="CU438" s="214"/>
      <c r="CV438" s="214"/>
      <c r="CW438" s="214"/>
      <c r="CX438" s="214"/>
      <c r="CY438" s="214"/>
      <c r="CZ438" s="214"/>
    </row>
    <row r="439" s="218" customFormat="true" ht="25.15" customHeight="true" x14ac:dyDescent="0.2">
      <c r="B439" s="1727"/>
      <c r="C439" s="1900" t="s">
        <v>291</v>
      </c>
      <c r="D439" s="1695"/>
      <c r="E439" s="511">
        <v>-8.9555400883121292E-2</v>
      </c>
      <c r="F439" s="445"/>
      <c r="G439" s="445"/>
      <c r="H439" s="1890" t="s">
        <v>292</v>
      </c>
      <c r="I439" s="1695"/>
      <c r="J439" s="512">
        <v>-0.11380900336029462</v>
      </c>
      <c r="K439" s="445"/>
      <c r="L439" s="445"/>
      <c r="M439" s="1894" t="s">
        <v>292</v>
      </c>
      <c r="N439" s="1695"/>
      <c r="O439" s="513">
        <v>0.21185088611324804</v>
      </c>
      <c r="P439" s="445"/>
      <c r="Q439" s="445"/>
      <c r="Z439" s="211"/>
      <c r="AA439" s="211"/>
      <c r="AB439" s="211"/>
      <c r="AC439" s="211"/>
      <c r="AD439" s="211"/>
      <c r="AE439" s="211"/>
      <c r="AF439" s="211"/>
      <c r="AG439" s="211"/>
      <c r="AH439" s="211"/>
      <c r="AI439" s="211"/>
      <c r="AJ439" s="211"/>
      <c r="AK439" s="211"/>
      <c r="AL439" s="211"/>
      <c r="AM439" s="211"/>
      <c r="AN439" s="211"/>
      <c r="AO439" s="211"/>
      <c r="AP439" s="211"/>
      <c r="AQ439" s="211"/>
      <c r="AR439" s="211"/>
      <c r="AS439" s="211"/>
      <c r="AT439" s="211"/>
      <c r="AU439" s="211"/>
      <c r="AV439" s="211"/>
      <c r="AW439" s="211"/>
      <c r="AX439" s="211"/>
      <c r="AY439" s="211"/>
      <c r="AZ439" s="211"/>
      <c r="BA439" s="213"/>
      <c r="BB439" s="288"/>
      <c r="BC439" s="213"/>
      <c r="BD439" s="213"/>
      <c r="BE439" s="213"/>
      <c r="BF439" s="213"/>
      <c r="BG439" s="213"/>
      <c r="BH439" s="213"/>
      <c r="BI439" s="213"/>
      <c r="BJ439" s="213"/>
      <c r="BK439" s="213"/>
      <c r="BL439" s="213"/>
      <c r="BM439" s="213"/>
      <c r="BN439" s="213"/>
      <c r="BO439" s="213"/>
      <c r="BP439" s="213"/>
      <c r="BQ439" s="213"/>
      <c r="BR439" s="213"/>
      <c r="BS439" s="213"/>
      <c r="BT439" s="213"/>
      <c r="BU439" s="213"/>
      <c r="BV439" s="213"/>
      <c r="BW439" s="213"/>
      <c r="BX439" s="213"/>
      <c r="BY439" s="213"/>
      <c r="BZ439" s="214"/>
      <c r="CA439" s="214"/>
      <c r="CB439" s="214"/>
      <c r="CC439" s="214"/>
      <c r="CD439" s="214"/>
      <c r="CE439" s="214"/>
      <c r="CF439" s="214"/>
      <c r="CG439" s="214"/>
      <c r="CH439" s="214"/>
      <c r="CI439" s="214"/>
      <c r="CJ439" s="214"/>
      <c r="CK439" s="214"/>
      <c r="CL439" s="214"/>
      <c r="CM439" s="214"/>
      <c r="CN439" s="214"/>
      <c r="CO439" s="214"/>
      <c r="CP439" s="214"/>
      <c r="CQ439" s="214"/>
      <c r="CR439" s="214"/>
      <c r="CS439" s="214"/>
      <c r="CT439" s="214"/>
      <c r="CU439" s="214"/>
      <c r="CV439" s="214"/>
      <c r="CW439" s="214"/>
      <c r="CX439" s="214"/>
      <c r="CY439" s="214"/>
      <c r="CZ439" s="214"/>
    </row>
    <row r="440" s="218" customFormat="true" ht="25.15" customHeight="true" x14ac:dyDescent="0.2">
      <c r="B440" s="1727"/>
      <c r="C440" s="1900" t="s">
        <v>293</v>
      </c>
      <c r="D440" s="1695"/>
      <c r="E440" s="511">
        <v>8.4472783493483514E-2</v>
      </c>
      <c r="F440" s="445"/>
      <c r="G440" s="445"/>
      <c r="H440" s="1890" t="s">
        <v>282</v>
      </c>
      <c r="I440" s="1695"/>
      <c r="J440" s="512">
        <v>0.10565399743927401</v>
      </c>
      <c r="K440" s="445"/>
      <c r="L440" s="445"/>
      <c r="M440" s="1894" t="s">
        <v>294</v>
      </c>
      <c r="N440" s="1695"/>
      <c r="O440" s="513">
        <v>0.1998592195834186</v>
      </c>
      <c r="P440" s="445"/>
      <c r="Q440" s="445"/>
      <c r="Z440" s="211"/>
      <c r="AA440" s="211"/>
      <c r="AB440" s="211"/>
      <c r="AC440" s="211"/>
      <c r="AD440" s="211"/>
      <c r="AE440" s="211"/>
      <c r="AF440" s="211"/>
      <c r="AG440" s="211"/>
      <c r="AH440" s="211"/>
      <c r="AI440" s="211"/>
      <c r="AJ440" s="211"/>
      <c r="AK440" s="211"/>
      <c r="AL440" s="211"/>
      <c r="AM440" s="211"/>
      <c r="AN440" s="211"/>
      <c r="AO440" s="211"/>
      <c r="AP440" s="211"/>
      <c r="AQ440" s="211"/>
      <c r="AR440" s="211"/>
      <c r="AS440" s="211"/>
      <c r="AT440" s="211"/>
      <c r="AU440" s="211"/>
      <c r="AV440" s="211"/>
      <c r="AW440" s="211"/>
      <c r="AX440" s="211"/>
      <c r="AY440" s="211"/>
      <c r="AZ440" s="211"/>
      <c r="BA440" s="213"/>
      <c r="BB440" s="288"/>
      <c r="BC440" s="213"/>
      <c r="BD440" s="213"/>
      <c r="BE440" s="213"/>
      <c r="BF440" s="213"/>
      <c r="BG440" s="213"/>
      <c r="BH440" s="213"/>
      <c r="BI440" s="213"/>
      <c r="BJ440" s="213"/>
      <c r="BK440" s="213"/>
      <c r="BL440" s="213"/>
      <c r="BM440" s="213"/>
      <c r="BN440" s="213"/>
      <c r="BO440" s="213"/>
      <c r="BP440" s="213"/>
      <c r="BQ440" s="213"/>
      <c r="BR440" s="213"/>
      <c r="BS440" s="213"/>
      <c r="BT440" s="213"/>
      <c r="BU440" s="213"/>
      <c r="BV440" s="213"/>
      <c r="BW440" s="213"/>
      <c r="BX440" s="213"/>
      <c r="BY440" s="213"/>
      <c r="BZ440" s="214"/>
      <c r="CA440" s="214"/>
      <c r="CB440" s="214"/>
      <c r="CC440" s="214"/>
      <c r="CD440" s="214"/>
      <c r="CE440" s="214"/>
      <c r="CF440" s="214"/>
      <c r="CG440" s="214"/>
      <c r="CH440" s="214"/>
      <c r="CI440" s="214"/>
      <c r="CJ440" s="214"/>
      <c r="CK440" s="214"/>
      <c r="CL440" s="214"/>
      <c r="CM440" s="214"/>
      <c r="CN440" s="214"/>
      <c r="CO440" s="214"/>
      <c r="CP440" s="214"/>
      <c r="CQ440" s="214"/>
      <c r="CR440" s="214"/>
      <c r="CS440" s="214"/>
      <c r="CT440" s="214"/>
      <c r="CU440" s="214"/>
      <c r="CV440" s="214"/>
      <c r="CW440" s="214"/>
      <c r="CX440" s="214"/>
      <c r="CY440" s="214"/>
      <c r="CZ440" s="214"/>
    </row>
    <row r="441" s="218" customFormat="true" ht="25.15" customHeight="true" x14ac:dyDescent="0.2">
      <c r="B441" s="1727"/>
      <c r="C441" s="1900" t="s">
        <v>295</v>
      </c>
      <c r="D441" s="1695"/>
      <c r="E441" s="511">
        <v>8.1819109173104004E-2</v>
      </c>
      <c r="F441" s="445"/>
      <c r="G441" s="445"/>
      <c r="H441" s="1890" t="s">
        <v>279</v>
      </c>
      <c r="I441" s="1695"/>
      <c r="J441" s="512">
        <v>-9.7210036229867666E-2</v>
      </c>
      <c r="K441" s="445"/>
      <c r="L441" s="445"/>
      <c r="M441" s="1894" t="s">
        <v>208</v>
      </c>
      <c r="N441" s="1695"/>
      <c r="O441" s="513">
        <v>0.19844030916806699</v>
      </c>
      <c r="P441" s="445"/>
      <c r="Q441" s="445"/>
      <c r="Z441" s="211"/>
      <c r="AA441" s="211"/>
      <c r="AB441" s="211"/>
      <c r="AC441" s="211"/>
      <c r="AD441" s="211"/>
      <c r="AE441" s="211"/>
      <c r="AF441" s="211"/>
      <c r="AG441" s="211"/>
      <c r="AH441" s="211"/>
      <c r="AI441" s="211"/>
      <c r="AJ441" s="211"/>
      <c r="AK441" s="211"/>
      <c r="AL441" s="211"/>
      <c r="AM441" s="211"/>
      <c r="AN441" s="211"/>
      <c r="AO441" s="211"/>
      <c r="AP441" s="211"/>
      <c r="AQ441" s="211"/>
      <c r="AR441" s="211"/>
      <c r="AS441" s="211"/>
      <c r="AT441" s="211"/>
      <c r="AU441" s="211"/>
      <c r="AV441" s="211"/>
      <c r="AW441" s="211"/>
      <c r="AX441" s="211"/>
      <c r="AY441" s="211"/>
      <c r="AZ441" s="211"/>
      <c r="BA441" s="213"/>
      <c r="BB441" s="288"/>
      <c r="BC441" s="213"/>
      <c r="BD441" s="213"/>
      <c r="BE441" s="213"/>
      <c r="BF441" s="213"/>
      <c r="BG441" s="213"/>
      <c r="BH441" s="213"/>
      <c r="BI441" s="213"/>
      <c r="BJ441" s="213"/>
      <c r="BK441" s="213"/>
      <c r="BL441" s="213"/>
      <c r="BM441" s="213"/>
      <c r="BN441" s="213"/>
      <c r="BO441" s="213"/>
      <c r="BP441" s="213"/>
      <c r="BQ441" s="213"/>
      <c r="BR441" s="213"/>
      <c r="BS441" s="213"/>
      <c r="BT441" s="213"/>
      <c r="BU441" s="213"/>
      <c r="BV441" s="213"/>
      <c r="BW441" s="213"/>
      <c r="BX441" s="213"/>
      <c r="BY441" s="213"/>
      <c r="BZ441" s="214"/>
      <c r="CA441" s="214"/>
      <c r="CB441" s="214"/>
      <c r="CC441" s="214"/>
      <c r="CD441" s="214"/>
      <c r="CE441" s="214"/>
      <c r="CF441" s="214"/>
      <c r="CG441" s="214"/>
      <c r="CH441" s="214"/>
      <c r="CI441" s="214"/>
      <c r="CJ441" s="214"/>
      <c r="CK441" s="214"/>
      <c r="CL441" s="214"/>
      <c r="CM441" s="214"/>
      <c r="CN441" s="214"/>
      <c r="CO441" s="214"/>
      <c r="CP441" s="214"/>
      <c r="CQ441" s="214"/>
      <c r="CR441" s="214"/>
      <c r="CS441" s="214"/>
      <c r="CT441" s="214"/>
      <c r="CU441" s="214"/>
      <c r="CV441" s="214"/>
      <c r="CW441" s="214"/>
      <c r="CX441" s="214"/>
      <c r="CY441" s="214"/>
      <c r="CZ441" s="214"/>
    </row>
    <row r="442" s="218" customFormat="true" ht="25.15" customHeight="true" x14ac:dyDescent="0.2">
      <c r="B442" s="1727"/>
      <c r="C442" s="1900" t="s">
        <v>283</v>
      </c>
      <c r="D442" s="1695"/>
      <c r="E442" s="511">
        <v>-6.5425246370138093E-2</v>
      </c>
      <c r="F442" s="445"/>
      <c r="G442" s="445"/>
      <c r="H442" s="1890" t="s">
        <v>296</v>
      </c>
      <c r="I442" s="1695"/>
      <c r="J442" s="512">
        <v>-9.6917096435084435E-2</v>
      </c>
      <c r="K442" s="445"/>
      <c r="L442" s="445"/>
      <c r="M442" s="1894" t="s">
        <v>297</v>
      </c>
      <c r="N442" s="1695"/>
      <c r="O442" s="513">
        <v>0.19184618724848942</v>
      </c>
      <c r="P442" s="445"/>
      <c r="Q442" s="445"/>
      <c r="Z442" s="211"/>
      <c r="AA442" s="211"/>
      <c r="AB442" s="211"/>
      <c r="AC442" s="211"/>
      <c r="AD442" s="211"/>
      <c r="AE442" s="211"/>
      <c r="AF442" s="211"/>
      <c r="AG442" s="211"/>
      <c r="AH442" s="211"/>
      <c r="AI442" s="211"/>
      <c r="AJ442" s="211"/>
      <c r="AK442" s="211"/>
      <c r="AL442" s="211"/>
      <c r="AM442" s="211"/>
      <c r="AN442" s="211"/>
      <c r="AO442" s="211"/>
      <c r="AP442" s="211"/>
      <c r="AQ442" s="211"/>
      <c r="AR442" s="211"/>
      <c r="AS442" s="211"/>
      <c r="AT442" s="211"/>
      <c r="AU442" s="211"/>
      <c r="AV442" s="211"/>
      <c r="AW442" s="211"/>
      <c r="AX442" s="211"/>
      <c r="AY442" s="211"/>
      <c r="AZ442" s="211"/>
      <c r="BA442" s="213"/>
      <c r="BB442" s="288"/>
      <c r="BC442" s="213"/>
      <c r="BD442" s="213"/>
      <c r="BE442" s="213"/>
      <c r="BF442" s="213"/>
      <c r="BG442" s="213"/>
      <c r="BH442" s="213"/>
      <c r="BI442" s="213"/>
      <c r="BJ442" s="213"/>
      <c r="BK442" s="213"/>
      <c r="BL442" s="213"/>
      <c r="BM442" s="213"/>
      <c r="BN442" s="213"/>
      <c r="BO442" s="213"/>
      <c r="BP442" s="213"/>
      <c r="BQ442" s="213"/>
      <c r="BR442" s="213"/>
      <c r="BS442" s="213"/>
      <c r="BT442" s="213"/>
      <c r="BU442" s="213"/>
      <c r="BV442" s="213"/>
      <c r="BW442" s="213"/>
      <c r="BX442" s="213"/>
      <c r="BY442" s="213"/>
      <c r="BZ442" s="214"/>
      <c r="CA442" s="214"/>
      <c r="CB442" s="214"/>
      <c r="CC442" s="214"/>
      <c r="CD442" s="214"/>
      <c r="CE442" s="214"/>
      <c r="CF442" s="214"/>
      <c r="CG442" s="214"/>
      <c r="CH442" s="214"/>
      <c r="CI442" s="214"/>
      <c r="CJ442" s="214"/>
      <c r="CK442" s="214"/>
      <c r="CL442" s="214"/>
      <c r="CM442" s="214"/>
      <c r="CN442" s="214"/>
      <c r="CO442" s="214"/>
      <c r="CP442" s="214"/>
      <c r="CQ442" s="214"/>
      <c r="CR442" s="214"/>
      <c r="CS442" s="214"/>
      <c r="CT442" s="214"/>
      <c r="CU442" s="214"/>
      <c r="CV442" s="214"/>
      <c r="CW442" s="214"/>
      <c r="CX442" s="214"/>
      <c r="CY442" s="214"/>
      <c r="CZ442" s="214"/>
    </row>
    <row r="443" s="218" customFormat="true" ht="25.15" customHeight="true" x14ac:dyDescent="0.2">
      <c r="B443" s="1727"/>
      <c r="C443" s="1900" t="s">
        <v>298</v>
      </c>
      <c r="D443" s="1695"/>
      <c r="E443" s="511">
        <v>6.4265750482702236E-2</v>
      </c>
      <c r="F443" s="445"/>
      <c r="G443" s="445"/>
      <c r="H443" s="1890" t="s">
        <v>299</v>
      </c>
      <c r="I443" s="1695"/>
      <c r="J443" s="512">
        <v>9.3169668794313404E-2</v>
      </c>
      <c r="K443" s="445"/>
      <c r="L443" s="445"/>
      <c r="M443" s="1894" t="s">
        <v>300</v>
      </c>
      <c r="N443" s="1695"/>
      <c r="O443" s="513">
        <v>0.1903331228611542</v>
      </c>
      <c r="P443" s="445"/>
      <c r="Q443" s="445"/>
      <c r="Z443" s="211"/>
      <c r="AA443" s="211"/>
      <c r="AB443" s="211"/>
      <c r="AC443" s="211"/>
      <c r="AD443" s="211"/>
      <c r="AE443" s="211"/>
      <c r="AF443" s="211"/>
      <c r="AG443" s="211"/>
      <c r="AH443" s="211"/>
      <c r="AI443" s="211"/>
      <c r="AJ443" s="211"/>
      <c r="AK443" s="211"/>
      <c r="AL443" s="211"/>
      <c r="AM443" s="211"/>
      <c r="AN443" s="211"/>
      <c r="AO443" s="211"/>
      <c r="AP443" s="211"/>
      <c r="AQ443" s="211"/>
      <c r="AR443" s="211"/>
      <c r="AS443" s="211"/>
      <c r="AT443" s="211"/>
      <c r="AU443" s="211"/>
      <c r="AV443" s="211"/>
      <c r="AW443" s="211"/>
      <c r="AX443" s="211"/>
      <c r="AY443" s="211"/>
      <c r="AZ443" s="211"/>
      <c r="BA443" s="213"/>
      <c r="BB443" s="288"/>
      <c r="BC443" s="213"/>
      <c r="BD443" s="213"/>
      <c r="BE443" s="213"/>
      <c r="BF443" s="213"/>
      <c r="BG443" s="213"/>
      <c r="BH443" s="213"/>
      <c r="BI443" s="213"/>
      <c r="BJ443" s="213"/>
      <c r="BK443" s="213"/>
      <c r="BL443" s="213"/>
      <c r="BM443" s="213"/>
      <c r="BN443" s="213"/>
      <c r="BO443" s="213"/>
      <c r="BP443" s="213"/>
      <c r="BQ443" s="213"/>
      <c r="BR443" s="213"/>
      <c r="BS443" s="213"/>
      <c r="BT443" s="213"/>
      <c r="BU443" s="213"/>
      <c r="BV443" s="213"/>
      <c r="BW443" s="213"/>
      <c r="BX443" s="213"/>
      <c r="BY443" s="213"/>
      <c r="BZ443" s="214"/>
      <c r="CA443" s="214"/>
      <c r="CB443" s="214"/>
      <c r="CC443" s="214"/>
      <c r="CD443" s="214"/>
      <c r="CE443" s="214"/>
      <c r="CF443" s="214"/>
      <c r="CG443" s="214"/>
      <c r="CH443" s="214"/>
      <c r="CI443" s="214"/>
      <c r="CJ443" s="214"/>
      <c r="CK443" s="214"/>
      <c r="CL443" s="214"/>
      <c r="CM443" s="214"/>
      <c r="CN443" s="214"/>
      <c r="CO443" s="214"/>
      <c r="CP443" s="214"/>
      <c r="CQ443" s="214"/>
      <c r="CR443" s="214"/>
      <c r="CS443" s="214"/>
      <c r="CT443" s="214"/>
      <c r="CU443" s="214"/>
      <c r="CV443" s="214"/>
      <c r="CW443" s="214"/>
      <c r="CX443" s="214"/>
      <c r="CY443" s="214"/>
      <c r="CZ443" s="214"/>
    </row>
    <row r="444" s="218" customFormat="true" ht="25.15" customHeight="true" x14ac:dyDescent="0.2">
      <c r="B444" s="1727"/>
      <c r="C444" s="1900" t="s">
        <v>299</v>
      </c>
      <c r="D444" s="1695"/>
      <c r="E444" s="511">
        <v>6.1236587760361651E-2</v>
      </c>
      <c r="F444" s="445"/>
      <c r="G444" s="445"/>
      <c r="H444" s="1890" t="s">
        <v>295</v>
      </c>
      <c r="I444" s="1695"/>
      <c r="J444" s="512">
        <v>9.112101715623773E-2</v>
      </c>
      <c r="K444" s="445"/>
      <c r="L444" s="445"/>
      <c r="M444" s="1894" t="s">
        <v>301</v>
      </c>
      <c r="N444" s="1695"/>
      <c r="O444" s="513">
        <v>0.18479713407912046</v>
      </c>
      <c r="P444" s="445"/>
      <c r="Q444" s="445"/>
      <c r="Z444" s="211"/>
      <c r="AA444" s="211"/>
      <c r="AB444" s="211"/>
      <c r="AC444" s="211"/>
      <c r="AD444" s="211"/>
      <c r="AE444" s="211"/>
      <c r="AF444" s="211"/>
      <c r="AG444" s="211"/>
      <c r="AH444" s="211"/>
      <c r="AI444" s="211"/>
      <c r="AJ444" s="211"/>
      <c r="AK444" s="211"/>
      <c r="AL444" s="211"/>
      <c r="AM444" s="211"/>
      <c r="AN444" s="211"/>
      <c r="AO444" s="211"/>
      <c r="AP444" s="211"/>
      <c r="AQ444" s="211"/>
      <c r="AR444" s="211"/>
      <c r="AS444" s="211"/>
      <c r="AT444" s="211"/>
      <c r="AU444" s="211"/>
      <c r="AV444" s="211"/>
      <c r="AW444" s="211"/>
      <c r="AX444" s="211"/>
      <c r="AY444" s="211"/>
      <c r="AZ444" s="211"/>
      <c r="BA444" s="213"/>
      <c r="BB444" s="288"/>
      <c r="BC444" s="213"/>
      <c r="BD444" s="213"/>
      <c r="BE444" s="213"/>
      <c r="BF444" s="213"/>
      <c r="BG444" s="213"/>
      <c r="BH444" s="213"/>
      <c r="BI444" s="213"/>
      <c r="BJ444" s="213"/>
      <c r="BK444" s="213"/>
      <c r="BL444" s="213"/>
      <c r="BM444" s="213"/>
      <c r="BN444" s="213"/>
      <c r="BO444" s="213"/>
      <c r="BP444" s="213"/>
      <c r="BQ444" s="213"/>
      <c r="BR444" s="213"/>
      <c r="BS444" s="213"/>
      <c r="BT444" s="213"/>
      <c r="BU444" s="213"/>
      <c r="BV444" s="213"/>
      <c r="BW444" s="213"/>
      <c r="BX444" s="213"/>
      <c r="BY444" s="213"/>
      <c r="BZ444" s="214"/>
      <c r="CA444" s="214"/>
      <c r="CB444" s="214"/>
      <c r="CC444" s="214"/>
      <c r="CD444" s="214"/>
      <c r="CE444" s="214"/>
      <c r="CF444" s="214"/>
      <c r="CG444" s="214"/>
      <c r="CH444" s="214"/>
      <c r="CI444" s="214"/>
      <c r="CJ444" s="214"/>
      <c r="CK444" s="214"/>
      <c r="CL444" s="214"/>
      <c r="CM444" s="214"/>
      <c r="CN444" s="214"/>
      <c r="CO444" s="214"/>
      <c r="CP444" s="214"/>
      <c r="CQ444" s="214"/>
      <c r="CR444" s="214"/>
      <c r="CS444" s="214"/>
      <c r="CT444" s="214"/>
      <c r="CU444" s="214"/>
      <c r="CV444" s="214"/>
      <c r="CW444" s="214"/>
      <c r="CX444" s="214"/>
      <c r="CY444" s="214"/>
      <c r="CZ444" s="214"/>
    </row>
    <row r="445" s="218" customFormat="true" ht="25.15" customHeight="true" x14ac:dyDescent="0.2">
      <c r="B445" s="1727"/>
      <c r="C445" s="1900" t="s">
        <v>302</v>
      </c>
      <c r="D445" s="1695"/>
      <c r="E445" s="511">
        <v>6.1051531745638696E-2</v>
      </c>
      <c r="F445" s="445"/>
      <c r="G445" s="445"/>
      <c r="H445" s="1890" t="s">
        <v>288</v>
      </c>
      <c r="I445" s="1695"/>
      <c r="J445" s="512">
        <v>-8.6047844286856454E-2</v>
      </c>
      <c r="K445" s="445"/>
      <c r="L445" s="445"/>
      <c r="M445" s="1894" t="s">
        <v>303</v>
      </c>
      <c r="N445" s="1695"/>
      <c r="O445" s="513">
        <v>-0.17945695593105482</v>
      </c>
      <c r="P445" s="445"/>
      <c r="Q445" s="445"/>
      <c r="Z445" s="211"/>
      <c r="AA445" s="211"/>
      <c r="AB445" s="211"/>
      <c r="AC445" s="211"/>
      <c r="AD445" s="211"/>
      <c r="AE445" s="211"/>
      <c r="AF445" s="211"/>
      <c r="AG445" s="211"/>
      <c r="AH445" s="211"/>
      <c r="AI445" s="211"/>
      <c r="AJ445" s="211"/>
      <c r="AK445" s="211"/>
      <c r="AL445" s="211"/>
      <c r="AM445" s="211"/>
      <c r="AN445" s="211"/>
      <c r="AO445" s="211"/>
      <c r="AP445" s="211"/>
      <c r="AQ445" s="211"/>
      <c r="AR445" s="211"/>
      <c r="AS445" s="211"/>
      <c r="AT445" s="211"/>
      <c r="AU445" s="211"/>
      <c r="AV445" s="211"/>
      <c r="AW445" s="211"/>
      <c r="AX445" s="211"/>
      <c r="AY445" s="211"/>
      <c r="AZ445" s="211"/>
      <c r="BA445" s="213"/>
      <c r="BB445" s="288"/>
      <c r="BC445" s="213"/>
      <c r="BD445" s="213"/>
      <c r="BE445" s="213"/>
      <c r="BF445" s="213"/>
      <c r="BG445" s="213"/>
      <c r="BH445" s="213"/>
      <c r="BI445" s="213"/>
      <c r="BJ445" s="213"/>
      <c r="BK445" s="213"/>
      <c r="BL445" s="213"/>
      <c r="BM445" s="213"/>
      <c r="BN445" s="213"/>
      <c r="BO445" s="213"/>
      <c r="BP445" s="213"/>
      <c r="BQ445" s="213"/>
      <c r="BR445" s="213"/>
      <c r="BS445" s="213"/>
      <c r="BT445" s="213"/>
      <c r="BU445" s="213"/>
      <c r="BV445" s="213"/>
      <c r="BW445" s="213"/>
      <c r="BX445" s="213"/>
      <c r="BY445" s="213"/>
      <c r="BZ445" s="214"/>
      <c r="CA445" s="214"/>
      <c r="CB445" s="214"/>
      <c r="CC445" s="214"/>
      <c r="CD445" s="214"/>
      <c r="CE445" s="214"/>
      <c r="CF445" s="214"/>
      <c r="CG445" s="214"/>
      <c r="CH445" s="214"/>
      <c r="CI445" s="214"/>
      <c r="CJ445" s="214"/>
      <c r="CK445" s="214"/>
      <c r="CL445" s="214"/>
      <c r="CM445" s="214"/>
      <c r="CN445" s="214"/>
      <c r="CO445" s="214"/>
      <c r="CP445" s="214"/>
      <c r="CQ445" s="214"/>
      <c r="CR445" s="214"/>
      <c r="CS445" s="214"/>
      <c r="CT445" s="214"/>
      <c r="CU445" s="214"/>
      <c r="CV445" s="214"/>
      <c r="CW445" s="214"/>
      <c r="CX445" s="214"/>
      <c r="CY445" s="214"/>
      <c r="CZ445" s="214"/>
    </row>
    <row r="446" s="218" customFormat="true" ht="25.15" customHeight="true" x14ac:dyDescent="0.2">
      <c r="C446" s="1900" t="s">
        <v>304</v>
      </c>
      <c r="D446" s="1695"/>
      <c r="E446" s="511">
        <v>-5.4608023511341808E-2</v>
      </c>
      <c r="F446" s="445"/>
      <c r="G446" s="445"/>
      <c r="H446" s="1890" t="s">
        <v>297</v>
      </c>
      <c r="I446" s="1695"/>
      <c r="J446" s="512">
        <v>-8.4613737749026627E-2</v>
      </c>
      <c r="K446" s="445"/>
      <c r="L446" s="445"/>
      <c r="M446" s="1894" t="s">
        <v>299</v>
      </c>
      <c r="N446" s="1695"/>
      <c r="O446" s="513">
        <v>0.1735230365776568</v>
      </c>
      <c r="P446" s="445"/>
      <c r="Q446" s="445"/>
      <c r="Z446" s="211"/>
      <c r="AA446" s="211"/>
      <c r="AB446" s="211"/>
      <c r="AC446" s="211"/>
      <c r="AD446" s="211"/>
      <c r="AE446" s="211"/>
      <c r="AF446" s="211"/>
      <c r="AG446" s="211"/>
      <c r="AH446" s="211"/>
      <c r="AI446" s="211"/>
      <c r="AJ446" s="211"/>
      <c r="AK446" s="211"/>
      <c r="AL446" s="211"/>
      <c r="AM446" s="211"/>
      <c r="AN446" s="211"/>
      <c r="AO446" s="211"/>
      <c r="AP446" s="211"/>
      <c r="AQ446" s="211"/>
      <c r="AR446" s="211"/>
      <c r="AS446" s="211"/>
      <c r="AT446" s="211"/>
      <c r="AU446" s="211"/>
      <c r="AV446" s="211"/>
      <c r="AW446" s="211"/>
      <c r="AX446" s="211"/>
      <c r="AY446" s="211"/>
      <c r="AZ446" s="211"/>
      <c r="BA446" s="213"/>
      <c r="BB446" s="288"/>
      <c r="BC446" s="213"/>
      <c r="BD446" s="213"/>
      <c r="BE446" s="213"/>
      <c r="BF446" s="213"/>
      <c r="BG446" s="213"/>
      <c r="BH446" s="213"/>
      <c r="BI446" s="213"/>
      <c r="BJ446" s="213"/>
      <c r="BK446" s="213"/>
      <c r="BL446" s="213"/>
      <c r="BM446" s="213"/>
      <c r="BN446" s="213"/>
      <c r="BO446" s="213"/>
      <c r="BP446" s="213"/>
      <c r="BQ446" s="213"/>
      <c r="BR446" s="213"/>
      <c r="BS446" s="213"/>
      <c r="BT446" s="213"/>
      <c r="BU446" s="213"/>
      <c r="BV446" s="213"/>
      <c r="BW446" s="213"/>
      <c r="BX446" s="213"/>
      <c r="BY446" s="213"/>
      <c r="BZ446" s="214"/>
      <c r="CA446" s="214"/>
      <c r="CB446" s="214"/>
      <c r="CC446" s="214"/>
      <c r="CD446" s="214"/>
      <c r="CE446" s="214"/>
      <c r="CF446" s="214"/>
      <c r="CG446" s="214"/>
      <c r="CH446" s="214"/>
      <c r="CI446" s="214"/>
      <c r="CJ446" s="214"/>
      <c r="CK446" s="214"/>
      <c r="CL446" s="214"/>
      <c r="CM446" s="214"/>
      <c r="CN446" s="214"/>
      <c r="CO446" s="214"/>
      <c r="CP446" s="214"/>
      <c r="CQ446" s="214"/>
      <c r="CR446" s="214"/>
      <c r="CS446" s="214"/>
      <c r="CT446" s="214"/>
      <c r="CU446" s="214"/>
      <c r="CV446" s="214"/>
      <c r="CW446" s="214"/>
      <c r="CX446" s="214"/>
      <c r="CY446" s="214"/>
      <c r="CZ446" s="214"/>
    </row>
    <row r="447" s="218" customFormat="true" ht="25.15" customHeight="true" x14ac:dyDescent="0.2">
      <c r="C447" s="1900" t="s">
        <v>305</v>
      </c>
      <c r="D447" s="1695"/>
      <c r="E447" s="511">
        <v>-5.0183185648522269E-2</v>
      </c>
      <c r="F447" s="445"/>
      <c r="G447" s="445"/>
      <c r="H447" s="1890" t="s">
        <v>303</v>
      </c>
      <c r="I447" s="1695"/>
      <c r="J447" s="512">
        <v>-8.2248838394756468E-2</v>
      </c>
      <c r="K447" s="445"/>
      <c r="L447" s="445"/>
      <c r="M447" s="1894" t="s">
        <v>296</v>
      </c>
      <c r="N447" s="1695"/>
      <c r="O447" s="513">
        <v>0.1699220732304359</v>
      </c>
      <c r="P447" s="445"/>
      <c r="Q447" s="445"/>
      <c r="Z447" s="211"/>
      <c r="AA447" s="211"/>
      <c r="AB447" s="211"/>
      <c r="AC447" s="211"/>
      <c r="AD447" s="211"/>
      <c r="AE447" s="211"/>
      <c r="AF447" s="211"/>
      <c r="AG447" s="211"/>
      <c r="AH447" s="211"/>
      <c r="AI447" s="211"/>
      <c r="AJ447" s="211"/>
      <c r="AK447" s="211"/>
      <c r="AL447" s="211"/>
      <c r="AM447" s="211"/>
      <c r="AN447" s="211"/>
      <c r="AO447" s="211"/>
      <c r="AP447" s="211"/>
      <c r="AQ447" s="211"/>
      <c r="AR447" s="211"/>
      <c r="AS447" s="211"/>
      <c r="AT447" s="211"/>
      <c r="AU447" s="211"/>
      <c r="AV447" s="211"/>
      <c r="AW447" s="211"/>
      <c r="AX447" s="211"/>
      <c r="AY447" s="211"/>
      <c r="AZ447" s="211"/>
      <c r="BA447" s="213"/>
      <c r="BB447" s="288"/>
      <c r="BC447" s="213"/>
      <c r="BD447" s="213"/>
      <c r="BE447" s="213"/>
      <c r="BF447" s="213"/>
      <c r="BG447" s="213"/>
      <c r="BH447" s="213"/>
      <c r="BI447" s="213"/>
      <c r="BJ447" s="213"/>
      <c r="BK447" s="213"/>
      <c r="BL447" s="213"/>
      <c r="BM447" s="213"/>
      <c r="BN447" s="213"/>
      <c r="BO447" s="213"/>
      <c r="BP447" s="213"/>
      <c r="BQ447" s="213"/>
      <c r="BR447" s="213"/>
      <c r="BS447" s="213"/>
      <c r="BT447" s="213"/>
      <c r="BU447" s="213"/>
      <c r="BV447" s="213"/>
      <c r="BW447" s="213"/>
      <c r="BX447" s="213"/>
      <c r="BY447" s="213"/>
      <c r="BZ447" s="214"/>
      <c r="CA447" s="214"/>
      <c r="CB447" s="214"/>
      <c r="CC447" s="214"/>
      <c r="CD447" s="214"/>
      <c r="CE447" s="214"/>
      <c r="CF447" s="214"/>
      <c r="CG447" s="214"/>
      <c r="CH447" s="214"/>
      <c r="CI447" s="214"/>
      <c r="CJ447" s="214"/>
      <c r="CK447" s="214"/>
      <c r="CL447" s="214"/>
      <c r="CM447" s="214"/>
      <c r="CN447" s="214"/>
      <c r="CO447" s="214"/>
      <c r="CP447" s="214"/>
      <c r="CQ447" s="214"/>
      <c r="CR447" s="214"/>
      <c r="CS447" s="214"/>
      <c r="CT447" s="214"/>
      <c r="CU447" s="214"/>
      <c r="CV447" s="214"/>
      <c r="CW447" s="214"/>
      <c r="CX447" s="214"/>
      <c r="CY447" s="214"/>
      <c r="CZ447" s="214"/>
    </row>
    <row r="448" s="218" customFormat="true" ht="25.15" customHeight="true" x14ac:dyDescent="0.2">
      <c r="C448" s="1900" t="s">
        <v>292</v>
      </c>
      <c r="D448" s="1695"/>
      <c r="E448" s="511">
        <v>-4.9486958478840777E-2</v>
      </c>
      <c r="F448" s="445"/>
      <c r="G448" s="445"/>
      <c r="H448" s="1890" t="s">
        <v>285</v>
      </c>
      <c r="I448" s="1695"/>
      <c r="J448" s="512">
        <v>-7.3856617949286094E-2</v>
      </c>
      <c r="K448" s="445"/>
      <c r="L448" s="445"/>
      <c r="M448" s="1894" t="s">
        <v>306</v>
      </c>
      <c r="N448" s="1695"/>
      <c r="O448" s="513">
        <v>0.16987193741522635</v>
      </c>
      <c r="P448" s="445"/>
      <c r="Q448" s="445"/>
      <c r="Z448" s="211"/>
      <c r="AA448" s="211"/>
      <c r="AB448" s="211"/>
      <c r="AC448" s="211"/>
      <c r="AD448" s="211"/>
      <c r="AE448" s="211"/>
      <c r="AF448" s="211"/>
      <c r="AG448" s="211"/>
      <c r="AH448" s="211"/>
      <c r="AI448" s="211"/>
      <c r="AJ448" s="211"/>
      <c r="AK448" s="211"/>
      <c r="AL448" s="211"/>
      <c r="AM448" s="211"/>
      <c r="AN448" s="211"/>
      <c r="AO448" s="211"/>
      <c r="AP448" s="211"/>
      <c r="AQ448" s="211"/>
      <c r="AR448" s="211"/>
      <c r="AS448" s="211"/>
      <c r="AT448" s="211"/>
      <c r="AU448" s="211"/>
      <c r="AV448" s="211"/>
      <c r="AW448" s="211"/>
      <c r="AX448" s="211"/>
      <c r="AY448" s="211"/>
      <c r="AZ448" s="211"/>
      <c r="BA448" s="213"/>
      <c r="BB448" s="288"/>
      <c r="BC448" s="213"/>
      <c r="BD448" s="213"/>
      <c r="BE448" s="213"/>
      <c r="BF448" s="213"/>
      <c r="BG448" s="213"/>
      <c r="BH448" s="213"/>
      <c r="BI448" s="213"/>
      <c r="BJ448" s="213"/>
      <c r="BK448" s="213"/>
      <c r="BL448" s="213"/>
      <c r="BM448" s="213"/>
      <c r="BN448" s="213"/>
      <c r="BO448" s="213"/>
      <c r="BP448" s="213"/>
      <c r="BQ448" s="213"/>
      <c r="BR448" s="213"/>
      <c r="BS448" s="213"/>
      <c r="BT448" s="213"/>
      <c r="BU448" s="213"/>
      <c r="BV448" s="213"/>
      <c r="BW448" s="213"/>
      <c r="BX448" s="213"/>
      <c r="BY448" s="213"/>
      <c r="BZ448" s="214"/>
      <c r="CA448" s="214"/>
      <c r="CB448" s="214"/>
      <c r="CC448" s="214"/>
      <c r="CD448" s="214"/>
      <c r="CE448" s="214"/>
      <c r="CF448" s="214"/>
      <c r="CG448" s="214"/>
      <c r="CH448" s="214"/>
      <c r="CI448" s="214"/>
      <c r="CJ448" s="214"/>
      <c r="CK448" s="214"/>
      <c r="CL448" s="214"/>
      <c r="CM448" s="214"/>
      <c r="CN448" s="214"/>
      <c r="CO448" s="214"/>
      <c r="CP448" s="214"/>
      <c r="CQ448" s="214"/>
      <c r="CR448" s="214"/>
      <c r="CS448" s="214"/>
      <c r="CT448" s="214"/>
      <c r="CU448" s="214"/>
      <c r="CV448" s="214"/>
      <c r="CW448" s="214"/>
      <c r="CX448" s="214"/>
      <c r="CY448" s="214"/>
      <c r="CZ448" s="214"/>
    </row>
    <row r="449" s="218" customFormat="true" ht="25.15" customHeight="true" x14ac:dyDescent="0.2">
      <c r="C449" s="1900" t="s">
        <v>307</v>
      </c>
      <c r="D449" s="1695"/>
      <c r="E449" s="511">
        <v>4.9029571628858792E-2</v>
      </c>
      <c r="F449" s="445"/>
      <c r="G449" s="445"/>
      <c r="H449" s="1890" t="s">
        <v>300</v>
      </c>
      <c r="I449" s="1695"/>
      <c r="J449" s="512">
        <v>7.3132856877757668E-2</v>
      </c>
      <c r="K449" s="445"/>
      <c r="L449" s="445"/>
      <c r="M449" s="1894" t="s">
        <v>262</v>
      </c>
      <c r="N449" s="1695"/>
      <c r="O449" s="513">
        <v>0.16835929009249612</v>
      </c>
      <c r="P449" s="445"/>
      <c r="Q449" s="445"/>
      <c r="Z449" s="211"/>
      <c r="AA449" s="211"/>
      <c r="AB449" s="211"/>
      <c r="AC449" s="211"/>
      <c r="AD449" s="211"/>
      <c r="AE449" s="211"/>
      <c r="AF449" s="211"/>
      <c r="AG449" s="211"/>
      <c r="AH449" s="211"/>
      <c r="AI449" s="211"/>
      <c r="AJ449" s="211"/>
      <c r="AK449" s="211"/>
      <c r="AL449" s="211"/>
      <c r="AM449" s="211"/>
      <c r="AN449" s="211"/>
      <c r="AO449" s="211"/>
      <c r="AP449" s="211"/>
      <c r="AQ449" s="211"/>
      <c r="AR449" s="211"/>
      <c r="AS449" s="211"/>
      <c r="AT449" s="211"/>
      <c r="AU449" s="211"/>
      <c r="AV449" s="211"/>
      <c r="AW449" s="211"/>
      <c r="AX449" s="211"/>
      <c r="AY449" s="211"/>
      <c r="AZ449" s="211"/>
      <c r="BA449" s="213"/>
      <c r="BB449" s="288"/>
      <c r="BC449" s="213"/>
      <c r="BD449" s="213"/>
      <c r="BE449" s="213"/>
      <c r="BF449" s="213"/>
      <c r="BG449" s="213"/>
      <c r="BH449" s="213"/>
      <c r="BI449" s="213"/>
      <c r="BJ449" s="213"/>
      <c r="BK449" s="213"/>
      <c r="BL449" s="213"/>
      <c r="BM449" s="213"/>
      <c r="BN449" s="213"/>
      <c r="BO449" s="213"/>
      <c r="BP449" s="213"/>
      <c r="BQ449" s="213"/>
      <c r="BR449" s="213"/>
      <c r="BS449" s="213"/>
      <c r="BT449" s="213"/>
      <c r="BU449" s="213"/>
      <c r="BV449" s="213"/>
      <c r="BW449" s="213"/>
      <c r="BX449" s="213"/>
      <c r="BY449" s="213"/>
      <c r="BZ449" s="214"/>
      <c r="CA449" s="214"/>
      <c r="CB449" s="214"/>
      <c r="CC449" s="214"/>
      <c r="CD449" s="214"/>
      <c r="CE449" s="214"/>
      <c r="CF449" s="214"/>
      <c r="CG449" s="214"/>
      <c r="CH449" s="214"/>
      <c r="CI449" s="214"/>
      <c r="CJ449" s="214"/>
      <c r="CK449" s="214"/>
      <c r="CL449" s="214"/>
      <c r="CM449" s="214"/>
      <c r="CN449" s="214"/>
      <c r="CO449" s="214"/>
      <c r="CP449" s="214"/>
      <c r="CQ449" s="214"/>
      <c r="CR449" s="214"/>
      <c r="CS449" s="214"/>
      <c r="CT449" s="214"/>
      <c r="CU449" s="214"/>
      <c r="CV449" s="214"/>
      <c r="CW449" s="214"/>
      <c r="CX449" s="214"/>
      <c r="CY449" s="214"/>
      <c r="CZ449" s="214"/>
    </row>
    <row r="450" s="218" customFormat="true" ht="25.15" customHeight="true" x14ac:dyDescent="0.2">
      <c r="C450" s="1900" t="s">
        <v>308</v>
      </c>
      <c r="D450" s="1695"/>
      <c r="E450" s="511">
        <v>-3.9769859914409324E-2</v>
      </c>
      <c r="F450" s="445"/>
      <c r="G450" s="445"/>
      <c r="H450" s="1890" t="s">
        <v>309</v>
      </c>
      <c r="I450" s="1695"/>
      <c r="J450" s="512">
        <v>7.2243367760068899E-2</v>
      </c>
      <c r="K450" s="445"/>
      <c r="L450" s="445"/>
      <c r="M450" s="1894" t="s">
        <v>310</v>
      </c>
      <c r="N450" s="1695"/>
      <c r="O450" s="513">
        <v>0.16237875251818396</v>
      </c>
      <c r="P450" s="445"/>
      <c r="Q450" s="445"/>
      <c r="Z450" s="211"/>
      <c r="AA450" s="211"/>
      <c r="AB450" s="211"/>
      <c r="AC450" s="211"/>
      <c r="AD450" s="211"/>
      <c r="AE450" s="211"/>
      <c r="AF450" s="211"/>
      <c r="AG450" s="211"/>
      <c r="AH450" s="211"/>
      <c r="AI450" s="211"/>
      <c r="AJ450" s="211"/>
      <c r="AK450" s="211"/>
      <c r="AL450" s="211"/>
      <c r="AM450" s="211"/>
      <c r="AN450" s="211"/>
      <c r="AO450" s="211"/>
      <c r="AP450" s="211"/>
      <c r="AQ450" s="211"/>
      <c r="AR450" s="211"/>
      <c r="AS450" s="211"/>
      <c r="AT450" s="211"/>
      <c r="AU450" s="211"/>
      <c r="AV450" s="211"/>
      <c r="AW450" s="211"/>
      <c r="AX450" s="211"/>
      <c r="AY450" s="211"/>
      <c r="AZ450" s="211"/>
      <c r="BA450" s="213"/>
      <c r="BB450" s="288"/>
      <c r="BC450" s="213"/>
      <c r="BD450" s="213"/>
      <c r="BE450" s="213"/>
      <c r="BF450" s="213"/>
      <c r="BG450" s="213"/>
      <c r="BH450" s="213"/>
      <c r="BI450" s="213"/>
      <c r="BJ450" s="213"/>
      <c r="BK450" s="213"/>
      <c r="BL450" s="213"/>
      <c r="BM450" s="213"/>
      <c r="BN450" s="213"/>
      <c r="BO450" s="213"/>
      <c r="BP450" s="213"/>
      <c r="BQ450" s="213"/>
      <c r="BR450" s="213"/>
      <c r="BS450" s="213"/>
      <c r="BT450" s="213"/>
      <c r="BU450" s="213"/>
      <c r="BV450" s="213"/>
      <c r="BW450" s="213"/>
      <c r="BX450" s="213"/>
      <c r="BY450" s="213"/>
      <c r="BZ450" s="214"/>
      <c r="CA450" s="214"/>
      <c r="CB450" s="214"/>
      <c r="CC450" s="214"/>
      <c r="CD450" s="214"/>
      <c r="CE450" s="214"/>
      <c r="CF450" s="214"/>
      <c r="CG450" s="214"/>
      <c r="CH450" s="214"/>
      <c r="CI450" s="214"/>
      <c r="CJ450" s="214"/>
      <c r="CK450" s="214"/>
      <c r="CL450" s="214"/>
      <c r="CM450" s="214"/>
      <c r="CN450" s="214"/>
      <c r="CO450" s="214"/>
      <c r="CP450" s="214"/>
      <c r="CQ450" s="214"/>
      <c r="CR450" s="214"/>
      <c r="CS450" s="214"/>
      <c r="CT450" s="214"/>
      <c r="CU450" s="214"/>
      <c r="CV450" s="214"/>
      <c r="CW450" s="214"/>
      <c r="CX450" s="214"/>
      <c r="CY450" s="214"/>
      <c r="CZ450" s="214"/>
    </row>
    <row r="451" s="218" customFormat="true" ht="25.15" customHeight="true" x14ac:dyDescent="0.2">
      <c r="C451" s="1900" t="s">
        <v>309</v>
      </c>
      <c r="D451" s="1695"/>
      <c r="E451" s="511">
        <v>3.2262708509368791E-2</v>
      </c>
      <c r="F451" s="445"/>
      <c r="G451" s="445"/>
      <c r="H451" s="1890" t="s">
        <v>284</v>
      </c>
      <c r="I451" s="1695"/>
      <c r="J451" s="512">
        <v>6.9512697894883652E-2</v>
      </c>
      <c r="K451" s="445"/>
      <c r="L451" s="445"/>
      <c r="M451" s="1894" t="s">
        <v>291</v>
      </c>
      <c r="N451" s="1695"/>
      <c r="O451" s="513">
        <v>0.15618377924754775</v>
      </c>
      <c r="P451" s="445"/>
      <c r="Q451" s="445"/>
      <c r="Z451" s="211"/>
      <c r="AA451" s="211"/>
      <c r="AB451" s="211"/>
      <c r="AC451" s="211"/>
      <c r="AD451" s="211"/>
      <c r="AE451" s="211"/>
      <c r="AF451" s="211"/>
      <c r="AG451" s="211"/>
      <c r="AH451" s="211"/>
      <c r="AI451" s="211"/>
      <c r="AJ451" s="211"/>
      <c r="AK451" s="211"/>
      <c r="AL451" s="211"/>
      <c r="AM451" s="211"/>
      <c r="AN451" s="211"/>
      <c r="AO451" s="211"/>
      <c r="AP451" s="211"/>
      <c r="AQ451" s="211"/>
      <c r="AR451" s="211"/>
      <c r="AS451" s="211"/>
      <c r="AT451" s="211"/>
      <c r="AU451" s="211"/>
      <c r="AV451" s="211"/>
      <c r="AW451" s="211"/>
      <c r="AX451" s="211"/>
      <c r="AY451" s="211"/>
      <c r="AZ451" s="211"/>
      <c r="BA451" s="213"/>
      <c r="BB451" s="288"/>
      <c r="BC451" s="213"/>
      <c r="BD451" s="213"/>
      <c r="BE451" s="213"/>
      <c r="BF451" s="213"/>
      <c r="BG451" s="213"/>
      <c r="BH451" s="213"/>
      <c r="BI451" s="213"/>
      <c r="BJ451" s="213"/>
      <c r="BK451" s="213"/>
      <c r="BL451" s="213"/>
      <c r="BM451" s="213"/>
      <c r="BN451" s="213"/>
      <c r="BO451" s="213"/>
      <c r="BP451" s="213"/>
      <c r="BQ451" s="213"/>
      <c r="BR451" s="213"/>
      <c r="BS451" s="213"/>
      <c r="BT451" s="213"/>
      <c r="BU451" s="213"/>
      <c r="BV451" s="213"/>
      <c r="BW451" s="213"/>
      <c r="BX451" s="213"/>
      <c r="BY451" s="213"/>
      <c r="BZ451" s="214"/>
      <c r="CA451" s="214"/>
      <c r="CB451" s="214"/>
      <c r="CC451" s="214"/>
      <c r="CD451" s="214"/>
      <c r="CE451" s="214"/>
      <c r="CF451" s="214"/>
      <c r="CG451" s="214"/>
      <c r="CH451" s="214"/>
      <c r="CI451" s="214"/>
      <c r="CJ451" s="214"/>
      <c r="CK451" s="214"/>
      <c r="CL451" s="214"/>
      <c r="CM451" s="214"/>
      <c r="CN451" s="214"/>
      <c r="CO451" s="214"/>
      <c r="CP451" s="214"/>
      <c r="CQ451" s="214"/>
      <c r="CR451" s="214"/>
      <c r="CS451" s="214"/>
      <c r="CT451" s="214"/>
      <c r="CU451" s="214"/>
      <c r="CV451" s="214"/>
      <c r="CW451" s="214"/>
      <c r="CX451" s="214"/>
      <c r="CY451" s="214"/>
      <c r="CZ451" s="214"/>
    </row>
    <row r="452" s="218" customFormat="true" ht="25.15" customHeight="true" x14ac:dyDescent="0.2">
      <c r="C452" s="1900" t="s">
        <v>290</v>
      </c>
      <c r="D452" s="1695"/>
      <c r="E452" s="511">
        <v>3.2089646880180164E-2</v>
      </c>
      <c r="F452" s="445"/>
      <c r="G452" s="445"/>
      <c r="H452" s="1890" t="s">
        <v>291</v>
      </c>
      <c r="I452" s="1695"/>
      <c r="J452" s="512">
        <v>-6.8782435092812247E-2</v>
      </c>
      <c r="K452" s="445"/>
      <c r="L452" s="445"/>
      <c r="M452" s="1894" t="s">
        <v>311</v>
      </c>
      <c r="N452" s="1695"/>
      <c r="O452" s="513">
        <v>0.15042198183577385</v>
      </c>
      <c r="P452" s="445"/>
      <c r="Q452" s="445"/>
      <c r="Z452" s="211"/>
      <c r="AA452" s="211"/>
      <c r="AB452" s="211"/>
      <c r="AC452" s="211"/>
      <c r="AD452" s="211"/>
      <c r="AE452" s="211"/>
      <c r="AF452" s="211"/>
      <c r="AG452" s="211"/>
      <c r="AH452" s="211"/>
      <c r="AI452" s="211"/>
      <c r="AJ452" s="211"/>
      <c r="AK452" s="211"/>
      <c r="AL452" s="211"/>
      <c r="AM452" s="211"/>
      <c r="AN452" s="211"/>
      <c r="AO452" s="211"/>
      <c r="AP452" s="211"/>
      <c r="AQ452" s="211"/>
      <c r="AR452" s="211"/>
      <c r="AS452" s="211"/>
      <c r="AT452" s="211"/>
      <c r="AU452" s="211"/>
      <c r="AV452" s="211"/>
      <c r="AW452" s="211"/>
      <c r="AX452" s="211"/>
      <c r="AY452" s="211"/>
      <c r="AZ452" s="211"/>
      <c r="BA452" s="213"/>
      <c r="BB452" s="288"/>
      <c r="BC452" s="213"/>
      <c r="BD452" s="213"/>
      <c r="BE452" s="213"/>
      <c r="BF452" s="213"/>
      <c r="BG452" s="213"/>
      <c r="BH452" s="213"/>
      <c r="BI452" s="213"/>
      <c r="BJ452" s="213"/>
      <c r="BK452" s="213"/>
      <c r="BL452" s="213"/>
      <c r="BM452" s="213"/>
      <c r="BN452" s="213"/>
      <c r="BO452" s="213"/>
      <c r="BP452" s="213"/>
      <c r="BQ452" s="213"/>
      <c r="BR452" s="213"/>
      <c r="BS452" s="213"/>
      <c r="BT452" s="213"/>
      <c r="BU452" s="213"/>
      <c r="BV452" s="213"/>
      <c r="BW452" s="213"/>
      <c r="BX452" s="213"/>
      <c r="BY452" s="213"/>
      <c r="BZ452" s="214"/>
      <c r="CA452" s="214"/>
      <c r="CB452" s="214"/>
      <c r="CC452" s="214"/>
      <c r="CD452" s="214"/>
      <c r="CE452" s="214"/>
      <c r="CF452" s="214"/>
      <c r="CG452" s="214"/>
      <c r="CH452" s="214"/>
      <c r="CI452" s="214"/>
      <c r="CJ452" s="214"/>
      <c r="CK452" s="214"/>
      <c r="CL452" s="214"/>
      <c r="CM452" s="214"/>
      <c r="CN452" s="214"/>
      <c r="CO452" s="214"/>
      <c r="CP452" s="214"/>
      <c r="CQ452" s="214"/>
      <c r="CR452" s="214"/>
      <c r="CS452" s="214"/>
      <c r="CT452" s="214"/>
      <c r="CU452" s="214"/>
      <c r="CV452" s="214"/>
      <c r="CW452" s="214"/>
      <c r="CX452" s="214"/>
      <c r="CY452" s="214"/>
      <c r="CZ452" s="214"/>
    </row>
    <row r="453" s="218" customFormat="true" ht="25.15" customHeight="true" x14ac:dyDescent="0.2">
      <c r="C453" s="1900" t="s">
        <v>312</v>
      </c>
      <c r="D453" s="1695"/>
      <c r="E453" s="511">
        <v>-2.408410586829348E-2</v>
      </c>
      <c r="F453" s="445"/>
      <c r="G453" s="445"/>
      <c r="H453" s="1890" t="s">
        <v>313</v>
      </c>
      <c r="I453" s="1695"/>
      <c r="J453" s="512">
        <v>6.5635296644342631E-2</v>
      </c>
      <c r="K453" s="445"/>
      <c r="L453" s="445"/>
      <c r="M453" s="1894" t="s">
        <v>269</v>
      </c>
      <c r="N453" s="1695"/>
      <c r="O453" s="513">
        <v>0.14780328613737206</v>
      </c>
      <c r="P453" s="445"/>
      <c r="Q453" s="445"/>
      <c r="Z453" s="211"/>
      <c r="AA453" s="211"/>
      <c r="AB453" s="211"/>
      <c r="AC453" s="211"/>
      <c r="AD453" s="211"/>
      <c r="AE453" s="211"/>
      <c r="AF453" s="211"/>
      <c r="AG453" s="211"/>
      <c r="AH453" s="211"/>
      <c r="AI453" s="211"/>
      <c r="AJ453" s="211"/>
      <c r="AK453" s="211"/>
      <c r="AL453" s="211"/>
      <c r="AM453" s="211"/>
      <c r="AN453" s="211"/>
      <c r="AO453" s="211"/>
      <c r="AP453" s="211"/>
      <c r="AQ453" s="211"/>
      <c r="AR453" s="211"/>
      <c r="AS453" s="211"/>
      <c r="AT453" s="211"/>
      <c r="AU453" s="211"/>
      <c r="AV453" s="211"/>
      <c r="AW453" s="211"/>
      <c r="AX453" s="211"/>
      <c r="AY453" s="211"/>
      <c r="AZ453" s="211"/>
      <c r="BA453" s="213"/>
      <c r="BB453" s="288"/>
      <c r="BC453" s="213"/>
      <c r="BD453" s="213"/>
      <c r="BE453" s="213"/>
      <c r="BF453" s="213"/>
      <c r="BG453" s="213"/>
      <c r="BH453" s="213"/>
      <c r="BI453" s="213"/>
      <c r="BJ453" s="213"/>
      <c r="BK453" s="213"/>
      <c r="BL453" s="213"/>
      <c r="BM453" s="213"/>
      <c r="BN453" s="213"/>
      <c r="BO453" s="213"/>
      <c r="BP453" s="213"/>
      <c r="BQ453" s="213"/>
      <c r="BR453" s="213"/>
      <c r="BS453" s="213"/>
      <c r="BT453" s="213"/>
      <c r="BU453" s="213"/>
      <c r="BV453" s="213"/>
      <c r="BW453" s="213"/>
      <c r="BX453" s="213"/>
      <c r="BY453" s="213"/>
      <c r="BZ453" s="214"/>
      <c r="CA453" s="214"/>
      <c r="CB453" s="214"/>
      <c r="CC453" s="214"/>
      <c r="CD453" s="214"/>
      <c r="CE453" s="214"/>
      <c r="CF453" s="214"/>
      <c r="CG453" s="214"/>
      <c r="CH453" s="214"/>
      <c r="CI453" s="214"/>
      <c r="CJ453" s="214"/>
      <c r="CK453" s="214"/>
      <c r="CL453" s="214"/>
      <c r="CM453" s="214"/>
      <c r="CN453" s="214"/>
      <c r="CO453" s="214"/>
      <c r="CP453" s="214"/>
      <c r="CQ453" s="214"/>
      <c r="CR453" s="214"/>
      <c r="CS453" s="214"/>
      <c r="CT453" s="214"/>
      <c r="CU453" s="214"/>
      <c r="CV453" s="214"/>
      <c r="CW453" s="214"/>
      <c r="CX453" s="214"/>
      <c r="CY453" s="214"/>
      <c r="CZ453" s="214"/>
    </row>
    <row r="454" s="218" customFormat="true" ht="25.15" customHeight="true" x14ac:dyDescent="0.2">
      <c r="C454" s="1900" t="s">
        <v>314</v>
      </c>
      <c r="D454" s="1695"/>
      <c r="E454" s="511">
        <v>-2.2137286874299496E-2</v>
      </c>
      <c r="F454" s="445"/>
      <c r="G454" s="445"/>
      <c r="H454" s="1890" t="s">
        <v>315</v>
      </c>
      <c r="I454" s="1695"/>
      <c r="J454" s="512">
        <v>6.1607550686161257E-2</v>
      </c>
      <c r="K454" s="445"/>
      <c r="L454" s="445"/>
      <c r="M454" s="1894" t="s">
        <v>316</v>
      </c>
      <c r="N454" s="1695"/>
      <c r="O454" s="513">
        <v>0.13792470091796963</v>
      </c>
      <c r="P454" s="445"/>
      <c r="Q454" s="445"/>
      <c r="Z454" s="211"/>
      <c r="AA454" s="211"/>
      <c r="AB454" s="211"/>
      <c r="AC454" s="211"/>
      <c r="AD454" s="211"/>
      <c r="AE454" s="211"/>
      <c r="AF454" s="211"/>
      <c r="AG454" s="211"/>
      <c r="AH454" s="211"/>
      <c r="AI454" s="211"/>
      <c r="AJ454" s="211"/>
      <c r="AK454" s="211"/>
      <c r="AL454" s="211"/>
      <c r="AM454" s="211"/>
      <c r="AN454" s="211"/>
      <c r="AO454" s="211"/>
      <c r="AP454" s="211"/>
      <c r="AQ454" s="211"/>
      <c r="AR454" s="211"/>
      <c r="AS454" s="211"/>
      <c r="AT454" s="211"/>
      <c r="AU454" s="211"/>
      <c r="AV454" s="211"/>
      <c r="AW454" s="211"/>
      <c r="AX454" s="211"/>
      <c r="AY454" s="211"/>
      <c r="AZ454" s="211"/>
      <c r="BA454" s="213"/>
      <c r="BB454" s="288"/>
      <c r="BC454" s="213"/>
      <c r="BD454" s="213"/>
      <c r="BE454" s="213"/>
      <c r="BF454" s="213"/>
      <c r="BG454" s="213"/>
      <c r="BH454" s="213"/>
      <c r="BI454" s="213"/>
      <c r="BJ454" s="213"/>
      <c r="BK454" s="213"/>
      <c r="BL454" s="213"/>
      <c r="BM454" s="213"/>
      <c r="BN454" s="213"/>
      <c r="BO454" s="213"/>
      <c r="BP454" s="213"/>
      <c r="BQ454" s="213"/>
      <c r="BR454" s="213"/>
      <c r="BS454" s="213"/>
      <c r="BT454" s="213"/>
      <c r="BU454" s="213"/>
      <c r="BV454" s="213"/>
      <c r="BW454" s="213"/>
      <c r="BX454" s="213"/>
      <c r="BY454" s="213"/>
      <c r="BZ454" s="214"/>
      <c r="CA454" s="214"/>
      <c r="CB454" s="214"/>
      <c r="CC454" s="214"/>
      <c r="CD454" s="214"/>
      <c r="CE454" s="214"/>
      <c r="CF454" s="214"/>
      <c r="CG454" s="214"/>
      <c r="CH454" s="214"/>
      <c r="CI454" s="214"/>
      <c r="CJ454" s="214"/>
      <c r="CK454" s="214"/>
      <c r="CL454" s="214"/>
      <c r="CM454" s="214"/>
      <c r="CN454" s="214"/>
      <c r="CO454" s="214"/>
      <c r="CP454" s="214"/>
      <c r="CQ454" s="214"/>
      <c r="CR454" s="214"/>
      <c r="CS454" s="214"/>
      <c r="CT454" s="214"/>
      <c r="CU454" s="214"/>
      <c r="CV454" s="214"/>
      <c r="CW454" s="214"/>
      <c r="CX454" s="214"/>
      <c r="CY454" s="214"/>
      <c r="CZ454" s="214"/>
    </row>
    <row r="455" s="218" customFormat="true" ht="25.15" customHeight="true" x14ac:dyDescent="0.2">
      <c r="C455" s="1900" t="s">
        <v>317</v>
      </c>
      <c r="D455" s="1695"/>
      <c r="E455" s="511">
        <v>-1.6733608757280492E-2</v>
      </c>
      <c r="F455" s="445"/>
      <c r="G455" s="445"/>
      <c r="H455" s="1890" t="s">
        <v>302</v>
      </c>
      <c r="I455" s="1695"/>
      <c r="J455" s="512">
        <v>6.0105696301006463E-2</v>
      </c>
      <c r="K455" s="445"/>
      <c r="L455" s="445"/>
      <c r="M455" s="1894" t="s">
        <v>318</v>
      </c>
      <c r="N455" s="1695"/>
      <c r="O455" s="513">
        <v>0.12877504868348547</v>
      </c>
      <c r="P455" s="445"/>
      <c r="Q455" s="445"/>
      <c r="Z455" s="211"/>
      <c r="AA455" s="211"/>
      <c r="AB455" s="211"/>
      <c r="AC455" s="211"/>
      <c r="AD455" s="211"/>
      <c r="AE455" s="211"/>
      <c r="AF455" s="211"/>
      <c r="AG455" s="211"/>
      <c r="AH455" s="211"/>
      <c r="AI455" s="211"/>
      <c r="AJ455" s="211"/>
      <c r="AK455" s="211"/>
      <c r="AL455" s="211"/>
      <c r="AM455" s="211"/>
      <c r="AN455" s="211"/>
      <c r="AO455" s="211"/>
      <c r="AP455" s="211"/>
      <c r="AQ455" s="211"/>
      <c r="AR455" s="211"/>
      <c r="AS455" s="211"/>
      <c r="AT455" s="211"/>
      <c r="AU455" s="211"/>
      <c r="AV455" s="211"/>
      <c r="AW455" s="211"/>
      <c r="AX455" s="211"/>
      <c r="AY455" s="211"/>
      <c r="AZ455" s="211"/>
      <c r="BA455" s="213"/>
      <c r="BB455" s="288"/>
      <c r="BC455" s="213"/>
      <c r="BD455" s="213"/>
      <c r="BE455" s="213"/>
      <c r="BF455" s="213"/>
      <c r="BG455" s="213"/>
      <c r="BH455" s="213"/>
      <c r="BI455" s="213"/>
      <c r="BJ455" s="213"/>
      <c r="BK455" s="213"/>
      <c r="BL455" s="213"/>
      <c r="BM455" s="213"/>
      <c r="BN455" s="213"/>
      <c r="BO455" s="213"/>
      <c r="BP455" s="213"/>
      <c r="BQ455" s="213"/>
      <c r="BR455" s="213"/>
      <c r="BS455" s="213"/>
      <c r="BT455" s="213"/>
      <c r="BU455" s="213"/>
      <c r="BV455" s="213"/>
      <c r="BW455" s="213"/>
      <c r="BX455" s="213"/>
      <c r="BY455" s="213"/>
      <c r="BZ455" s="214"/>
      <c r="CA455" s="214"/>
      <c r="CB455" s="214"/>
      <c r="CC455" s="214"/>
      <c r="CD455" s="214"/>
      <c r="CE455" s="214"/>
      <c r="CF455" s="214"/>
      <c r="CG455" s="214"/>
      <c r="CH455" s="214"/>
      <c r="CI455" s="214"/>
      <c r="CJ455" s="214"/>
      <c r="CK455" s="214"/>
      <c r="CL455" s="214"/>
      <c r="CM455" s="214"/>
      <c r="CN455" s="214"/>
      <c r="CO455" s="214"/>
      <c r="CP455" s="214"/>
      <c r="CQ455" s="214"/>
      <c r="CR455" s="214"/>
      <c r="CS455" s="214"/>
      <c r="CT455" s="214"/>
      <c r="CU455" s="214"/>
      <c r="CV455" s="214"/>
      <c r="CW455" s="214"/>
      <c r="CX455" s="214"/>
      <c r="CY455" s="214"/>
      <c r="CZ455" s="214"/>
    </row>
    <row r="456" s="218" customFormat="true" ht="25.15" customHeight="true" x14ac:dyDescent="0.2">
      <c r="C456" s="1900" t="s">
        <v>319</v>
      </c>
      <c r="D456" s="1695"/>
      <c r="E456" s="511">
        <v>1.5672898023688531E-2</v>
      </c>
      <c r="F456" s="445"/>
      <c r="G456" s="445"/>
      <c r="H456" s="1890" t="s">
        <v>306</v>
      </c>
      <c r="I456" s="1695"/>
      <c r="J456" s="512">
        <v>5.8151512731271518E-2</v>
      </c>
      <c r="K456" s="445"/>
      <c r="L456" s="445"/>
      <c r="M456" s="1894" t="s">
        <v>314</v>
      </c>
      <c r="N456" s="1695"/>
      <c r="O456" s="513">
        <v>0.12547158724895624</v>
      </c>
      <c r="P456" s="445"/>
      <c r="Q456" s="445"/>
      <c r="Z456" s="211"/>
      <c r="AA456" s="211"/>
      <c r="AB456" s="211"/>
      <c r="AC456" s="211"/>
      <c r="AD456" s="211"/>
      <c r="AE456" s="211"/>
      <c r="AF456" s="211"/>
      <c r="AG456" s="211"/>
      <c r="AH456" s="211"/>
      <c r="AI456" s="211"/>
      <c r="AJ456" s="211"/>
      <c r="AK456" s="211"/>
      <c r="AL456" s="211"/>
      <c r="AM456" s="211"/>
      <c r="AN456" s="211"/>
      <c r="AO456" s="211"/>
      <c r="AP456" s="211"/>
      <c r="AQ456" s="211"/>
      <c r="AR456" s="211"/>
      <c r="AS456" s="211"/>
      <c r="AT456" s="211"/>
      <c r="AU456" s="211"/>
      <c r="AV456" s="211"/>
      <c r="AW456" s="211"/>
      <c r="AX456" s="211"/>
      <c r="AY456" s="211"/>
      <c r="AZ456" s="211"/>
      <c r="BA456" s="213"/>
      <c r="BB456" s="288"/>
      <c r="BC456" s="213"/>
      <c r="BD456" s="213"/>
      <c r="BE456" s="213"/>
      <c r="BF456" s="213"/>
      <c r="BG456" s="213"/>
      <c r="BH456" s="213"/>
      <c r="BI456" s="213"/>
      <c r="BJ456" s="213"/>
      <c r="BK456" s="213"/>
      <c r="BL456" s="213"/>
      <c r="BM456" s="213"/>
      <c r="BN456" s="213"/>
      <c r="BO456" s="213"/>
      <c r="BP456" s="213"/>
      <c r="BQ456" s="213"/>
      <c r="BR456" s="213"/>
      <c r="BS456" s="213"/>
      <c r="BT456" s="213"/>
      <c r="BU456" s="213"/>
      <c r="BV456" s="213"/>
      <c r="BW456" s="213"/>
      <c r="BX456" s="213"/>
      <c r="BY456" s="213"/>
      <c r="BZ456" s="214"/>
      <c r="CA456" s="214"/>
      <c r="CB456" s="214"/>
      <c r="CC456" s="214"/>
      <c r="CD456" s="214"/>
      <c r="CE456" s="214"/>
      <c r="CF456" s="214"/>
      <c r="CG456" s="214"/>
      <c r="CH456" s="214"/>
      <c r="CI456" s="214"/>
      <c r="CJ456" s="214"/>
      <c r="CK456" s="214"/>
      <c r="CL456" s="214"/>
      <c r="CM456" s="214"/>
      <c r="CN456" s="214"/>
      <c r="CO456" s="214"/>
      <c r="CP456" s="214"/>
      <c r="CQ456" s="214"/>
      <c r="CR456" s="214"/>
      <c r="CS456" s="214"/>
      <c r="CT456" s="214"/>
      <c r="CU456" s="214"/>
      <c r="CV456" s="214"/>
      <c r="CW456" s="214"/>
      <c r="CX456" s="214"/>
      <c r="CY456" s="214"/>
      <c r="CZ456" s="214"/>
    </row>
    <row r="457" s="218" customFormat="true" ht="25.15" customHeight="true" x14ac:dyDescent="0.2">
      <c r="C457" s="1900" t="s">
        <v>320</v>
      </c>
      <c r="D457" s="1695"/>
      <c r="E457" s="511">
        <v>1.0676713788754344E-2</v>
      </c>
      <c r="F457" s="445"/>
      <c r="G457" s="445"/>
      <c r="H457" s="1890" t="s">
        <v>249</v>
      </c>
      <c r="I457" s="1695"/>
      <c r="J457" s="512">
        <v>5.3221387400789716E-2</v>
      </c>
      <c r="K457" s="445"/>
      <c r="L457" s="445"/>
      <c r="M457" s="1894" t="s">
        <v>280</v>
      </c>
      <c r="N457" s="1695"/>
      <c r="O457" s="513">
        <v>0.12462518468677806</v>
      </c>
      <c r="P457" s="445"/>
      <c r="Q457" s="445"/>
      <c r="Z457" s="211"/>
      <c r="AA457" s="211"/>
      <c r="AB457" s="211"/>
      <c r="AC457" s="211"/>
      <c r="AD457" s="211"/>
      <c r="AE457" s="211"/>
      <c r="AF457" s="211"/>
      <c r="AG457" s="211"/>
      <c r="AH457" s="211"/>
      <c r="AI457" s="211"/>
      <c r="AJ457" s="211"/>
      <c r="AK457" s="211"/>
      <c r="AL457" s="211"/>
      <c r="AM457" s="211"/>
      <c r="AN457" s="211"/>
      <c r="AO457" s="211"/>
      <c r="AP457" s="211"/>
      <c r="AQ457" s="211"/>
      <c r="AR457" s="211"/>
      <c r="AS457" s="211"/>
      <c r="AT457" s="211"/>
      <c r="AU457" s="211"/>
      <c r="AV457" s="211"/>
      <c r="AW457" s="211"/>
      <c r="AX457" s="211"/>
      <c r="AY457" s="211"/>
      <c r="AZ457" s="211"/>
      <c r="BA457" s="213"/>
      <c r="BB457" s="288"/>
      <c r="BC457" s="213"/>
      <c r="BD457" s="213"/>
      <c r="BE457" s="213"/>
      <c r="BF457" s="213"/>
      <c r="BG457" s="213"/>
      <c r="BH457" s="213"/>
      <c r="BI457" s="213"/>
      <c r="BJ457" s="213"/>
      <c r="BK457" s="213"/>
      <c r="BL457" s="213"/>
      <c r="BM457" s="213"/>
      <c r="BN457" s="213"/>
      <c r="BO457" s="213"/>
      <c r="BP457" s="213"/>
      <c r="BQ457" s="213"/>
      <c r="BR457" s="213"/>
      <c r="BS457" s="213"/>
      <c r="BT457" s="213"/>
      <c r="BU457" s="213"/>
      <c r="BV457" s="213"/>
      <c r="BW457" s="213"/>
      <c r="BX457" s="213"/>
      <c r="BY457" s="213"/>
      <c r="BZ457" s="214"/>
      <c r="CA457" s="214"/>
      <c r="CB457" s="214"/>
      <c r="CC457" s="214"/>
      <c r="CD457" s="214"/>
      <c r="CE457" s="214"/>
      <c r="CF457" s="214"/>
      <c r="CG457" s="214"/>
      <c r="CH457" s="214"/>
      <c r="CI457" s="214"/>
      <c r="CJ457" s="214"/>
      <c r="CK457" s="214"/>
      <c r="CL457" s="214"/>
      <c r="CM457" s="214"/>
      <c r="CN457" s="214"/>
      <c r="CO457" s="214"/>
      <c r="CP457" s="214"/>
      <c r="CQ457" s="214"/>
      <c r="CR457" s="214"/>
      <c r="CS457" s="214"/>
      <c r="CT457" s="214"/>
      <c r="CU457" s="214"/>
      <c r="CV457" s="214"/>
      <c r="CW457" s="214"/>
      <c r="CX457" s="214"/>
      <c r="CY457" s="214"/>
      <c r="CZ457" s="214"/>
    </row>
    <row r="458" s="218" customFormat="true" ht="25.15" customHeight="true" x14ac:dyDescent="0.2">
      <c r="C458" s="1900" t="s">
        <v>321</v>
      </c>
      <c r="D458" s="1695"/>
      <c r="E458" s="511">
        <v>-1.0078799441279073E-2</v>
      </c>
      <c r="F458" s="445"/>
      <c r="G458" s="445"/>
      <c r="H458" s="1890" t="s">
        <v>286</v>
      </c>
      <c r="I458" s="1695"/>
      <c r="J458" s="512">
        <v>5.2899179356889876E-2</v>
      </c>
      <c r="K458" s="445"/>
      <c r="L458" s="445"/>
      <c r="M458" s="1894" t="s">
        <v>317</v>
      </c>
      <c r="N458" s="1695"/>
      <c r="O458" s="513">
        <v>0.11655520031194883</v>
      </c>
      <c r="P458" s="445"/>
      <c r="Q458" s="445"/>
      <c r="Z458" s="211"/>
      <c r="AA458" s="211"/>
      <c r="AB458" s="211"/>
      <c r="AC458" s="211"/>
      <c r="AD458" s="211"/>
      <c r="AE458" s="211"/>
      <c r="AF458" s="211"/>
      <c r="AG458" s="211"/>
      <c r="AH458" s="211"/>
      <c r="AI458" s="211"/>
      <c r="AJ458" s="211"/>
      <c r="AK458" s="211"/>
      <c r="AL458" s="211"/>
      <c r="AM458" s="211"/>
      <c r="AN458" s="211"/>
      <c r="AO458" s="211"/>
      <c r="AP458" s="211"/>
      <c r="AQ458" s="211"/>
      <c r="AR458" s="211"/>
      <c r="AS458" s="211"/>
      <c r="AT458" s="211"/>
      <c r="AU458" s="211"/>
      <c r="AV458" s="211"/>
      <c r="AW458" s="211"/>
      <c r="AX458" s="211"/>
      <c r="AY458" s="211"/>
      <c r="AZ458" s="211"/>
      <c r="BA458" s="213"/>
      <c r="BB458" s="288"/>
      <c r="BC458" s="213"/>
      <c r="BD458" s="213"/>
      <c r="BE458" s="213"/>
      <c r="BF458" s="213"/>
      <c r="BG458" s="213"/>
      <c r="BH458" s="213"/>
      <c r="BI458" s="213"/>
      <c r="BJ458" s="213"/>
      <c r="BK458" s="213"/>
      <c r="BL458" s="213"/>
      <c r="BM458" s="213"/>
      <c r="BN458" s="213"/>
      <c r="BO458" s="213"/>
      <c r="BP458" s="213"/>
      <c r="BQ458" s="213"/>
      <c r="BR458" s="213"/>
      <c r="BS458" s="213"/>
      <c r="BT458" s="213"/>
      <c r="BU458" s="213"/>
      <c r="BV458" s="213"/>
      <c r="BW458" s="213"/>
      <c r="BX458" s="213"/>
      <c r="BY458" s="213"/>
      <c r="BZ458" s="214"/>
      <c r="CA458" s="214"/>
      <c r="CB458" s="214"/>
      <c r="CC458" s="214"/>
      <c r="CD458" s="214"/>
      <c r="CE458" s="214"/>
      <c r="CF458" s="214"/>
      <c r="CG458" s="214"/>
      <c r="CH458" s="214"/>
      <c r="CI458" s="214"/>
      <c r="CJ458" s="214"/>
      <c r="CK458" s="214"/>
      <c r="CL458" s="214"/>
      <c r="CM458" s="214"/>
      <c r="CN458" s="214"/>
      <c r="CO458" s="214"/>
      <c r="CP458" s="214"/>
      <c r="CQ458" s="214"/>
      <c r="CR458" s="214"/>
      <c r="CS458" s="214"/>
      <c r="CT458" s="214"/>
      <c r="CU458" s="214"/>
      <c r="CV458" s="214"/>
      <c r="CW458" s="214"/>
      <c r="CX458" s="214"/>
      <c r="CY458" s="214"/>
      <c r="CZ458" s="214"/>
    </row>
    <row r="459" s="218" customFormat="true" ht="25.15" customHeight="true" x14ac:dyDescent="0.2">
      <c r="C459" s="1900" t="s">
        <v>322</v>
      </c>
      <c r="D459" s="1695"/>
      <c r="E459" s="511">
        <v>-9.2689481489918665E-3</v>
      </c>
      <c r="F459" s="445"/>
      <c r="G459" s="445"/>
      <c r="H459" s="1890" t="s">
        <v>318</v>
      </c>
      <c r="I459" s="1695"/>
      <c r="J459" s="512">
        <v>5.2795214102449965E-2</v>
      </c>
      <c r="K459" s="445"/>
      <c r="L459" s="445"/>
      <c r="M459" s="1894" t="s">
        <v>323</v>
      </c>
      <c r="N459" s="1695"/>
      <c r="O459" s="513">
        <v>-0.1108440205280784</v>
      </c>
      <c r="P459" s="445"/>
      <c r="Q459" s="445"/>
      <c r="Z459" s="211"/>
      <c r="AA459" s="211"/>
      <c r="AB459" s="211"/>
      <c r="AC459" s="211"/>
      <c r="AD459" s="211"/>
      <c r="AE459" s="211"/>
      <c r="AF459" s="211"/>
      <c r="AG459" s="211"/>
      <c r="AH459" s="211"/>
      <c r="AI459" s="211"/>
      <c r="AJ459" s="211"/>
      <c r="AK459" s="211"/>
      <c r="AL459" s="211"/>
      <c r="AM459" s="211"/>
      <c r="AN459" s="211"/>
      <c r="AO459" s="211"/>
      <c r="AP459" s="211"/>
      <c r="AQ459" s="211"/>
      <c r="AR459" s="211"/>
      <c r="AS459" s="211"/>
      <c r="AT459" s="211"/>
      <c r="AU459" s="211"/>
      <c r="AV459" s="211"/>
      <c r="AW459" s="211"/>
      <c r="AX459" s="211"/>
      <c r="AY459" s="211"/>
      <c r="AZ459" s="211"/>
      <c r="BA459" s="213"/>
      <c r="BB459" s="288"/>
      <c r="BC459" s="213"/>
      <c r="BD459" s="213"/>
      <c r="BE459" s="213"/>
      <c r="BF459" s="213"/>
      <c r="BG459" s="213"/>
      <c r="BH459" s="213"/>
      <c r="BI459" s="213"/>
      <c r="BJ459" s="213"/>
      <c r="BK459" s="213"/>
      <c r="BL459" s="213"/>
      <c r="BM459" s="213"/>
      <c r="BN459" s="213"/>
      <c r="BO459" s="213"/>
      <c r="BP459" s="213"/>
      <c r="BQ459" s="213"/>
      <c r="BR459" s="213"/>
      <c r="BS459" s="213"/>
      <c r="BT459" s="213"/>
      <c r="BU459" s="213"/>
      <c r="BV459" s="213"/>
      <c r="BW459" s="213"/>
      <c r="BX459" s="213"/>
      <c r="BY459" s="213"/>
      <c r="BZ459" s="214"/>
      <c r="CA459" s="214"/>
      <c r="CB459" s="214"/>
      <c r="CC459" s="214"/>
      <c r="CD459" s="214"/>
      <c r="CE459" s="214"/>
      <c r="CF459" s="214"/>
      <c r="CG459" s="214"/>
      <c r="CH459" s="214"/>
      <c r="CI459" s="214"/>
      <c r="CJ459" s="214"/>
      <c r="CK459" s="214"/>
      <c r="CL459" s="214"/>
      <c r="CM459" s="214"/>
      <c r="CN459" s="214"/>
      <c r="CO459" s="214"/>
      <c r="CP459" s="214"/>
      <c r="CQ459" s="214"/>
      <c r="CR459" s="214"/>
      <c r="CS459" s="214"/>
      <c r="CT459" s="214"/>
      <c r="CU459" s="214"/>
      <c r="CV459" s="214"/>
      <c r="CW459" s="214"/>
      <c r="CX459" s="214"/>
      <c r="CY459" s="214"/>
      <c r="CZ459" s="214"/>
    </row>
    <row r="460" s="218" customFormat="true" ht="25.15" customHeight="true" x14ac:dyDescent="0.2">
      <c r="C460" s="1900" t="s">
        <v>324</v>
      </c>
      <c r="D460" s="1695"/>
      <c r="E460" s="511">
        <v>-9.0807240525998707E-3</v>
      </c>
      <c r="F460" s="445"/>
      <c r="G460" s="445"/>
      <c r="H460" s="1890" t="s">
        <v>287</v>
      </c>
      <c r="I460" s="1695"/>
      <c r="J460" s="512">
        <v>5.1192514832829009E-2</v>
      </c>
      <c r="K460" s="445"/>
      <c r="L460" s="445"/>
      <c r="M460" s="1894" t="s">
        <v>324</v>
      </c>
      <c r="N460" s="1695"/>
      <c r="O460" s="513">
        <v>0.11028179367223853</v>
      </c>
      <c r="P460" s="445"/>
      <c r="Q460" s="445"/>
      <c r="Z460" s="211"/>
      <c r="AA460" s="211"/>
      <c r="AB460" s="211"/>
      <c r="AC460" s="211"/>
      <c r="AD460" s="211"/>
      <c r="AE460" s="211"/>
      <c r="AF460" s="211"/>
      <c r="AG460" s="211"/>
      <c r="AH460" s="211"/>
      <c r="AI460" s="211"/>
      <c r="AJ460" s="211"/>
      <c r="AK460" s="211"/>
      <c r="AL460" s="211"/>
      <c r="AM460" s="211"/>
      <c r="AN460" s="211"/>
      <c r="AO460" s="211"/>
      <c r="AP460" s="211"/>
      <c r="AQ460" s="211"/>
      <c r="AR460" s="211"/>
      <c r="AS460" s="211"/>
      <c r="AT460" s="211"/>
      <c r="AU460" s="211"/>
      <c r="AV460" s="211"/>
      <c r="AW460" s="211"/>
      <c r="AX460" s="211"/>
      <c r="AY460" s="211"/>
      <c r="AZ460" s="211"/>
      <c r="BA460" s="213"/>
      <c r="BB460" s="288"/>
      <c r="BC460" s="213"/>
      <c r="BD460" s="213"/>
      <c r="BE460" s="213"/>
      <c r="BF460" s="213"/>
      <c r="BG460" s="213"/>
      <c r="BH460" s="213"/>
      <c r="BI460" s="213"/>
      <c r="BJ460" s="213"/>
      <c r="BK460" s="213"/>
      <c r="BL460" s="213"/>
      <c r="BM460" s="213"/>
      <c r="BN460" s="213"/>
      <c r="BO460" s="213"/>
      <c r="BP460" s="213"/>
      <c r="BQ460" s="213"/>
      <c r="BR460" s="213"/>
      <c r="BS460" s="213"/>
      <c r="BT460" s="213"/>
      <c r="BU460" s="213"/>
      <c r="BV460" s="213"/>
      <c r="BW460" s="213"/>
      <c r="BX460" s="213"/>
      <c r="BY460" s="213"/>
      <c r="BZ460" s="214"/>
      <c r="CA460" s="214"/>
      <c r="CB460" s="214"/>
      <c r="CC460" s="214"/>
      <c r="CD460" s="214"/>
      <c r="CE460" s="214"/>
      <c r="CF460" s="214"/>
      <c r="CG460" s="214"/>
      <c r="CH460" s="214"/>
      <c r="CI460" s="214"/>
      <c r="CJ460" s="214"/>
      <c r="CK460" s="214"/>
      <c r="CL460" s="214"/>
      <c r="CM460" s="214"/>
      <c r="CN460" s="214"/>
      <c r="CO460" s="214"/>
      <c r="CP460" s="214"/>
      <c r="CQ460" s="214"/>
      <c r="CR460" s="214"/>
      <c r="CS460" s="214"/>
      <c r="CT460" s="214"/>
      <c r="CU460" s="214"/>
      <c r="CV460" s="214"/>
      <c r="CW460" s="214"/>
      <c r="CX460" s="214"/>
      <c r="CY460" s="214"/>
      <c r="CZ460" s="214"/>
    </row>
    <row r="461" s="218" customFormat="true" ht="25.15" customHeight="true" x14ac:dyDescent="0.2">
      <c r="C461" s="1900" t="s">
        <v>325</v>
      </c>
      <c r="D461" s="1695"/>
      <c r="E461" s="511">
        <v>-7.8583425939724276E-3</v>
      </c>
      <c r="F461" s="445"/>
      <c r="G461" s="445"/>
      <c r="H461" s="1890" t="s">
        <v>298</v>
      </c>
      <c r="I461" s="1695"/>
      <c r="J461" s="512">
        <v>4.8837789942742037E-2</v>
      </c>
      <c r="K461" s="445"/>
      <c r="L461" s="445"/>
      <c r="M461" s="1894" t="s">
        <v>288</v>
      </c>
      <c r="N461" s="1695"/>
      <c r="O461" s="513">
        <v>-0.10436824575967084</v>
      </c>
      <c r="P461" s="445"/>
      <c r="Q461" s="445"/>
      <c r="Z461" s="211"/>
      <c r="AA461" s="211"/>
      <c r="AB461" s="211"/>
      <c r="AC461" s="211"/>
      <c r="AD461" s="211"/>
      <c r="AE461" s="211"/>
      <c r="AF461" s="211"/>
      <c r="AG461" s="211"/>
      <c r="AH461" s="211"/>
      <c r="AI461" s="211"/>
      <c r="AJ461" s="211"/>
      <c r="AK461" s="211"/>
      <c r="AL461" s="211"/>
      <c r="AM461" s="211"/>
      <c r="AN461" s="211"/>
      <c r="AO461" s="211"/>
      <c r="AP461" s="211"/>
      <c r="AQ461" s="211"/>
      <c r="AR461" s="211"/>
      <c r="AS461" s="211"/>
      <c r="AT461" s="211"/>
      <c r="AU461" s="211"/>
      <c r="AV461" s="211"/>
      <c r="AW461" s="211"/>
      <c r="AX461" s="211"/>
      <c r="AY461" s="211"/>
      <c r="AZ461" s="211"/>
      <c r="BA461" s="213"/>
      <c r="BB461" s="288"/>
      <c r="BC461" s="213"/>
      <c r="BD461" s="213"/>
      <c r="BE461" s="213"/>
      <c r="BF461" s="213"/>
      <c r="BG461" s="213"/>
      <c r="BH461" s="213"/>
      <c r="BI461" s="213"/>
      <c r="BJ461" s="213"/>
      <c r="BK461" s="213"/>
      <c r="BL461" s="213"/>
      <c r="BM461" s="213"/>
      <c r="BN461" s="213"/>
      <c r="BO461" s="213"/>
      <c r="BP461" s="213"/>
      <c r="BQ461" s="213"/>
      <c r="BR461" s="213"/>
      <c r="BS461" s="213"/>
      <c r="BT461" s="213"/>
      <c r="BU461" s="213"/>
      <c r="BV461" s="213"/>
      <c r="BW461" s="213"/>
      <c r="BX461" s="213"/>
      <c r="BY461" s="213"/>
      <c r="BZ461" s="214"/>
      <c r="CA461" s="214"/>
      <c r="CB461" s="214"/>
      <c r="CC461" s="214"/>
      <c r="CD461" s="214"/>
      <c r="CE461" s="214"/>
      <c r="CF461" s="214"/>
      <c r="CG461" s="214"/>
      <c r="CH461" s="214"/>
      <c r="CI461" s="214"/>
      <c r="CJ461" s="214"/>
      <c r="CK461" s="214"/>
      <c r="CL461" s="214"/>
      <c r="CM461" s="214"/>
      <c r="CN461" s="214"/>
      <c r="CO461" s="214"/>
      <c r="CP461" s="214"/>
      <c r="CQ461" s="214"/>
      <c r="CR461" s="214"/>
      <c r="CS461" s="214"/>
      <c r="CT461" s="214"/>
      <c r="CU461" s="214"/>
      <c r="CV461" s="214"/>
      <c r="CW461" s="214"/>
      <c r="CX461" s="214"/>
      <c r="CY461" s="214"/>
      <c r="CZ461" s="214"/>
    </row>
    <row r="462" s="218" customFormat="true" ht="25.15" customHeight="true" x14ac:dyDescent="0.2">
      <c r="C462" s="1900" t="s">
        <v>326</v>
      </c>
      <c r="D462" s="1695"/>
      <c r="E462" s="511">
        <v>7.2995236495557577E-3</v>
      </c>
      <c r="F462" s="445"/>
      <c r="G462" s="445"/>
      <c r="H462" s="1890" t="s">
        <v>310</v>
      </c>
      <c r="I462" s="1695"/>
      <c r="J462" s="512">
        <v>-4.7992877481025237E-2</v>
      </c>
      <c r="K462" s="445"/>
      <c r="L462" s="445"/>
      <c r="M462" s="1894" t="s">
        <v>309</v>
      </c>
      <c r="N462" s="1695"/>
      <c r="O462" s="513">
        <v>9.3976756214602331E-2</v>
      </c>
      <c r="P462" s="445"/>
      <c r="Q462" s="445"/>
      <c r="Z462" s="211"/>
      <c r="AA462" s="211"/>
      <c r="AB462" s="211"/>
      <c r="AC462" s="211"/>
      <c r="AD462" s="211"/>
      <c r="AE462" s="211"/>
      <c r="AF462" s="211"/>
      <c r="AG462" s="211"/>
      <c r="AH462" s="211"/>
      <c r="AI462" s="211"/>
      <c r="AJ462" s="211"/>
      <c r="AK462" s="211"/>
      <c r="AL462" s="211"/>
      <c r="AM462" s="211"/>
      <c r="AN462" s="211"/>
      <c r="AO462" s="211"/>
      <c r="AP462" s="211"/>
      <c r="AQ462" s="211"/>
      <c r="AR462" s="211"/>
      <c r="AS462" s="211"/>
      <c r="AT462" s="211"/>
      <c r="AU462" s="211"/>
      <c r="AV462" s="211"/>
      <c r="AW462" s="211"/>
      <c r="AX462" s="211"/>
      <c r="AY462" s="211"/>
      <c r="AZ462" s="211"/>
      <c r="BA462" s="213"/>
      <c r="BB462" s="288"/>
      <c r="BC462" s="213"/>
      <c r="BD462" s="213"/>
      <c r="BE462" s="213"/>
      <c r="BF462" s="213"/>
      <c r="BG462" s="213"/>
      <c r="BH462" s="213"/>
      <c r="BI462" s="213"/>
      <c r="BJ462" s="213"/>
      <c r="BK462" s="213"/>
      <c r="BL462" s="213"/>
      <c r="BM462" s="213"/>
      <c r="BN462" s="213"/>
      <c r="BO462" s="213"/>
      <c r="BP462" s="213"/>
      <c r="BQ462" s="213"/>
      <c r="BR462" s="213"/>
      <c r="BS462" s="213"/>
      <c r="BT462" s="213"/>
      <c r="BU462" s="213"/>
      <c r="BV462" s="213"/>
      <c r="BW462" s="213"/>
      <c r="BX462" s="213"/>
      <c r="BY462" s="213"/>
      <c r="BZ462" s="214"/>
      <c r="CA462" s="214"/>
      <c r="CB462" s="214"/>
      <c r="CC462" s="214"/>
      <c r="CD462" s="214"/>
      <c r="CE462" s="214"/>
      <c r="CF462" s="214"/>
      <c r="CG462" s="214"/>
      <c r="CH462" s="214"/>
      <c r="CI462" s="214"/>
      <c r="CJ462" s="214"/>
      <c r="CK462" s="214"/>
      <c r="CL462" s="214"/>
      <c r="CM462" s="214"/>
      <c r="CN462" s="214"/>
      <c r="CO462" s="214"/>
      <c r="CP462" s="214"/>
      <c r="CQ462" s="214"/>
      <c r="CR462" s="214"/>
      <c r="CS462" s="214"/>
      <c r="CT462" s="214"/>
      <c r="CU462" s="214"/>
      <c r="CV462" s="214"/>
      <c r="CW462" s="214"/>
      <c r="CX462" s="214"/>
      <c r="CY462" s="214"/>
      <c r="CZ462" s="214"/>
    </row>
    <row r="463" s="218" customFormat="true" ht="25.15" customHeight="true" x14ac:dyDescent="0.2">
      <c r="C463" s="1900" t="s">
        <v>327</v>
      </c>
      <c r="D463" s="1695"/>
      <c r="E463" s="511">
        <v>-4.2687682121594133E-3</v>
      </c>
      <c r="F463" s="445"/>
      <c r="G463" s="445"/>
      <c r="H463" s="1890" t="s">
        <v>301</v>
      </c>
      <c r="I463" s="1695"/>
      <c r="J463" s="512">
        <v>4.7648292955431257E-2</v>
      </c>
      <c r="K463" s="445"/>
      <c r="L463" s="445"/>
      <c r="M463" s="1894" t="s">
        <v>274</v>
      </c>
      <c r="N463" s="1695"/>
      <c r="O463" s="513">
        <v>9.3025389508578457E-2</v>
      </c>
      <c r="P463" s="445"/>
      <c r="Q463" s="445"/>
      <c r="Z463" s="211"/>
      <c r="AA463" s="211"/>
      <c r="AB463" s="211"/>
      <c r="AC463" s="211"/>
      <c r="AD463" s="211"/>
      <c r="AE463" s="211"/>
      <c r="AF463" s="211"/>
      <c r="AG463" s="211"/>
      <c r="AH463" s="211"/>
      <c r="AI463" s="211"/>
      <c r="AJ463" s="211"/>
      <c r="AK463" s="211"/>
      <c r="AL463" s="211"/>
      <c r="AM463" s="211"/>
      <c r="AN463" s="211"/>
      <c r="AO463" s="211"/>
      <c r="AP463" s="211"/>
      <c r="AQ463" s="211"/>
      <c r="AR463" s="211"/>
      <c r="AS463" s="211"/>
      <c r="AT463" s="211"/>
      <c r="AU463" s="211"/>
      <c r="AV463" s="211"/>
      <c r="AW463" s="211"/>
      <c r="AX463" s="211"/>
      <c r="AY463" s="211"/>
      <c r="AZ463" s="211"/>
      <c r="BA463" s="213"/>
      <c r="BB463" s="288"/>
      <c r="BC463" s="213"/>
      <c r="BD463" s="213"/>
      <c r="BE463" s="213"/>
      <c r="BF463" s="213"/>
      <c r="BG463" s="213"/>
      <c r="BH463" s="213"/>
      <c r="BI463" s="213"/>
      <c r="BJ463" s="213"/>
      <c r="BK463" s="213"/>
      <c r="BL463" s="213"/>
      <c r="BM463" s="213"/>
      <c r="BN463" s="213"/>
      <c r="BO463" s="213"/>
      <c r="BP463" s="213"/>
      <c r="BQ463" s="213"/>
      <c r="BR463" s="213"/>
      <c r="BS463" s="213"/>
      <c r="BT463" s="213"/>
      <c r="BU463" s="213"/>
      <c r="BV463" s="213"/>
      <c r="BW463" s="213"/>
      <c r="BX463" s="213"/>
      <c r="BY463" s="213"/>
      <c r="BZ463" s="214"/>
      <c r="CA463" s="214"/>
      <c r="CB463" s="214"/>
      <c r="CC463" s="214"/>
      <c r="CD463" s="214"/>
      <c r="CE463" s="214"/>
      <c r="CF463" s="214"/>
      <c r="CG463" s="214"/>
      <c r="CH463" s="214"/>
      <c r="CI463" s="214"/>
      <c r="CJ463" s="214"/>
      <c r="CK463" s="214"/>
      <c r="CL463" s="214"/>
      <c r="CM463" s="214"/>
      <c r="CN463" s="214"/>
      <c r="CO463" s="214"/>
      <c r="CP463" s="214"/>
      <c r="CQ463" s="214"/>
      <c r="CR463" s="214"/>
      <c r="CS463" s="214"/>
      <c r="CT463" s="214"/>
      <c r="CU463" s="214"/>
      <c r="CV463" s="214"/>
      <c r="CW463" s="214"/>
      <c r="CX463" s="214"/>
      <c r="CY463" s="214"/>
      <c r="CZ463" s="214"/>
    </row>
    <row r="464" s="218" customFormat="true" ht="25.15" customHeight="true" x14ac:dyDescent="0.2">
      <c r="C464" s="1900" t="s">
        <v>328</v>
      </c>
      <c r="D464" s="1695"/>
      <c r="E464" s="511">
        <v>-1.3283005584298342E-3</v>
      </c>
      <c r="F464" s="445"/>
      <c r="G464" s="445"/>
      <c r="H464" s="1890" t="s">
        <v>277</v>
      </c>
      <c r="I464" s="1695"/>
      <c r="J464" s="512">
        <v>4.6803838100790682E-2</v>
      </c>
      <c r="K464" s="445"/>
      <c r="L464" s="445"/>
      <c r="M464" s="1894" t="s">
        <v>315</v>
      </c>
      <c r="N464" s="1695"/>
      <c r="O464" s="513">
        <v>7.6225637137098845E-2</v>
      </c>
      <c r="P464" s="445"/>
      <c r="Q464" s="445"/>
      <c r="Z464" s="211"/>
      <c r="AA464" s="211"/>
      <c r="AB464" s="211"/>
      <c r="AC464" s="211"/>
      <c r="AD464" s="211"/>
      <c r="AE464" s="211"/>
      <c r="AF464" s="211"/>
      <c r="AG464" s="211"/>
      <c r="AH464" s="211"/>
      <c r="AI464" s="211"/>
      <c r="AJ464" s="211"/>
      <c r="AK464" s="211"/>
      <c r="AL464" s="211"/>
      <c r="AM464" s="211"/>
      <c r="AN464" s="211"/>
      <c r="AO464" s="211"/>
      <c r="AP464" s="211"/>
      <c r="AQ464" s="211"/>
      <c r="AR464" s="211"/>
      <c r="AS464" s="211"/>
      <c r="AT464" s="211"/>
      <c r="AU464" s="211"/>
      <c r="AV464" s="211"/>
      <c r="AW464" s="211"/>
      <c r="AX464" s="211"/>
      <c r="AY464" s="211"/>
      <c r="AZ464" s="211"/>
      <c r="BA464" s="213"/>
      <c r="BB464" s="288"/>
      <c r="BC464" s="213"/>
      <c r="BD464" s="213"/>
      <c r="BE464" s="213"/>
      <c r="BF464" s="213"/>
      <c r="BG464" s="213"/>
      <c r="BH464" s="213"/>
      <c r="BI464" s="213"/>
      <c r="BJ464" s="213"/>
      <c r="BK464" s="213"/>
      <c r="BL464" s="213"/>
      <c r="BM464" s="213"/>
      <c r="BN464" s="213"/>
      <c r="BO464" s="213"/>
      <c r="BP464" s="213"/>
      <c r="BQ464" s="213"/>
      <c r="BR464" s="213"/>
      <c r="BS464" s="213"/>
      <c r="BT464" s="213"/>
      <c r="BU464" s="213"/>
      <c r="BV464" s="213"/>
      <c r="BW464" s="213"/>
      <c r="BX464" s="213"/>
      <c r="BY464" s="213"/>
      <c r="BZ464" s="214"/>
      <c r="CA464" s="214"/>
      <c r="CB464" s="214"/>
      <c r="CC464" s="214"/>
      <c r="CD464" s="214"/>
      <c r="CE464" s="214"/>
      <c r="CF464" s="214"/>
      <c r="CG464" s="214"/>
      <c r="CH464" s="214"/>
      <c r="CI464" s="214"/>
      <c r="CJ464" s="214"/>
      <c r="CK464" s="214"/>
      <c r="CL464" s="214"/>
      <c r="CM464" s="214"/>
      <c r="CN464" s="214"/>
      <c r="CO464" s="214"/>
      <c r="CP464" s="214"/>
      <c r="CQ464" s="214"/>
      <c r="CR464" s="214"/>
      <c r="CS464" s="214"/>
      <c r="CT464" s="214"/>
      <c r="CU464" s="214"/>
      <c r="CV464" s="214"/>
      <c r="CW464" s="214"/>
      <c r="CX464" s="214"/>
      <c r="CY464" s="214"/>
      <c r="CZ464" s="214"/>
    </row>
    <row r="465" s="218" customFormat="true" ht="25.15" customHeight="true" x14ac:dyDescent="0.2">
      <c r="C465" s="1900" t="s">
        <v>329</v>
      </c>
      <c r="D465" s="1695"/>
      <c r="E465" s="511">
        <v>-1.2689572304219843E-3</v>
      </c>
      <c r="F465" s="445"/>
      <c r="G465" s="445"/>
      <c r="H465" s="1890" t="s">
        <v>307</v>
      </c>
      <c r="I465" s="1695"/>
      <c r="J465" s="512">
        <v>4.6528690643364047E-2</v>
      </c>
      <c r="K465" s="445"/>
      <c r="L465" s="445"/>
      <c r="M465" s="1894" t="s">
        <v>267</v>
      </c>
      <c r="N465" s="1695"/>
      <c r="O465" s="513">
        <v>7.5862101655872094E-2</v>
      </c>
      <c r="P465" s="445"/>
      <c r="Q465" s="445"/>
      <c r="Z465" s="211"/>
      <c r="AA465" s="211"/>
      <c r="AB465" s="211"/>
      <c r="AC465" s="211"/>
      <c r="AD465" s="211"/>
      <c r="AE465" s="211"/>
      <c r="AF465" s="211"/>
      <c r="AG465" s="211"/>
      <c r="AH465" s="211"/>
      <c r="AI465" s="211"/>
      <c r="AJ465" s="211"/>
      <c r="AK465" s="211"/>
      <c r="AL465" s="211"/>
      <c r="AM465" s="211"/>
      <c r="AN465" s="211"/>
      <c r="AO465" s="211"/>
      <c r="AP465" s="211"/>
      <c r="AQ465" s="211"/>
      <c r="AR465" s="211"/>
      <c r="AS465" s="211"/>
      <c r="AT465" s="211"/>
      <c r="AU465" s="211"/>
      <c r="AV465" s="211"/>
      <c r="AW465" s="211"/>
      <c r="AX465" s="211"/>
      <c r="AY465" s="211"/>
      <c r="AZ465" s="211"/>
      <c r="BA465" s="213"/>
      <c r="BB465" s="288"/>
      <c r="BC465" s="213"/>
      <c r="BD465" s="213"/>
      <c r="BE465" s="213"/>
      <c r="BF465" s="213"/>
      <c r="BG465" s="213"/>
      <c r="BH465" s="213"/>
      <c r="BI465" s="213"/>
      <c r="BJ465" s="213"/>
      <c r="BK465" s="213"/>
      <c r="BL465" s="213"/>
      <c r="BM465" s="213"/>
      <c r="BN465" s="213"/>
      <c r="BO465" s="213"/>
      <c r="BP465" s="213"/>
      <c r="BQ465" s="213"/>
      <c r="BR465" s="213"/>
      <c r="BS465" s="213"/>
      <c r="BT465" s="213"/>
      <c r="BU465" s="213"/>
      <c r="BV465" s="213"/>
      <c r="BW465" s="213"/>
      <c r="BX465" s="213"/>
      <c r="BY465" s="213"/>
      <c r="BZ465" s="214"/>
      <c r="CA465" s="214"/>
      <c r="CB465" s="214"/>
      <c r="CC465" s="214"/>
      <c r="CD465" s="214"/>
      <c r="CE465" s="214"/>
      <c r="CF465" s="214"/>
      <c r="CG465" s="214"/>
      <c r="CH465" s="214"/>
      <c r="CI465" s="214"/>
      <c r="CJ465" s="214"/>
      <c r="CK465" s="214"/>
      <c r="CL465" s="214"/>
      <c r="CM465" s="214"/>
      <c r="CN465" s="214"/>
      <c r="CO465" s="214"/>
      <c r="CP465" s="214"/>
      <c r="CQ465" s="214"/>
      <c r="CR465" s="214"/>
      <c r="CS465" s="214"/>
      <c r="CT465" s="214"/>
      <c r="CU465" s="214"/>
      <c r="CV465" s="214"/>
      <c r="CW465" s="214"/>
      <c r="CX465" s="214"/>
      <c r="CY465" s="214"/>
      <c r="CZ465" s="214"/>
    </row>
    <row r="466" s="218" customFormat="true" ht="25.15" customHeight="true" x14ac:dyDescent="0.2">
      <c r="C466" s="1900" t="s">
        <v>323</v>
      </c>
      <c r="D466" s="1695"/>
      <c r="E466" s="511">
        <v>-8.0535723655894608E-4</v>
      </c>
      <c r="F466" s="445"/>
      <c r="G466" s="445"/>
      <c r="H466" s="1890" t="s">
        <v>293</v>
      </c>
      <c r="I466" s="1695"/>
      <c r="J466" s="512">
        <v>4.4843025381771207E-2</v>
      </c>
      <c r="K466" s="445"/>
      <c r="L466" s="445"/>
      <c r="M466" s="1894" t="s">
        <v>308</v>
      </c>
      <c r="N466" s="1695"/>
      <c r="O466" s="513">
        <v>7.1532423459517297E-2</v>
      </c>
      <c r="P466" s="445"/>
      <c r="Q466" s="445"/>
      <c r="Z466" s="211"/>
      <c r="AA466" s="211"/>
      <c r="AB466" s="211"/>
      <c r="AC466" s="211"/>
      <c r="AD466" s="211"/>
      <c r="AE466" s="211"/>
      <c r="AF466" s="211"/>
      <c r="AG466" s="211"/>
      <c r="AH466" s="211"/>
      <c r="AI466" s="211"/>
      <c r="AJ466" s="211"/>
      <c r="AK466" s="211"/>
      <c r="AL466" s="211"/>
      <c r="AM466" s="211"/>
      <c r="AN466" s="211"/>
      <c r="AO466" s="211"/>
      <c r="AP466" s="211"/>
      <c r="AQ466" s="211"/>
      <c r="AR466" s="211"/>
      <c r="AS466" s="211"/>
      <c r="AT466" s="211"/>
      <c r="AU466" s="211"/>
      <c r="AV466" s="211"/>
      <c r="AW466" s="211"/>
      <c r="AX466" s="211"/>
      <c r="AY466" s="211"/>
      <c r="AZ466" s="211"/>
      <c r="BA466" s="213"/>
      <c r="BB466" s="288"/>
      <c r="BC466" s="213"/>
      <c r="BD466" s="213"/>
      <c r="BE466" s="213"/>
      <c r="BF466" s="213"/>
      <c r="BG466" s="213"/>
      <c r="BH466" s="213"/>
      <c r="BI466" s="213"/>
      <c r="BJ466" s="213"/>
      <c r="BK466" s="213"/>
      <c r="BL466" s="213"/>
      <c r="BM466" s="213"/>
      <c r="BN466" s="213"/>
      <c r="BO466" s="213"/>
      <c r="BP466" s="213"/>
      <c r="BQ466" s="213"/>
      <c r="BR466" s="213"/>
      <c r="BS466" s="213"/>
      <c r="BT466" s="213"/>
      <c r="BU466" s="213"/>
      <c r="BV466" s="213"/>
      <c r="BW466" s="213"/>
      <c r="BX466" s="213"/>
      <c r="BY466" s="213"/>
      <c r="BZ466" s="214"/>
      <c r="CA466" s="214"/>
      <c r="CB466" s="214"/>
      <c r="CC466" s="214"/>
      <c r="CD466" s="214"/>
      <c r="CE466" s="214"/>
      <c r="CF466" s="214"/>
      <c r="CG466" s="214"/>
      <c r="CH466" s="214"/>
      <c r="CI466" s="214"/>
      <c r="CJ466" s="214"/>
      <c r="CK466" s="214"/>
      <c r="CL466" s="214"/>
      <c r="CM466" s="214"/>
      <c r="CN466" s="214"/>
      <c r="CO466" s="214"/>
      <c r="CP466" s="214"/>
      <c r="CQ466" s="214"/>
      <c r="CR466" s="214"/>
      <c r="CS466" s="214"/>
      <c r="CT466" s="214"/>
      <c r="CU466" s="214"/>
      <c r="CV466" s="214"/>
      <c r="CW466" s="214"/>
      <c r="CX466" s="214"/>
      <c r="CY466" s="214"/>
      <c r="CZ466" s="214"/>
    </row>
    <row r="467" s="218" customFormat="true" ht="25.15" customHeight="true" x14ac:dyDescent="0.2">
      <c r="C467" s="1901" t="s">
        <v>330</v>
      </c>
      <c r="D467" s="1695"/>
      <c r="E467" s="514">
        <v>-1.688703224281076E-4</v>
      </c>
      <c r="F467" s="445"/>
      <c r="G467" s="445"/>
      <c r="H467" s="1890" t="s">
        <v>314</v>
      </c>
      <c r="I467" s="1695"/>
      <c r="J467" s="512">
        <v>-4.4607862429348354E-2</v>
      </c>
      <c r="K467" s="445"/>
      <c r="L467" s="445"/>
      <c r="M467" s="1894" t="s">
        <v>330</v>
      </c>
      <c r="N467" s="1695"/>
      <c r="O467" s="513">
        <v>6.6335791734319444E-2</v>
      </c>
      <c r="P467" s="445"/>
      <c r="Q467" s="445"/>
      <c r="Z467" s="211"/>
      <c r="AA467" s="211"/>
      <c r="AB467" s="211"/>
      <c r="AC467" s="211"/>
      <c r="AD467" s="211"/>
      <c r="AE467" s="211"/>
      <c r="AF467" s="211"/>
      <c r="AG467" s="211"/>
      <c r="AH467" s="211"/>
      <c r="AI467" s="211"/>
      <c r="AJ467" s="211"/>
      <c r="AK467" s="211"/>
      <c r="AL467" s="211"/>
      <c r="AM467" s="211"/>
      <c r="AN467" s="211"/>
      <c r="AO467" s="211"/>
      <c r="AP467" s="211"/>
      <c r="AQ467" s="211"/>
      <c r="AR467" s="211"/>
      <c r="AS467" s="211"/>
      <c r="AT467" s="211"/>
      <c r="AU467" s="211"/>
      <c r="AV467" s="211"/>
      <c r="AW467" s="211"/>
      <c r="AX467" s="211"/>
      <c r="AY467" s="211"/>
      <c r="AZ467" s="211"/>
      <c r="BA467" s="213"/>
      <c r="BB467" s="288"/>
      <c r="BC467" s="213"/>
      <c r="BD467" s="213"/>
      <c r="BE467" s="213"/>
      <c r="BF467" s="213"/>
      <c r="BG467" s="213"/>
      <c r="BH467" s="213"/>
      <c r="BI467" s="213"/>
      <c r="BJ467" s="213"/>
      <c r="BK467" s="213"/>
      <c r="BL467" s="213"/>
      <c r="BM467" s="213"/>
      <c r="BN467" s="213"/>
      <c r="BO467" s="213"/>
      <c r="BP467" s="213"/>
      <c r="BQ467" s="213"/>
      <c r="BR467" s="213"/>
      <c r="BS467" s="213"/>
      <c r="BT467" s="213"/>
      <c r="BU467" s="213"/>
      <c r="BV467" s="213"/>
      <c r="BW467" s="213"/>
      <c r="BX467" s="213"/>
      <c r="BY467" s="213"/>
      <c r="BZ467" s="214"/>
      <c r="CA467" s="214"/>
      <c r="CB467" s="214"/>
      <c r="CC467" s="214"/>
      <c r="CD467" s="214"/>
      <c r="CE467" s="214"/>
      <c r="CF467" s="214"/>
      <c r="CG467" s="214"/>
      <c r="CH467" s="214"/>
      <c r="CI467" s="214"/>
      <c r="CJ467" s="214"/>
      <c r="CK467" s="214"/>
      <c r="CL467" s="214"/>
      <c r="CM467" s="214"/>
      <c r="CN467" s="214"/>
      <c r="CO467" s="214"/>
      <c r="CP467" s="214"/>
      <c r="CQ467" s="214"/>
      <c r="CR467" s="214"/>
      <c r="CS467" s="214"/>
      <c r="CT467" s="214"/>
      <c r="CU467" s="214"/>
      <c r="CV467" s="214"/>
      <c r="CW467" s="214"/>
      <c r="CX467" s="214"/>
      <c r="CY467" s="214"/>
      <c r="CZ467" s="214"/>
    </row>
    <row r="468" s="218" customFormat="true" ht="25.15" customHeight="true" x14ac:dyDescent="0.2">
      <c r="C468" s="1694"/>
      <c r="D468" s="1695"/>
      <c r="E468" s="461"/>
      <c r="F468" s="445"/>
      <c r="G468" s="445"/>
      <c r="H468" s="1890" t="s">
        <v>323</v>
      </c>
      <c r="I468" s="1695"/>
      <c r="J468" s="512">
        <v>-4.1361445758125899E-2</v>
      </c>
      <c r="K468" s="445"/>
      <c r="L468" s="445"/>
      <c r="M468" s="1894" t="s">
        <v>276</v>
      </c>
      <c r="N468" s="1695"/>
      <c r="O468" s="513">
        <v>6.0340783946776513E-2</v>
      </c>
      <c r="P468" s="445"/>
      <c r="Q468" s="445"/>
      <c r="Z468" s="211"/>
      <c r="AA468" s="211"/>
      <c r="AB468" s="211"/>
      <c r="AC468" s="211"/>
      <c r="AD468" s="211"/>
      <c r="AE468" s="211"/>
      <c r="AF468" s="211"/>
      <c r="AG468" s="211"/>
      <c r="AH468" s="211"/>
      <c r="AI468" s="211"/>
      <c r="AJ468" s="211"/>
      <c r="AK468" s="211"/>
      <c r="AL468" s="211"/>
      <c r="AM468" s="211"/>
      <c r="AN468" s="211"/>
      <c r="AO468" s="211"/>
      <c r="AP468" s="211"/>
      <c r="AQ468" s="211"/>
      <c r="AR468" s="211"/>
      <c r="AS468" s="211"/>
      <c r="AT468" s="211"/>
      <c r="AU468" s="211"/>
      <c r="AV468" s="211"/>
      <c r="AW468" s="211"/>
      <c r="AX468" s="211"/>
      <c r="AY468" s="211"/>
      <c r="AZ468" s="211"/>
      <c r="BA468" s="213"/>
      <c r="BB468" s="288"/>
      <c r="BC468" s="213"/>
      <c r="BD468" s="213"/>
      <c r="BE468" s="213"/>
      <c r="BF468" s="213"/>
      <c r="BG468" s="213"/>
      <c r="BH468" s="213"/>
      <c r="BI468" s="213"/>
      <c r="BJ468" s="213"/>
      <c r="BK468" s="213"/>
      <c r="BL468" s="213"/>
      <c r="BM468" s="213"/>
      <c r="BN468" s="213"/>
      <c r="BO468" s="213"/>
      <c r="BP468" s="213"/>
      <c r="BQ468" s="213"/>
      <c r="BR468" s="213"/>
      <c r="BS468" s="213"/>
      <c r="BT468" s="213"/>
      <c r="BU468" s="213"/>
      <c r="BV468" s="213"/>
      <c r="BW468" s="213"/>
      <c r="BX468" s="213"/>
      <c r="BY468" s="213"/>
      <c r="BZ468" s="214"/>
      <c r="CA468" s="214"/>
      <c r="CB468" s="214"/>
      <c r="CC468" s="214"/>
      <c r="CD468" s="214"/>
      <c r="CE468" s="214"/>
      <c r="CF468" s="214"/>
      <c r="CG468" s="214"/>
      <c r="CH468" s="214"/>
      <c r="CI468" s="214"/>
      <c r="CJ468" s="214"/>
      <c r="CK468" s="214"/>
      <c r="CL468" s="214"/>
      <c r="CM468" s="214"/>
      <c r="CN468" s="214"/>
      <c r="CO468" s="214"/>
      <c r="CP468" s="214"/>
      <c r="CQ468" s="214"/>
      <c r="CR468" s="214"/>
      <c r="CS468" s="214"/>
      <c r="CT468" s="214"/>
      <c r="CU468" s="214"/>
      <c r="CV468" s="214"/>
      <c r="CW468" s="214"/>
      <c r="CX468" s="214"/>
      <c r="CY468" s="214"/>
      <c r="CZ468" s="214"/>
    </row>
    <row r="469" s="218" customFormat="true" ht="25.15" customHeight="true" x14ac:dyDescent="0.2">
      <c r="C469" s="1694"/>
      <c r="D469" s="1695"/>
      <c r="E469" s="461"/>
      <c r="F469" s="445"/>
      <c r="G469" s="445"/>
      <c r="H469" s="1890" t="s">
        <v>257</v>
      </c>
      <c r="I469" s="1695"/>
      <c r="J469" s="512">
        <v>-4.0089701125234037E-2</v>
      </c>
      <c r="K469" s="445"/>
      <c r="L469" s="445"/>
      <c r="M469" s="1894" t="s">
        <v>322</v>
      </c>
      <c r="N469" s="1695"/>
      <c r="O469" s="513">
        <v>5.9184814545130519E-2</v>
      </c>
      <c r="P469" s="445"/>
      <c r="Q469" s="445"/>
      <c r="Z469" s="211"/>
      <c r="AA469" s="211"/>
      <c r="AB469" s="211"/>
      <c r="AC469" s="211"/>
      <c r="AD469" s="211"/>
      <c r="AE469" s="211"/>
      <c r="AF469" s="211"/>
      <c r="AG469" s="211"/>
      <c r="AH469" s="211"/>
      <c r="AI469" s="211"/>
      <c r="AJ469" s="211"/>
      <c r="AK469" s="211"/>
      <c r="AL469" s="211"/>
      <c r="AM469" s="211"/>
      <c r="AN469" s="211"/>
      <c r="AO469" s="211"/>
      <c r="AP469" s="211"/>
      <c r="AQ469" s="211"/>
      <c r="AR469" s="211"/>
      <c r="AS469" s="211"/>
      <c r="AT469" s="211"/>
      <c r="AU469" s="211"/>
      <c r="AV469" s="211"/>
      <c r="AW469" s="211"/>
      <c r="AX469" s="211"/>
      <c r="AY469" s="211"/>
      <c r="AZ469" s="211"/>
      <c r="BA469" s="213"/>
      <c r="BB469" s="288"/>
      <c r="BC469" s="213"/>
      <c r="BD469" s="213"/>
      <c r="BE469" s="213"/>
      <c r="BF469" s="213"/>
      <c r="BG469" s="213"/>
      <c r="BH469" s="213"/>
      <c r="BI469" s="213"/>
      <c r="BJ469" s="213"/>
      <c r="BK469" s="213"/>
      <c r="BL469" s="213"/>
      <c r="BM469" s="213"/>
      <c r="BN469" s="213"/>
      <c r="BO469" s="213"/>
      <c r="BP469" s="213"/>
      <c r="BQ469" s="213"/>
      <c r="BR469" s="213"/>
      <c r="BS469" s="213"/>
      <c r="BT469" s="213"/>
      <c r="BU469" s="213"/>
      <c r="BV469" s="213"/>
      <c r="BW469" s="213"/>
      <c r="BX469" s="213"/>
      <c r="BY469" s="213"/>
      <c r="BZ469" s="214"/>
      <c r="CA469" s="214"/>
      <c r="CB469" s="214"/>
      <c r="CC469" s="214"/>
      <c r="CD469" s="214"/>
      <c r="CE469" s="214"/>
      <c r="CF469" s="214"/>
      <c r="CG469" s="214"/>
      <c r="CH469" s="214"/>
      <c r="CI469" s="214"/>
      <c r="CJ469" s="214"/>
      <c r="CK469" s="214"/>
      <c r="CL469" s="214"/>
      <c r="CM469" s="214"/>
      <c r="CN469" s="214"/>
      <c r="CO469" s="214"/>
      <c r="CP469" s="214"/>
      <c r="CQ469" s="214"/>
      <c r="CR469" s="214"/>
      <c r="CS469" s="214"/>
      <c r="CT469" s="214"/>
      <c r="CU469" s="214"/>
      <c r="CV469" s="214"/>
      <c r="CW469" s="214"/>
      <c r="CX469" s="214"/>
      <c r="CY469" s="214"/>
      <c r="CZ469" s="214"/>
    </row>
    <row r="470" s="218" customFormat="true" ht="25.15" customHeight="true" x14ac:dyDescent="0.2">
      <c r="C470" s="1694"/>
      <c r="D470" s="1695"/>
      <c r="E470" s="445"/>
      <c r="F470" s="445"/>
      <c r="G470" s="445"/>
      <c r="H470" s="1890" t="s">
        <v>316</v>
      </c>
      <c r="I470" s="1695"/>
      <c r="J470" s="512">
        <v>3.4928207328526625E-2</v>
      </c>
      <c r="K470" s="445"/>
      <c r="L470" s="445"/>
      <c r="M470" s="1894" t="s">
        <v>305</v>
      </c>
      <c r="N470" s="1695"/>
      <c r="O470" s="513">
        <v>-5.4220562578339015E-2</v>
      </c>
      <c r="P470" s="445"/>
      <c r="Q470" s="445"/>
      <c r="Z470" s="211"/>
      <c r="AA470" s="211"/>
      <c r="AB470" s="211"/>
      <c r="AC470" s="211"/>
      <c r="AD470" s="211"/>
      <c r="AE470" s="211"/>
      <c r="AF470" s="211"/>
      <c r="AG470" s="211"/>
      <c r="AH470" s="211"/>
      <c r="AI470" s="211"/>
      <c r="AJ470" s="211"/>
      <c r="AK470" s="211"/>
      <c r="AL470" s="211"/>
      <c r="AM470" s="211"/>
      <c r="AN470" s="211"/>
      <c r="AO470" s="211"/>
      <c r="AP470" s="211"/>
      <c r="AQ470" s="211"/>
      <c r="AR470" s="211"/>
      <c r="AS470" s="211"/>
      <c r="AT470" s="211"/>
      <c r="AU470" s="211"/>
      <c r="AV470" s="211"/>
      <c r="AW470" s="211"/>
      <c r="AX470" s="211"/>
      <c r="AY470" s="211"/>
      <c r="AZ470" s="211"/>
      <c r="BA470" s="213"/>
      <c r="BB470" s="288"/>
      <c r="BC470" s="213"/>
      <c r="BD470" s="213"/>
      <c r="BE470" s="213"/>
      <c r="BF470" s="213"/>
      <c r="BG470" s="213"/>
      <c r="BH470" s="213"/>
      <c r="BI470" s="213"/>
      <c r="BJ470" s="213"/>
      <c r="BK470" s="213"/>
      <c r="BL470" s="213"/>
      <c r="BM470" s="213"/>
      <c r="BN470" s="213"/>
      <c r="BO470" s="213"/>
      <c r="BP470" s="213"/>
      <c r="BQ470" s="213"/>
      <c r="BR470" s="213"/>
      <c r="BS470" s="213"/>
      <c r="BT470" s="213"/>
      <c r="BU470" s="213"/>
      <c r="BV470" s="213"/>
      <c r="BW470" s="213"/>
      <c r="BX470" s="213"/>
      <c r="BY470" s="213"/>
      <c r="BZ470" s="214"/>
      <c r="CA470" s="214"/>
      <c r="CB470" s="214"/>
      <c r="CC470" s="214"/>
      <c r="CD470" s="214"/>
      <c r="CE470" s="214"/>
      <c r="CF470" s="214"/>
      <c r="CG470" s="214"/>
      <c r="CH470" s="214"/>
      <c r="CI470" s="214"/>
      <c r="CJ470" s="214"/>
      <c r="CK470" s="214"/>
      <c r="CL470" s="214"/>
      <c r="CM470" s="214"/>
      <c r="CN470" s="214"/>
      <c r="CO470" s="214"/>
      <c r="CP470" s="214"/>
      <c r="CQ470" s="214"/>
      <c r="CR470" s="214"/>
      <c r="CS470" s="214"/>
      <c r="CT470" s="214"/>
      <c r="CU470" s="214"/>
      <c r="CV470" s="214"/>
      <c r="CW470" s="214"/>
      <c r="CX470" s="214"/>
      <c r="CY470" s="214"/>
      <c r="CZ470" s="214"/>
    </row>
    <row r="471" s="218" customFormat="true" ht="25.15" customHeight="true" x14ac:dyDescent="0.2">
      <c r="C471" s="1898" t="s">
        <v>217</v>
      </c>
      <c r="D471" s="1695"/>
      <c r="E471" s="1695"/>
      <c r="F471" s="445"/>
      <c r="G471" s="445"/>
      <c r="H471" s="1890" t="s">
        <v>312</v>
      </c>
      <c r="I471" s="1695"/>
      <c r="J471" s="512">
        <v>-3.2300586514909933E-2</v>
      </c>
      <c r="K471" s="445"/>
      <c r="L471" s="445"/>
      <c r="M471" s="1894" t="s">
        <v>321</v>
      </c>
      <c r="N471" s="1695"/>
      <c r="O471" s="513">
        <v>5.1098591085831729E-2</v>
      </c>
      <c r="P471" s="445"/>
      <c r="Q471" s="445"/>
      <c r="Z471" s="211"/>
      <c r="AA471" s="211"/>
      <c r="AB471" s="211"/>
      <c r="AC471" s="211"/>
      <c r="AD471" s="211"/>
      <c r="AE471" s="211"/>
      <c r="AF471" s="211"/>
      <c r="AG471" s="211"/>
      <c r="AH471" s="211"/>
      <c r="AI471" s="211"/>
      <c r="AJ471" s="211"/>
      <c r="AK471" s="211"/>
      <c r="AL471" s="211"/>
      <c r="AM471" s="211"/>
      <c r="AN471" s="211"/>
      <c r="AO471" s="211"/>
      <c r="AP471" s="211"/>
      <c r="AQ471" s="211"/>
      <c r="AR471" s="211"/>
      <c r="AS471" s="211"/>
      <c r="AT471" s="211"/>
      <c r="AU471" s="211"/>
      <c r="AV471" s="211"/>
      <c r="AW471" s="211"/>
      <c r="AX471" s="211"/>
      <c r="AY471" s="211"/>
      <c r="AZ471" s="211"/>
      <c r="BA471" s="213"/>
      <c r="BB471" s="288"/>
      <c r="BC471" s="213"/>
      <c r="BD471" s="213"/>
      <c r="BE471" s="213"/>
      <c r="BF471" s="213"/>
      <c r="BG471" s="213"/>
      <c r="BH471" s="213"/>
      <c r="BI471" s="213"/>
      <c r="BJ471" s="213"/>
      <c r="BK471" s="213"/>
      <c r="BL471" s="213"/>
      <c r="BM471" s="213"/>
      <c r="BN471" s="213"/>
      <c r="BO471" s="213"/>
      <c r="BP471" s="213"/>
      <c r="BQ471" s="213"/>
      <c r="BR471" s="213"/>
      <c r="BS471" s="213"/>
      <c r="BT471" s="213"/>
      <c r="BU471" s="213"/>
      <c r="BV471" s="213"/>
      <c r="BW471" s="213"/>
      <c r="BX471" s="213"/>
      <c r="BY471" s="213"/>
      <c r="BZ471" s="214"/>
      <c r="CA471" s="214"/>
      <c r="CB471" s="214"/>
      <c r="CC471" s="214"/>
      <c r="CD471" s="214"/>
      <c r="CE471" s="214"/>
      <c r="CF471" s="214"/>
      <c r="CG471" s="214"/>
      <c r="CH471" s="214"/>
      <c r="CI471" s="214"/>
      <c r="CJ471" s="214"/>
      <c r="CK471" s="214"/>
      <c r="CL471" s="214"/>
      <c r="CM471" s="214"/>
      <c r="CN471" s="214"/>
      <c r="CO471" s="214"/>
      <c r="CP471" s="214"/>
      <c r="CQ471" s="214"/>
      <c r="CR471" s="214"/>
      <c r="CS471" s="214"/>
      <c r="CT471" s="214"/>
      <c r="CU471" s="214"/>
      <c r="CV471" s="214"/>
      <c r="CW471" s="214"/>
      <c r="CX471" s="214"/>
      <c r="CY471" s="214"/>
      <c r="CZ471" s="214"/>
    </row>
    <row r="472" s="218" customFormat="true" ht="25.15" customHeight="true" x14ac:dyDescent="0.2">
      <c r="C472" s="1694"/>
      <c r="D472" s="1695"/>
      <c r="E472" s="492" t="s">
        <v>218</v>
      </c>
      <c r="F472" s="445"/>
      <c r="G472" s="445"/>
      <c r="H472" s="1890" t="s">
        <v>245</v>
      </c>
      <c r="I472" s="1695"/>
      <c r="J472" s="512">
        <v>3.1345310201615635E-2</v>
      </c>
      <c r="K472" s="445"/>
      <c r="L472" s="445"/>
      <c r="M472" s="1894" t="s">
        <v>283</v>
      </c>
      <c r="N472" s="1695"/>
      <c r="O472" s="513">
        <v>4.6317170632052498E-2</v>
      </c>
      <c r="P472" s="445"/>
      <c r="Q472" s="445"/>
      <c r="Z472" s="211"/>
      <c r="AA472" s="211"/>
      <c r="AB472" s="211"/>
      <c r="AC472" s="211"/>
      <c r="AD472" s="211"/>
      <c r="AE472" s="211"/>
      <c r="AF472" s="211"/>
      <c r="AG472" s="211"/>
      <c r="AH472" s="211"/>
      <c r="AI472" s="211"/>
      <c r="AJ472" s="211"/>
      <c r="AK472" s="211"/>
      <c r="AL472" s="211"/>
      <c r="AM472" s="211"/>
      <c r="AN472" s="211"/>
      <c r="AO472" s="211"/>
      <c r="AP472" s="211"/>
      <c r="AQ472" s="211"/>
      <c r="AR472" s="211"/>
      <c r="AS472" s="211"/>
      <c r="AT472" s="211"/>
      <c r="AU472" s="211"/>
      <c r="AV472" s="211"/>
      <c r="AW472" s="211"/>
      <c r="AX472" s="211"/>
      <c r="AY472" s="211"/>
      <c r="AZ472" s="211"/>
      <c r="BA472" s="213"/>
      <c r="BB472" s="288"/>
      <c r="BC472" s="213"/>
      <c r="BD472" s="213"/>
      <c r="BE472" s="213"/>
      <c r="BF472" s="213"/>
      <c r="BG472" s="213"/>
      <c r="BH472" s="213"/>
      <c r="BI472" s="213"/>
      <c r="BJ472" s="213"/>
      <c r="BK472" s="213"/>
      <c r="BL472" s="213"/>
      <c r="BM472" s="213"/>
      <c r="BN472" s="213"/>
      <c r="BO472" s="213"/>
      <c r="BP472" s="213"/>
      <c r="BQ472" s="213"/>
      <c r="BR472" s="213"/>
      <c r="BS472" s="213"/>
      <c r="BT472" s="213"/>
      <c r="BU472" s="213"/>
      <c r="BV472" s="213"/>
      <c r="BW472" s="213"/>
      <c r="BX472" s="213"/>
      <c r="BY472" s="213"/>
      <c r="BZ472" s="214"/>
      <c r="CA472" s="214"/>
      <c r="CB472" s="214"/>
      <c r="CC472" s="214"/>
      <c r="CD472" s="214"/>
      <c r="CE472" s="214"/>
      <c r="CF472" s="214"/>
      <c r="CG472" s="214"/>
      <c r="CH472" s="214"/>
      <c r="CI472" s="214"/>
      <c r="CJ472" s="214"/>
      <c r="CK472" s="214"/>
      <c r="CL472" s="214"/>
      <c r="CM472" s="214"/>
      <c r="CN472" s="214"/>
      <c r="CO472" s="214"/>
      <c r="CP472" s="214"/>
      <c r="CQ472" s="214"/>
      <c r="CR472" s="214"/>
      <c r="CS472" s="214"/>
      <c r="CT472" s="214"/>
      <c r="CU472" s="214"/>
      <c r="CV472" s="214"/>
      <c r="CW472" s="214"/>
      <c r="CX472" s="214"/>
      <c r="CY472" s="214"/>
      <c r="CZ472" s="214"/>
    </row>
    <row r="473" s="218" customFormat="true" ht="25.15" customHeight="true" x14ac:dyDescent="0.2">
      <c r="C473" s="1913" t="s">
        <v>197</v>
      </c>
      <c r="D473" s="1695"/>
      <c r="E473" s="508">
        <v>0.52680454653054287</v>
      </c>
      <c r="F473" s="445"/>
      <c r="G473" s="445"/>
      <c r="H473" s="1890" t="s">
        <v>265</v>
      </c>
      <c r="I473" s="1695"/>
      <c r="J473" s="512">
        <v>3.0607458212550977E-2</v>
      </c>
      <c r="K473" s="445"/>
      <c r="L473" s="445"/>
      <c r="M473" s="1894" t="s">
        <v>302</v>
      </c>
      <c r="N473" s="1695"/>
      <c r="O473" s="513">
        <v>3.6529179242830292E-2</v>
      </c>
      <c r="P473" s="445"/>
      <c r="Q473" s="445"/>
      <c r="Z473" s="211"/>
      <c r="AA473" s="211"/>
      <c r="AB473" s="211"/>
      <c r="AC473" s="211"/>
      <c r="AD473" s="211"/>
      <c r="AE473" s="211"/>
      <c r="AF473" s="211"/>
      <c r="AG473" s="211"/>
      <c r="AH473" s="211"/>
      <c r="AI473" s="211"/>
      <c r="AJ473" s="211"/>
      <c r="AK473" s="211"/>
      <c r="AL473" s="211"/>
      <c r="AM473" s="211"/>
      <c r="AN473" s="211"/>
      <c r="AO473" s="211"/>
      <c r="AP473" s="211"/>
      <c r="AQ473" s="211"/>
      <c r="AR473" s="211"/>
      <c r="AS473" s="211"/>
      <c r="AT473" s="211"/>
      <c r="AU473" s="211"/>
      <c r="AV473" s="211"/>
      <c r="AW473" s="211"/>
      <c r="AX473" s="211"/>
      <c r="AY473" s="211"/>
      <c r="AZ473" s="211"/>
      <c r="BA473" s="213"/>
      <c r="BB473" s="288"/>
      <c r="BC473" s="213"/>
      <c r="BD473" s="213"/>
      <c r="BE473" s="213"/>
      <c r="BF473" s="213"/>
      <c r="BG473" s="213"/>
      <c r="BH473" s="213"/>
      <c r="BI473" s="213"/>
      <c r="BJ473" s="213"/>
      <c r="BK473" s="213"/>
      <c r="BL473" s="213"/>
      <c r="BM473" s="213"/>
      <c r="BN473" s="213"/>
      <c r="BO473" s="213"/>
      <c r="BP473" s="213"/>
      <c r="BQ473" s="213"/>
      <c r="BR473" s="213"/>
      <c r="BS473" s="213"/>
      <c r="BT473" s="213"/>
      <c r="BU473" s="213"/>
      <c r="BV473" s="213"/>
      <c r="BW473" s="213"/>
      <c r="BX473" s="213"/>
      <c r="BY473" s="213"/>
      <c r="BZ473" s="214"/>
      <c r="CA473" s="214"/>
      <c r="CB473" s="214"/>
      <c r="CC473" s="214"/>
      <c r="CD473" s="214"/>
      <c r="CE473" s="214"/>
      <c r="CF473" s="214"/>
      <c r="CG473" s="214"/>
      <c r="CH473" s="214"/>
      <c r="CI473" s="214"/>
      <c r="CJ473" s="214"/>
      <c r="CK473" s="214"/>
      <c r="CL473" s="214"/>
      <c r="CM473" s="214"/>
      <c r="CN473" s="214"/>
      <c r="CO473" s="214"/>
      <c r="CP473" s="214"/>
      <c r="CQ473" s="214"/>
      <c r="CR473" s="214"/>
      <c r="CS473" s="214"/>
      <c r="CT473" s="214"/>
      <c r="CU473" s="214"/>
      <c r="CV473" s="214"/>
      <c r="CW473" s="214"/>
      <c r="CX473" s="214"/>
      <c r="CY473" s="214"/>
      <c r="CZ473" s="214"/>
    </row>
    <row r="474" s="218" customFormat="true" ht="25.15" customHeight="true" x14ac:dyDescent="0.2">
      <c r="C474" s="1900" t="s">
        <v>207</v>
      </c>
      <c r="D474" s="1695"/>
      <c r="E474" s="511">
        <v>6.6659351493936286E-2</v>
      </c>
      <c r="F474" s="445"/>
      <c r="G474" s="445"/>
      <c r="H474" s="1890" t="s">
        <v>317</v>
      </c>
      <c r="I474" s="1695"/>
      <c r="J474" s="512">
        <v>-2.7008894845363163E-2</v>
      </c>
      <c r="K474" s="445"/>
      <c r="L474" s="445"/>
      <c r="M474" s="1894" t="s">
        <v>331</v>
      </c>
      <c r="N474" s="1695"/>
      <c r="O474" s="513">
        <v>-3.5047337806743732E-2</v>
      </c>
      <c r="P474" s="445"/>
      <c r="Q474" s="445"/>
      <c r="Z474" s="211"/>
      <c r="AA474" s="211"/>
      <c r="AB474" s="211"/>
      <c r="AC474" s="211"/>
      <c r="AD474" s="211"/>
      <c r="AE474" s="211"/>
      <c r="AF474" s="211"/>
      <c r="AG474" s="211"/>
      <c r="AH474" s="211"/>
      <c r="AI474" s="211"/>
      <c r="AJ474" s="211"/>
      <c r="AK474" s="211"/>
      <c r="AL474" s="211"/>
      <c r="AM474" s="211"/>
      <c r="AN474" s="211"/>
      <c r="AO474" s="211"/>
      <c r="AP474" s="211"/>
      <c r="AQ474" s="211"/>
      <c r="AR474" s="211"/>
      <c r="AS474" s="211"/>
      <c r="AT474" s="211"/>
      <c r="AU474" s="211"/>
      <c r="AV474" s="211"/>
      <c r="AW474" s="211"/>
      <c r="AX474" s="211"/>
      <c r="AY474" s="211"/>
      <c r="AZ474" s="211"/>
      <c r="BA474" s="213"/>
      <c r="BB474" s="288"/>
      <c r="BC474" s="213"/>
      <c r="BD474" s="213"/>
      <c r="BE474" s="213"/>
      <c r="BF474" s="213"/>
      <c r="BG474" s="213"/>
      <c r="BH474" s="213"/>
      <c r="BI474" s="213"/>
      <c r="BJ474" s="213"/>
      <c r="BK474" s="213"/>
      <c r="BL474" s="213"/>
      <c r="BM474" s="213"/>
      <c r="BN474" s="213"/>
      <c r="BO474" s="213"/>
      <c r="BP474" s="213"/>
      <c r="BQ474" s="213"/>
      <c r="BR474" s="213"/>
      <c r="BS474" s="213"/>
      <c r="BT474" s="213"/>
      <c r="BU474" s="213"/>
      <c r="BV474" s="213"/>
      <c r="BW474" s="213"/>
      <c r="BX474" s="213"/>
      <c r="BY474" s="213"/>
      <c r="BZ474" s="214"/>
      <c r="CA474" s="214"/>
      <c r="CB474" s="214"/>
      <c r="CC474" s="214"/>
      <c r="CD474" s="214"/>
      <c r="CE474" s="214"/>
      <c r="CF474" s="214"/>
      <c r="CG474" s="214"/>
      <c r="CH474" s="214"/>
      <c r="CI474" s="214"/>
      <c r="CJ474" s="214"/>
      <c r="CK474" s="214"/>
      <c r="CL474" s="214"/>
      <c r="CM474" s="214"/>
      <c r="CN474" s="214"/>
      <c r="CO474" s="214"/>
      <c r="CP474" s="214"/>
      <c r="CQ474" s="214"/>
      <c r="CR474" s="214"/>
      <c r="CS474" s="214"/>
      <c r="CT474" s="214"/>
      <c r="CU474" s="214"/>
      <c r="CV474" s="214"/>
      <c r="CW474" s="214"/>
      <c r="CX474" s="214"/>
      <c r="CY474" s="214"/>
      <c r="CZ474" s="214"/>
    </row>
    <row r="475" s="218" customFormat="true" ht="25.15" customHeight="true" x14ac:dyDescent="0.2">
      <c r="C475" s="1900" t="s">
        <v>195</v>
      </c>
      <c r="D475" s="1695"/>
      <c r="E475" s="511">
        <v>0.6009747851720787</v>
      </c>
      <c r="F475" s="445"/>
      <c r="G475" s="445"/>
      <c r="H475" s="1890" t="s">
        <v>280</v>
      </c>
      <c r="I475" s="1695"/>
      <c r="J475" s="512">
        <v>2.6307128983266818E-2</v>
      </c>
      <c r="K475" s="445"/>
      <c r="L475" s="445"/>
      <c r="M475" s="1894" t="s">
        <v>278</v>
      </c>
      <c r="N475" s="1695"/>
      <c r="O475" s="513">
        <v>3.2133277656275862E-2</v>
      </c>
      <c r="P475" s="445"/>
      <c r="Q475" s="445"/>
      <c r="Z475" s="211"/>
      <c r="AA475" s="211"/>
      <c r="AB475" s="211"/>
      <c r="AC475" s="211"/>
      <c r="AD475" s="211"/>
      <c r="AE475" s="211"/>
      <c r="AF475" s="211"/>
      <c r="AG475" s="211"/>
      <c r="AH475" s="211"/>
      <c r="AI475" s="211"/>
      <c r="AJ475" s="211"/>
      <c r="AK475" s="211"/>
      <c r="AL475" s="211"/>
      <c r="AM475" s="211"/>
      <c r="AN475" s="211"/>
      <c r="AO475" s="211"/>
      <c r="AP475" s="211"/>
      <c r="AQ475" s="211"/>
      <c r="AR475" s="211"/>
      <c r="AS475" s="211"/>
      <c r="AT475" s="211"/>
      <c r="AU475" s="211"/>
      <c r="AV475" s="211"/>
      <c r="AW475" s="211"/>
      <c r="AX475" s="211"/>
      <c r="AY475" s="211"/>
      <c r="AZ475" s="211"/>
      <c r="BA475" s="213"/>
      <c r="BB475" s="288"/>
      <c r="BC475" s="213"/>
      <c r="BD475" s="213"/>
      <c r="BE475" s="213"/>
      <c r="BF475" s="213"/>
      <c r="BG475" s="213"/>
      <c r="BH475" s="213"/>
      <c r="BI475" s="213"/>
      <c r="BJ475" s="213"/>
      <c r="BK475" s="213"/>
      <c r="BL475" s="213"/>
      <c r="BM475" s="213"/>
      <c r="BN475" s="213"/>
      <c r="BO475" s="213"/>
      <c r="BP475" s="213"/>
      <c r="BQ475" s="213"/>
      <c r="BR475" s="213"/>
      <c r="BS475" s="213"/>
      <c r="BT475" s="213"/>
      <c r="BU475" s="213"/>
      <c r="BV475" s="213"/>
      <c r="BW475" s="213"/>
      <c r="BX475" s="213"/>
      <c r="BY475" s="213"/>
      <c r="BZ475" s="214"/>
      <c r="CA475" s="214"/>
      <c r="CB475" s="214"/>
      <c r="CC475" s="214"/>
      <c r="CD475" s="214"/>
      <c r="CE475" s="214"/>
      <c r="CF475" s="214"/>
      <c r="CG475" s="214"/>
      <c r="CH475" s="214"/>
      <c r="CI475" s="214"/>
      <c r="CJ475" s="214"/>
      <c r="CK475" s="214"/>
      <c r="CL475" s="214"/>
      <c r="CM475" s="214"/>
      <c r="CN475" s="214"/>
      <c r="CO475" s="214"/>
      <c r="CP475" s="214"/>
      <c r="CQ475" s="214"/>
      <c r="CR475" s="214"/>
      <c r="CS475" s="214"/>
      <c r="CT475" s="214"/>
      <c r="CU475" s="214"/>
      <c r="CV475" s="214"/>
      <c r="CW475" s="214"/>
      <c r="CX475" s="214"/>
      <c r="CY475" s="214"/>
      <c r="CZ475" s="214"/>
    </row>
    <row r="476" s="218" customFormat="true" ht="25.15" customHeight="true" x14ac:dyDescent="0.2">
      <c r="C476" s="1900" t="s">
        <v>200</v>
      </c>
      <c r="D476" s="1695"/>
      <c r="E476" s="511">
        <v>0.52682271040935968</v>
      </c>
      <c r="F476" s="445"/>
      <c r="G476" s="445"/>
      <c r="H476" s="1890" t="s">
        <v>308</v>
      </c>
      <c r="I476" s="1695"/>
      <c r="J476" s="512">
        <v>2.5688842749777688E-2</v>
      </c>
      <c r="K476" s="445"/>
      <c r="L476" s="445"/>
      <c r="M476" s="1894" t="s">
        <v>275</v>
      </c>
      <c r="N476" s="1695"/>
      <c r="O476" s="513">
        <v>3.0906953663207854E-2</v>
      </c>
      <c r="P476" s="445"/>
      <c r="Q476" s="445"/>
      <c r="Z476" s="211"/>
      <c r="AA476" s="211"/>
      <c r="AB476" s="211"/>
      <c r="AC476" s="211"/>
      <c r="AD476" s="211"/>
      <c r="AE476" s="211"/>
      <c r="AF476" s="211"/>
      <c r="AG476" s="211"/>
      <c r="AH476" s="211"/>
      <c r="AI476" s="211"/>
      <c r="AJ476" s="211"/>
      <c r="AK476" s="211"/>
      <c r="AL476" s="211"/>
      <c r="AM476" s="211"/>
      <c r="AN476" s="211"/>
      <c r="AO476" s="211"/>
      <c r="AP476" s="211"/>
      <c r="AQ476" s="211"/>
      <c r="AR476" s="211"/>
      <c r="AS476" s="211"/>
      <c r="AT476" s="211"/>
      <c r="AU476" s="211"/>
      <c r="AV476" s="211"/>
      <c r="AW476" s="211"/>
      <c r="AX476" s="211"/>
      <c r="AY476" s="211"/>
      <c r="AZ476" s="211"/>
      <c r="BA476" s="213"/>
      <c r="BB476" s="288"/>
      <c r="BC476" s="213"/>
      <c r="BD476" s="213"/>
      <c r="BE476" s="213"/>
      <c r="BF476" s="213"/>
      <c r="BG476" s="213"/>
      <c r="BH476" s="213"/>
      <c r="BI476" s="213"/>
      <c r="BJ476" s="213"/>
      <c r="BK476" s="213"/>
      <c r="BL476" s="213"/>
      <c r="BM476" s="213"/>
      <c r="BN476" s="213"/>
      <c r="BO476" s="213"/>
      <c r="BP476" s="213"/>
      <c r="BQ476" s="213"/>
      <c r="BR476" s="213"/>
      <c r="BS476" s="213"/>
      <c r="BT476" s="213"/>
      <c r="BU476" s="213"/>
      <c r="BV476" s="213"/>
      <c r="BW476" s="213"/>
      <c r="BX476" s="213"/>
      <c r="BY476" s="213"/>
      <c r="BZ476" s="214"/>
      <c r="CA476" s="214"/>
      <c r="CB476" s="214"/>
      <c r="CC476" s="214"/>
      <c r="CD476" s="214"/>
      <c r="CE476" s="214"/>
      <c r="CF476" s="214"/>
      <c r="CG476" s="214"/>
      <c r="CH476" s="214"/>
      <c r="CI476" s="214"/>
      <c r="CJ476" s="214"/>
      <c r="CK476" s="214"/>
      <c r="CL476" s="214"/>
      <c r="CM476" s="214"/>
      <c r="CN476" s="214"/>
      <c r="CO476" s="214"/>
      <c r="CP476" s="214"/>
      <c r="CQ476" s="214"/>
      <c r="CR476" s="214"/>
      <c r="CS476" s="214"/>
      <c r="CT476" s="214"/>
      <c r="CU476" s="214"/>
      <c r="CV476" s="214"/>
      <c r="CW476" s="214"/>
      <c r="CX476" s="214"/>
      <c r="CY476" s="214"/>
      <c r="CZ476" s="214"/>
    </row>
    <row r="477" s="218" customFormat="true" ht="25.15" customHeight="true" x14ac:dyDescent="0.2">
      <c r="C477" s="1900" t="s">
        <v>208</v>
      </c>
      <c r="D477" s="1695"/>
      <c r="E477" s="511">
        <v>9.0042607118328316E-2</v>
      </c>
      <c r="F477" s="445"/>
      <c r="G477" s="445"/>
      <c r="H477" s="1890" t="s">
        <v>273</v>
      </c>
      <c r="I477" s="1695"/>
      <c r="J477" s="512">
        <v>-2.5632313609676927E-2</v>
      </c>
      <c r="K477" s="445"/>
      <c r="L477" s="445"/>
      <c r="M477" s="1894" t="s">
        <v>304</v>
      </c>
      <c r="N477" s="1695"/>
      <c r="O477" s="513">
        <v>-3.0226084278489551E-2</v>
      </c>
      <c r="P477" s="445"/>
      <c r="Q477" s="445"/>
      <c r="Z477" s="211"/>
      <c r="AA477" s="211"/>
      <c r="AB477" s="211"/>
      <c r="AC477" s="211"/>
      <c r="AD477" s="211"/>
      <c r="AE477" s="211"/>
      <c r="AF477" s="211"/>
      <c r="AG477" s="211"/>
      <c r="AH477" s="211"/>
      <c r="AI477" s="211"/>
      <c r="AJ477" s="211"/>
      <c r="AK477" s="211"/>
      <c r="AL477" s="211"/>
      <c r="AM477" s="211"/>
      <c r="AN477" s="211"/>
      <c r="AO477" s="211"/>
      <c r="AP477" s="211"/>
      <c r="AQ477" s="211"/>
      <c r="AR477" s="211"/>
      <c r="AS477" s="211"/>
      <c r="AT477" s="211"/>
      <c r="AU477" s="211"/>
      <c r="AV477" s="211"/>
      <c r="AW477" s="211"/>
      <c r="AX477" s="211"/>
      <c r="AY477" s="211"/>
      <c r="AZ477" s="211"/>
      <c r="BA477" s="213"/>
      <c r="BB477" s="288"/>
      <c r="BC477" s="213"/>
      <c r="BD477" s="213"/>
      <c r="BE477" s="213"/>
      <c r="BF477" s="213"/>
      <c r="BG477" s="213"/>
      <c r="BH477" s="213"/>
      <c r="BI477" s="213"/>
      <c r="BJ477" s="213"/>
      <c r="BK477" s="213"/>
      <c r="BL477" s="213"/>
      <c r="BM477" s="213"/>
      <c r="BN477" s="213"/>
      <c r="BO477" s="213"/>
      <c r="BP477" s="213"/>
      <c r="BQ477" s="213"/>
      <c r="BR477" s="213"/>
      <c r="BS477" s="213"/>
      <c r="BT477" s="213"/>
      <c r="BU477" s="213"/>
      <c r="BV477" s="213"/>
      <c r="BW477" s="213"/>
      <c r="BX477" s="213"/>
      <c r="BY477" s="213"/>
      <c r="BZ477" s="214"/>
      <c r="CA477" s="214"/>
      <c r="CB477" s="214"/>
      <c r="CC477" s="214"/>
      <c r="CD477" s="214"/>
      <c r="CE477" s="214"/>
      <c r="CF477" s="214"/>
      <c r="CG477" s="214"/>
      <c r="CH477" s="214"/>
      <c r="CI477" s="214"/>
      <c r="CJ477" s="214"/>
      <c r="CK477" s="214"/>
      <c r="CL477" s="214"/>
      <c r="CM477" s="214"/>
      <c r="CN477" s="214"/>
      <c r="CO477" s="214"/>
      <c r="CP477" s="214"/>
      <c r="CQ477" s="214"/>
      <c r="CR477" s="214"/>
      <c r="CS477" s="214"/>
      <c r="CT477" s="214"/>
      <c r="CU477" s="214"/>
      <c r="CV477" s="214"/>
      <c r="CW477" s="214"/>
      <c r="CX477" s="214"/>
      <c r="CY477" s="214"/>
      <c r="CZ477" s="214"/>
    </row>
    <row r="478" s="218" customFormat="true" ht="25.15" customHeight="true" x14ac:dyDescent="0.2">
      <c r="C478" s="1900" t="s">
        <v>204</v>
      </c>
      <c r="D478" s="1695"/>
      <c r="E478" s="511">
        <v>0.14912740217352632</v>
      </c>
      <c r="F478" s="445"/>
      <c r="G478" s="445"/>
      <c r="H478" s="1890" t="s">
        <v>328</v>
      </c>
      <c r="I478" s="1695"/>
      <c r="J478" s="512">
        <v>-2.5341735182274082E-2</v>
      </c>
      <c r="K478" s="445"/>
      <c r="L478" s="445"/>
      <c r="M478" s="1894" t="s">
        <v>293</v>
      </c>
      <c r="N478" s="1695"/>
      <c r="O478" s="513">
        <v>2.2524854313558933E-2</v>
      </c>
      <c r="P478" s="445"/>
      <c r="Q478" s="445"/>
      <c r="Z478" s="211"/>
      <c r="AA478" s="211"/>
      <c r="AB478" s="211"/>
      <c r="AC478" s="211"/>
      <c r="AD478" s="211"/>
      <c r="AE478" s="211"/>
      <c r="AF478" s="211"/>
      <c r="AG478" s="211"/>
      <c r="AH478" s="211"/>
      <c r="AI478" s="211"/>
      <c r="AJ478" s="211"/>
      <c r="AK478" s="211"/>
      <c r="AL478" s="211"/>
      <c r="AM478" s="211"/>
      <c r="AN478" s="211"/>
      <c r="AO478" s="211"/>
      <c r="AP478" s="211"/>
      <c r="AQ478" s="211"/>
      <c r="AR478" s="211"/>
      <c r="AS478" s="211"/>
      <c r="AT478" s="211"/>
      <c r="AU478" s="211"/>
      <c r="AV478" s="211"/>
      <c r="AW478" s="211"/>
      <c r="AX478" s="211"/>
      <c r="AY478" s="211"/>
      <c r="AZ478" s="211"/>
      <c r="BA478" s="213"/>
      <c r="BB478" s="288"/>
      <c r="BC478" s="213"/>
      <c r="BD478" s="213"/>
      <c r="BE478" s="213"/>
      <c r="BF478" s="213"/>
      <c r="BG478" s="213"/>
      <c r="BH478" s="213"/>
      <c r="BI478" s="213"/>
      <c r="BJ478" s="213"/>
      <c r="BK478" s="213"/>
      <c r="BL478" s="213"/>
      <c r="BM478" s="213"/>
      <c r="BN478" s="213"/>
      <c r="BO478" s="213"/>
      <c r="BP478" s="213"/>
      <c r="BQ478" s="213"/>
      <c r="BR478" s="213"/>
      <c r="BS478" s="213"/>
      <c r="BT478" s="213"/>
      <c r="BU478" s="213"/>
      <c r="BV478" s="213"/>
      <c r="BW478" s="213"/>
      <c r="BX478" s="213"/>
      <c r="BY478" s="213"/>
      <c r="BZ478" s="214"/>
      <c r="CA478" s="214"/>
      <c r="CB478" s="214"/>
      <c r="CC478" s="214"/>
      <c r="CD478" s="214"/>
      <c r="CE478" s="214"/>
      <c r="CF478" s="214"/>
      <c r="CG478" s="214"/>
      <c r="CH478" s="214"/>
      <c r="CI478" s="214"/>
      <c r="CJ478" s="214"/>
      <c r="CK478" s="214"/>
      <c r="CL478" s="214"/>
      <c r="CM478" s="214"/>
      <c r="CN478" s="214"/>
      <c r="CO478" s="214"/>
      <c r="CP478" s="214"/>
      <c r="CQ478" s="214"/>
      <c r="CR478" s="214"/>
      <c r="CS478" s="214"/>
      <c r="CT478" s="214"/>
      <c r="CU478" s="214"/>
      <c r="CV478" s="214"/>
      <c r="CW478" s="214"/>
      <c r="CX478" s="214"/>
      <c r="CY478" s="214"/>
      <c r="CZ478" s="214"/>
    </row>
    <row r="479" s="218" customFormat="true" ht="25.15" customHeight="true" x14ac:dyDescent="0.2">
      <c r="C479" s="1900" t="s">
        <v>202</v>
      </c>
      <c r="D479" s="1695"/>
      <c r="E479" s="511">
        <v>0.3824393906496556</v>
      </c>
      <c r="F479" s="445"/>
      <c r="G479" s="445"/>
      <c r="H479" s="1890" t="s">
        <v>294</v>
      </c>
      <c r="I479" s="1695"/>
      <c r="J479" s="512">
        <v>2.1234404382442826E-2</v>
      </c>
      <c r="K479" s="445"/>
      <c r="L479" s="445"/>
      <c r="M479" s="1894" t="s">
        <v>287</v>
      </c>
      <c r="N479" s="1695"/>
      <c r="O479" s="513">
        <v>2.0400932104522405E-2</v>
      </c>
      <c r="P479" s="445"/>
      <c r="Q479" s="445"/>
      <c r="Z479" s="211"/>
      <c r="AA479" s="211"/>
      <c r="AB479" s="211"/>
      <c r="AC479" s="211"/>
      <c r="AD479" s="211"/>
      <c r="AE479" s="211"/>
      <c r="AF479" s="211"/>
      <c r="AG479" s="211"/>
      <c r="AH479" s="211"/>
      <c r="AI479" s="211"/>
      <c r="AJ479" s="211"/>
      <c r="AK479" s="211"/>
      <c r="AL479" s="211"/>
      <c r="AM479" s="211"/>
      <c r="AN479" s="211"/>
      <c r="AO479" s="211"/>
      <c r="AP479" s="211"/>
      <c r="AQ479" s="211"/>
      <c r="AR479" s="211"/>
      <c r="AS479" s="211"/>
      <c r="AT479" s="211"/>
      <c r="AU479" s="211"/>
      <c r="AV479" s="211"/>
      <c r="AW479" s="211"/>
      <c r="AX479" s="211"/>
      <c r="AY479" s="211"/>
      <c r="AZ479" s="211"/>
      <c r="BA479" s="213"/>
      <c r="BB479" s="288"/>
      <c r="BC479" s="213"/>
      <c r="BD479" s="213"/>
      <c r="BE479" s="213"/>
      <c r="BF479" s="213"/>
      <c r="BG479" s="213"/>
      <c r="BH479" s="213"/>
      <c r="BI479" s="213"/>
      <c r="BJ479" s="213"/>
      <c r="BK479" s="213"/>
      <c r="BL479" s="213"/>
      <c r="BM479" s="213"/>
      <c r="BN479" s="213"/>
      <c r="BO479" s="213"/>
      <c r="BP479" s="213"/>
      <c r="BQ479" s="213"/>
      <c r="BR479" s="213"/>
      <c r="BS479" s="213"/>
      <c r="BT479" s="213"/>
      <c r="BU479" s="213"/>
      <c r="BV479" s="213"/>
      <c r="BW479" s="213"/>
      <c r="BX479" s="213"/>
      <c r="BY479" s="213"/>
      <c r="BZ479" s="214"/>
      <c r="CA479" s="214"/>
      <c r="CB479" s="214"/>
      <c r="CC479" s="214"/>
      <c r="CD479" s="214"/>
      <c r="CE479" s="214"/>
      <c r="CF479" s="214"/>
      <c r="CG479" s="214"/>
      <c r="CH479" s="214"/>
      <c r="CI479" s="214"/>
      <c r="CJ479" s="214"/>
      <c r="CK479" s="214"/>
      <c r="CL479" s="214"/>
      <c r="CM479" s="214"/>
      <c r="CN479" s="214"/>
      <c r="CO479" s="214"/>
      <c r="CP479" s="214"/>
      <c r="CQ479" s="214"/>
      <c r="CR479" s="214"/>
      <c r="CS479" s="214"/>
      <c r="CT479" s="214"/>
      <c r="CU479" s="214"/>
      <c r="CV479" s="214"/>
      <c r="CW479" s="214"/>
      <c r="CX479" s="214"/>
      <c r="CY479" s="214"/>
      <c r="CZ479" s="214"/>
    </row>
    <row r="480" s="218" customFormat="true" ht="25.15" customHeight="true" x14ac:dyDescent="0.2">
      <c r="C480" s="1900" t="s">
        <v>262</v>
      </c>
      <c r="D480" s="1695"/>
      <c r="E480" s="511">
        <v>0.23324967262541788</v>
      </c>
      <c r="F480" s="445"/>
      <c r="G480" s="445"/>
      <c r="H480" s="1890" t="s">
        <v>311</v>
      </c>
      <c r="I480" s="1695"/>
      <c r="J480" s="512">
        <v>2.1156422709048314E-2</v>
      </c>
      <c r="K480" s="445"/>
      <c r="L480" s="445"/>
      <c r="M480" s="1894" t="s">
        <v>289</v>
      </c>
      <c r="N480" s="1695"/>
      <c r="O480" s="513">
        <v>1.8118601632467309E-2</v>
      </c>
      <c r="P480" s="445"/>
      <c r="Q480" s="445"/>
      <c r="Z480" s="211"/>
      <c r="AA480" s="211"/>
      <c r="AB480" s="211"/>
      <c r="AC480" s="211"/>
      <c r="AD480" s="211"/>
      <c r="AE480" s="211"/>
      <c r="AF480" s="211"/>
      <c r="AG480" s="211"/>
      <c r="AH480" s="211"/>
      <c r="AI480" s="211"/>
      <c r="AJ480" s="211"/>
      <c r="AK480" s="211"/>
      <c r="AL480" s="211"/>
      <c r="AM480" s="211"/>
      <c r="AN480" s="211"/>
      <c r="AO480" s="211"/>
      <c r="AP480" s="211"/>
      <c r="AQ480" s="211"/>
      <c r="AR480" s="211"/>
      <c r="AS480" s="211"/>
      <c r="AT480" s="211"/>
      <c r="AU480" s="211"/>
      <c r="AV480" s="211"/>
      <c r="AW480" s="211"/>
      <c r="AX480" s="211"/>
      <c r="AY480" s="211"/>
      <c r="AZ480" s="211"/>
      <c r="BA480" s="213"/>
      <c r="BB480" s="288"/>
      <c r="BC480" s="213"/>
      <c r="BD480" s="213"/>
      <c r="BE480" s="213"/>
      <c r="BF480" s="213"/>
      <c r="BG480" s="213"/>
      <c r="BH480" s="213"/>
      <c r="BI480" s="213"/>
      <c r="BJ480" s="213"/>
      <c r="BK480" s="213"/>
      <c r="BL480" s="213"/>
      <c r="BM480" s="213"/>
      <c r="BN480" s="213"/>
      <c r="BO480" s="213"/>
      <c r="BP480" s="213"/>
      <c r="BQ480" s="213"/>
      <c r="BR480" s="213"/>
      <c r="BS480" s="213"/>
      <c r="BT480" s="213"/>
      <c r="BU480" s="213"/>
      <c r="BV480" s="213"/>
      <c r="BW480" s="213"/>
      <c r="BX480" s="213"/>
      <c r="BY480" s="213"/>
      <c r="BZ480" s="214"/>
      <c r="CA480" s="214"/>
      <c r="CB480" s="214"/>
      <c r="CC480" s="214"/>
      <c r="CD480" s="214"/>
      <c r="CE480" s="214"/>
      <c r="CF480" s="214"/>
      <c r="CG480" s="214"/>
      <c r="CH480" s="214"/>
      <c r="CI480" s="214"/>
      <c r="CJ480" s="214"/>
      <c r="CK480" s="214"/>
      <c r="CL480" s="214"/>
      <c r="CM480" s="214"/>
      <c r="CN480" s="214"/>
      <c r="CO480" s="214"/>
      <c r="CP480" s="214"/>
      <c r="CQ480" s="214"/>
      <c r="CR480" s="214"/>
      <c r="CS480" s="214"/>
      <c r="CT480" s="214"/>
      <c r="CU480" s="214"/>
      <c r="CV480" s="214"/>
      <c r="CW480" s="214"/>
      <c r="CX480" s="214"/>
      <c r="CY480" s="214"/>
      <c r="CZ480" s="214"/>
    </row>
    <row r="481" s="218" customFormat="true" ht="25.15" customHeight="true" x14ac:dyDescent="0.2">
      <c r="C481" s="1900" t="s">
        <v>270</v>
      </c>
      <c r="D481" s="1695"/>
      <c r="E481" s="511">
        <v>0.15461149118503342</v>
      </c>
      <c r="F481" s="445"/>
      <c r="G481" s="445"/>
      <c r="H481" s="1890" t="s">
        <v>321</v>
      </c>
      <c r="I481" s="1695"/>
      <c r="J481" s="512">
        <v>-2.0679879599962279E-2</v>
      </c>
      <c r="K481" s="445"/>
      <c r="L481" s="445"/>
      <c r="M481" s="1894" t="s">
        <v>312</v>
      </c>
      <c r="N481" s="1695"/>
      <c r="O481" s="513">
        <v>1.7046701094839703E-2</v>
      </c>
      <c r="P481" s="445"/>
      <c r="Q481" s="445"/>
      <c r="Z481" s="211"/>
      <c r="AA481" s="211"/>
      <c r="AB481" s="211"/>
      <c r="AC481" s="211"/>
      <c r="AD481" s="211"/>
      <c r="AE481" s="211"/>
      <c r="AF481" s="211"/>
      <c r="AG481" s="211"/>
      <c r="AH481" s="211"/>
      <c r="AI481" s="211"/>
      <c r="AJ481" s="211"/>
      <c r="AK481" s="211"/>
      <c r="AL481" s="211"/>
      <c r="AM481" s="211"/>
      <c r="AN481" s="211"/>
      <c r="AO481" s="211"/>
      <c r="AP481" s="211"/>
      <c r="AQ481" s="211"/>
      <c r="AR481" s="211"/>
      <c r="AS481" s="211"/>
      <c r="AT481" s="211"/>
      <c r="AU481" s="211"/>
      <c r="AV481" s="211"/>
      <c r="AW481" s="211"/>
      <c r="AX481" s="211"/>
      <c r="AY481" s="211"/>
      <c r="AZ481" s="211"/>
      <c r="BA481" s="213"/>
      <c r="BB481" s="288"/>
      <c r="BC481" s="213"/>
      <c r="BD481" s="213"/>
      <c r="BE481" s="213"/>
      <c r="BF481" s="213"/>
      <c r="BG481" s="213"/>
      <c r="BH481" s="213"/>
      <c r="BI481" s="213"/>
      <c r="BJ481" s="213"/>
      <c r="BK481" s="213"/>
      <c r="BL481" s="213"/>
      <c r="BM481" s="213"/>
      <c r="BN481" s="213"/>
      <c r="BO481" s="213"/>
      <c r="BP481" s="213"/>
      <c r="BQ481" s="213"/>
      <c r="BR481" s="213"/>
      <c r="BS481" s="213"/>
      <c r="BT481" s="213"/>
      <c r="BU481" s="213"/>
      <c r="BV481" s="213"/>
      <c r="BW481" s="213"/>
      <c r="BX481" s="213"/>
      <c r="BY481" s="213"/>
      <c r="BZ481" s="214"/>
      <c r="CA481" s="214"/>
      <c r="CB481" s="214"/>
      <c r="CC481" s="214"/>
      <c r="CD481" s="214"/>
      <c r="CE481" s="214"/>
      <c r="CF481" s="214"/>
      <c r="CG481" s="214"/>
      <c r="CH481" s="214"/>
      <c r="CI481" s="214"/>
      <c r="CJ481" s="214"/>
      <c r="CK481" s="214"/>
      <c r="CL481" s="214"/>
      <c r="CM481" s="214"/>
      <c r="CN481" s="214"/>
      <c r="CO481" s="214"/>
      <c r="CP481" s="214"/>
      <c r="CQ481" s="214"/>
      <c r="CR481" s="214"/>
      <c r="CS481" s="214"/>
      <c r="CT481" s="214"/>
      <c r="CU481" s="214"/>
      <c r="CV481" s="214"/>
      <c r="CW481" s="214"/>
      <c r="CX481" s="214"/>
      <c r="CY481" s="214"/>
      <c r="CZ481" s="214"/>
    </row>
    <row r="482" s="218" customFormat="true" ht="25.15" customHeight="true" x14ac:dyDescent="0.2">
      <c r="C482" s="1900" t="s">
        <v>271</v>
      </c>
      <c r="D482" s="1695"/>
      <c r="E482" s="511">
        <v>8.1409155220349735E-2</v>
      </c>
      <c r="F482" s="445"/>
      <c r="G482" s="445"/>
      <c r="H482" s="1890" t="s">
        <v>324</v>
      </c>
      <c r="I482" s="1695"/>
      <c r="J482" s="512">
        <v>-1.9452220582616215E-2</v>
      </c>
      <c r="K482" s="445"/>
      <c r="L482" s="445"/>
      <c r="M482" s="1894" t="s">
        <v>325</v>
      </c>
      <c r="N482" s="1695"/>
      <c r="O482" s="513">
        <v>1.5006986145845901E-2</v>
      </c>
      <c r="P482" s="445"/>
      <c r="Q482" s="445"/>
      <c r="Z482" s="211"/>
      <c r="AA482" s="211"/>
      <c r="AB482" s="211"/>
      <c r="AC482" s="211"/>
      <c r="AD482" s="211"/>
      <c r="AE482" s="211"/>
      <c r="AF482" s="211"/>
      <c r="AG482" s="211"/>
      <c r="AH482" s="211"/>
      <c r="AI482" s="211"/>
      <c r="AJ482" s="211"/>
      <c r="AK482" s="211"/>
      <c r="AL482" s="211"/>
      <c r="AM482" s="211"/>
      <c r="AN482" s="211"/>
      <c r="AO482" s="211"/>
      <c r="AP482" s="211"/>
      <c r="AQ482" s="211"/>
      <c r="AR482" s="211"/>
      <c r="AS482" s="211"/>
      <c r="AT482" s="211"/>
      <c r="AU482" s="211"/>
      <c r="AV482" s="211"/>
      <c r="AW482" s="211"/>
      <c r="AX482" s="211"/>
      <c r="AY482" s="211"/>
      <c r="AZ482" s="211"/>
      <c r="BA482" s="213"/>
      <c r="BB482" s="288"/>
      <c r="BC482" s="213"/>
      <c r="BD482" s="213"/>
      <c r="BE482" s="213"/>
      <c r="BF482" s="213"/>
      <c r="BG482" s="213"/>
      <c r="BH482" s="213"/>
      <c r="BI482" s="213"/>
      <c r="BJ482" s="213"/>
      <c r="BK482" s="213"/>
      <c r="BL482" s="213"/>
      <c r="BM482" s="213"/>
      <c r="BN482" s="213"/>
      <c r="BO482" s="213"/>
      <c r="BP482" s="213"/>
      <c r="BQ482" s="213"/>
      <c r="BR482" s="213"/>
      <c r="BS482" s="213"/>
      <c r="BT482" s="213"/>
      <c r="BU482" s="213"/>
      <c r="BV482" s="213"/>
      <c r="BW482" s="213"/>
      <c r="BX482" s="213"/>
      <c r="BY482" s="213"/>
      <c r="BZ482" s="214"/>
      <c r="CA482" s="214"/>
      <c r="CB482" s="214"/>
      <c r="CC482" s="214"/>
      <c r="CD482" s="214"/>
      <c r="CE482" s="214"/>
      <c r="CF482" s="214"/>
      <c r="CG482" s="214"/>
      <c r="CH482" s="214"/>
      <c r="CI482" s="214"/>
      <c r="CJ482" s="214"/>
      <c r="CK482" s="214"/>
      <c r="CL482" s="214"/>
      <c r="CM482" s="214"/>
      <c r="CN482" s="214"/>
      <c r="CO482" s="214"/>
      <c r="CP482" s="214"/>
      <c r="CQ482" s="214"/>
      <c r="CR482" s="214"/>
      <c r="CS482" s="214"/>
      <c r="CT482" s="214"/>
      <c r="CU482" s="214"/>
      <c r="CV482" s="214"/>
      <c r="CW482" s="214"/>
      <c r="CX482" s="214"/>
      <c r="CY482" s="214"/>
      <c r="CZ482" s="214"/>
    </row>
    <row r="483" s="218" customFormat="true" ht="25.15" customHeight="true" x14ac:dyDescent="0.2">
      <c r="C483" s="1900" t="s">
        <v>285</v>
      </c>
      <c r="D483" s="1695"/>
      <c r="E483" s="511">
        <v>1.3909170405435399E-2</v>
      </c>
      <c r="F483" s="445"/>
      <c r="G483" s="445"/>
      <c r="H483" s="1890" t="s">
        <v>305</v>
      </c>
      <c r="I483" s="1695"/>
      <c r="J483" s="512">
        <v>-1.8514979884551603E-2</v>
      </c>
      <c r="K483" s="445"/>
      <c r="L483" s="445"/>
      <c r="M483" s="1894" t="s">
        <v>298</v>
      </c>
      <c r="N483" s="1695"/>
      <c r="O483" s="513">
        <v>-1.353615633032334E-2</v>
      </c>
      <c r="P483" s="445"/>
      <c r="Q483" s="445"/>
      <c r="Z483" s="211"/>
      <c r="AA483" s="211"/>
      <c r="AB483" s="211"/>
      <c r="AC483" s="211"/>
      <c r="AD483" s="211"/>
      <c r="AE483" s="211"/>
      <c r="AF483" s="211"/>
      <c r="AG483" s="211"/>
      <c r="AH483" s="211"/>
      <c r="AI483" s="211"/>
      <c r="AJ483" s="211"/>
      <c r="AK483" s="211"/>
      <c r="AL483" s="211"/>
      <c r="AM483" s="211"/>
      <c r="AN483" s="211"/>
      <c r="AO483" s="211"/>
      <c r="AP483" s="211"/>
      <c r="AQ483" s="211"/>
      <c r="AR483" s="211"/>
      <c r="AS483" s="211"/>
      <c r="AT483" s="211"/>
      <c r="AU483" s="211"/>
      <c r="AV483" s="211"/>
      <c r="AW483" s="211"/>
      <c r="AX483" s="211"/>
      <c r="AY483" s="211"/>
      <c r="AZ483" s="211"/>
      <c r="BA483" s="213"/>
      <c r="BB483" s="288"/>
      <c r="BC483" s="213"/>
      <c r="BD483" s="213"/>
      <c r="BE483" s="213"/>
      <c r="BF483" s="213"/>
      <c r="BG483" s="213"/>
      <c r="BH483" s="213"/>
      <c r="BI483" s="213"/>
      <c r="BJ483" s="213"/>
      <c r="BK483" s="213"/>
      <c r="BL483" s="213"/>
      <c r="BM483" s="213"/>
      <c r="BN483" s="213"/>
      <c r="BO483" s="213"/>
      <c r="BP483" s="213"/>
      <c r="BQ483" s="213"/>
      <c r="BR483" s="213"/>
      <c r="BS483" s="213"/>
      <c r="BT483" s="213"/>
      <c r="BU483" s="213"/>
      <c r="BV483" s="213"/>
      <c r="BW483" s="213"/>
      <c r="BX483" s="213"/>
      <c r="BY483" s="213"/>
      <c r="BZ483" s="214"/>
      <c r="CA483" s="214"/>
      <c r="CB483" s="214"/>
      <c r="CC483" s="214"/>
      <c r="CD483" s="214"/>
      <c r="CE483" s="214"/>
      <c r="CF483" s="214"/>
      <c r="CG483" s="214"/>
      <c r="CH483" s="214"/>
      <c r="CI483" s="214"/>
      <c r="CJ483" s="214"/>
      <c r="CK483" s="214"/>
      <c r="CL483" s="214"/>
      <c r="CM483" s="214"/>
      <c r="CN483" s="214"/>
      <c r="CO483" s="214"/>
      <c r="CP483" s="214"/>
      <c r="CQ483" s="214"/>
      <c r="CR483" s="214"/>
      <c r="CS483" s="214"/>
      <c r="CT483" s="214"/>
      <c r="CU483" s="214"/>
      <c r="CV483" s="214"/>
      <c r="CW483" s="214"/>
      <c r="CX483" s="214"/>
      <c r="CY483" s="214"/>
      <c r="CZ483" s="214"/>
    </row>
    <row r="484" s="218" customFormat="true" ht="25.15" customHeight="true" x14ac:dyDescent="0.2">
      <c r="C484" s="1900" t="s">
        <v>250</v>
      </c>
      <c r="D484" s="1695"/>
      <c r="E484" s="511">
        <v>0.45228230132846403</v>
      </c>
      <c r="F484" s="445"/>
      <c r="G484" s="445"/>
      <c r="H484" s="1890" t="s">
        <v>329</v>
      </c>
      <c r="I484" s="1695"/>
      <c r="J484" s="512">
        <v>-1.6362881586117844E-2</v>
      </c>
      <c r="K484" s="445"/>
      <c r="L484" s="445"/>
      <c r="M484" s="1894" t="s">
        <v>327</v>
      </c>
      <c r="N484" s="1695"/>
      <c r="O484" s="513">
        <v>-1.1483150028886941E-2</v>
      </c>
      <c r="P484" s="445"/>
      <c r="Q484" s="445"/>
      <c r="Z484" s="211"/>
      <c r="AA484" s="211"/>
      <c r="AB484" s="211"/>
      <c r="AC484" s="211"/>
      <c r="AD484" s="211"/>
      <c r="AE484" s="211"/>
      <c r="AF484" s="211"/>
      <c r="AG484" s="211"/>
      <c r="AH484" s="211"/>
      <c r="AI484" s="211"/>
      <c r="AJ484" s="211"/>
      <c r="AK484" s="211"/>
      <c r="AL484" s="211"/>
      <c r="AM484" s="211"/>
      <c r="AN484" s="211"/>
      <c r="AO484" s="211"/>
      <c r="AP484" s="211"/>
      <c r="AQ484" s="211"/>
      <c r="AR484" s="211"/>
      <c r="AS484" s="211"/>
      <c r="AT484" s="211"/>
      <c r="AU484" s="211"/>
      <c r="AV484" s="211"/>
      <c r="AW484" s="211"/>
      <c r="AX484" s="211"/>
      <c r="AY484" s="211"/>
      <c r="AZ484" s="211"/>
      <c r="BA484" s="213"/>
      <c r="BB484" s="288"/>
      <c r="BC484" s="213"/>
      <c r="BD484" s="213"/>
      <c r="BE484" s="213"/>
      <c r="BF484" s="213"/>
      <c r="BG484" s="213"/>
      <c r="BH484" s="213"/>
      <c r="BI484" s="213"/>
      <c r="BJ484" s="213"/>
      <c r="BK484" s="213"/>
      <c r="BL484" s="213"/>
      <c r="BM484" s="213"/>
      <c r="BN484" s="213"/>
      <c r="BO484" s="213"/>
      <c r="BP484" s="213"/>
      <c r="BQ484" s="213"/>
      <c r="BR484" s="213"/>
      <c r="BS484" s="213"/>
      <c r="BT484" s="213"/>
      <c r="BU484" s="213"/>
      <c r="BV484" s="213"/>
      <c r="BW484" s="213"/>
      <c r="BX484" s="213"/>
      <c r="BY484" s="213"/>
      <c r="BZ484" s="214"/>
      <c r="CA484" s="214"/>
      <c r="CB484" s="214"/>
      <c r="CC484" s="214"/>
      <c r="CD484" s="214"/>
      <c r="CE484" s="214"/>
      <c r="CF484" s="214"/>
      <c r="CG484" s="214"/>
      <c r="CH484" s="214"/>
      <c r="CI484" s="214"/>
      <c r="CJ484" s="214"/>
      <c r="CK484" s="214"/>
      <c r="CL484" s="214"/>
      <c r="CM484" s="214"/>
      <c r="CN484" s="214"/>
      <c r="CO484" s="214"/>
      <c r="CP484" s="214"/>
      <c r="CQ484" s="214"/>
      <c r="CR484" s="214"/>
      <c r="CS484" s="214"/>
      <c r="CT484" s="214"/>
      <c r="CU484" s="214"/>
      <c r="CV484" s="214"/>
      <c r="CW484" s="214"/>
      <c r="CX484" s="214"/>
      <c r="CY484" s="214"/>
      <c r="CZ484" s="214"/>
    </row>
    <row r="485" s="218" customFormat="true" ht="25.15" customHeight="true" x14ac:dyDescent="0.2">
      <c r="C485" s="1900" t="s">
        <v>252</v>
      </c>
      <c r="D485" s="1695"/>
      <c r="E485" s="511">
        <v>0.52122086879108231</v>
      </c>
      <c r="F485" s="445"/>
      <c r="G485" s="445"/>
      <c r="H485" s="1890" t="s">
        <v>304</v>
      </c>
      <c r="I485" s="1695"/>
      <c r="J485" s="512">
        <v>-1.5985739247442701E-2</v>
      </c>
      <c r="K485" s="445"/>
      <c r="L485" s="445"/>
      <c r="M485" s="1894" t="s">
        <v>326</v>
      </c>
      <c r="N485" s="1695"/>
      <c r="O485" s="513">
        <v>1.1103479159730237E-2</v>
      </c>
      <c r="P485" s="445"/>
      <c r="Q485" s="445"/>
      <c r="Z485" s="211"/>
      <c r="AA485" s="211"/>
      <c r="AB485" s="211"/>
      <c r="AC485" s="211"/>
      <c r="AD485" s="211"/>
      <c r="AE485" s="211"/>
      <c r="AF485" s="211"/>
      <c r="AG485" s="211"/>
      <c r="AH485" s="211"/>
      <c r="AI485" s="211"/>
      <c r="AJ485" s="211"/>
      <c r="AK485" s="211"/>
      <c r="AL485" s="211"/>
      <c r="AM485" s="211"/>
      <c r="AN485" s="211"/>
      <c r="AO485" s="211"/>
      <c r="AP485" s="211"/>
      <c r="AQ485" s="211"/>
      <c r="AR485" s="211"/>
      <c r="AS485" s="211"/>
      <c r="AT485" s="211"/>
      <c r="AU485" s="211"/>
      <c r="AV485" s="211"/>
      <c r="AW485" s="211"/>
      <c r="AX485" s="211"/>
      <c r="AY485" s="211"/>
      <c r="AZ485" s="211"/>
      <c r="BA485" s="213"/>
      <c r="BB485" s="288"/>
      <c r="BC485" s="213"/>
      <c r="BD485" s="213"/>
      <c r="BE485" s="213"/>
      <c r="BF485" s="213"/>
      <c r="BG485" s="213"/>
      <c r="BH485" s="213"/>
      <c r="BI485" s="213"/>
      <c r="BJ485" s="213"/>
      <c r="BK485" s="213"/>
      <c r="BL485" s="213"/>
      <c r="BM485" s="213"/>
      <c r="BN485" s="213"/>
      <c r="BO485" s="213"/>
      <c r="BP485" s="213"/>
      <c r="BQ485" s="213"/>
      <c r="BR485" s="213"/>
      <c r="BS485" s="213"/>
      <c r="BT485" s="213"/>
      <c r="BU485" s="213"/>
      <c r="BV485" s="213"/>
      <c r="BW485" s="213"/>
      <c r="BX485" s="213"/>
      <c r="BY485" s="213"/>
      <c r="BZ485" s="214"/>
      <c r="CA485" s="214"/>
      <c r="CB485" s="214"/>
      <c r="CC485" s="214"/>
      <c r="CD485" s="214"/>
      <c r="CE485" s="214"/>
      <c r="CF485" s="214"/>
      <c r="CG485" s="214"/>
      <c r="CH485" s="214"/>
      <c r="CI485" s="214"/>
      <c r="CJ485" s="214"/>
      <c r="CK485" s="214"/>
      <c r="CL485" s="214"/>
      <c r="CM485" s="214"/>
      <c r="CN485" s="214"/>
      <c r="CO485" s="214"/>
      <c r="CP485" s="214"/>
      <c r="CQ485" s="214"/>
      <c r="CR485" s="214"/>
      <c r="CS485" s="214"/>
      <c r="CT485" s="214"/>
      <c r="CU485" s="214"/>
      <c r="CV485" s="214"/>
      <c r="CW485" s="214"/>
      <c r="CX485" s="214"/>
      <c r="CY485" s="214"/>
      <c r="CZ485" s="214"/>
    </row>
    <row r="486" s="218" customFormat="true" ht="25.15" customHeight="true" x14ac:dyDescent="0.2">
      <c r="C486" s="1900" t="s">
        <v>259</v>
      </c>
      <c r="D486" s="1695"/>
      <c r="E486" s="511">
        <v>0.36694893398128936</v>
      </c>
      <c r="F486" s="445"/>
      <c r="G486" s="445"/>
      <c r="H486" s="1890" t="s">
        <v>319</v>
      </c>
      <c r="I486" s="1695"/>
      <c r="J486" s="512">
        <v>-1.4450376368466437E-2</v>
      </c>
      <c r="K486" s="445"/>
      <c r="L486" s="445"/>
      <c r="M486" s="1894" t="s">
        <v>281</v>
      </c>
      <c r="N486" s="1695"/>
      <c r="O486" s="513">
        <v>8.291422633136418E-3</v>
      </c>
      <c r="P486" s="445"/>
      <c r="Q486" s="445"/>
      <c r="Z486" s="211"/>
      <c r="AA486" s="211"/>
      <c r="AB486" s="211"/>
      <c r="AC486" s="211"/>
      <c r="AD486" s="211"/>
      <c r="AE486" s="211"/>
      <c r="AF486" s="211"/>
      <c r="AG486" s="211"/>
      <c r="AH486" s="211"/>
      <c r="AI486" s="211"/>
      <c r="AJ486" s="211"/>
      <c r="AK486" s="211"/>
      <c r="AL486" s="211"/>
      <c r="AM486" s="211"/>
      <c r="AN486" s="211"/>
      <c r="AO486" s="211"/>
      <c r="AP486" s="211"/>
      <c r="AQ486" s="211"/>
      <c r="AR486" s="211"/>
      <c r="AS486" s="211"/>
      <c r="AT486" s="211"/>
      <c r="AU486" s="211"/>
      <c r="AV486" s="211"/>
      <c r="AW486" s="211"/>
      <c r="AX486" s="211"/>
      <c r="AY486" s="211"/>
      <c r="AZ486" s="211"/>
      <c r="BA486" s="213"/>
      <c r="BB486" s="288"/>
      <c r="BC486" s="213"/>
      <c r="BD486" s="213"/>
      <c r="BE486" s="213"/>
      <c r="BF486" s="213"/>
      <c r="BG486" s="213"/>
      <c r="BH486" s="213"/>
      <c r="BI486" s="213"/>
      <c r="BJ486" s="213"/>
      <c r="BK486" s="213"/>
      <c r="BL486" s="213"/>
      <c r="BM486" s="213"/>
      <c r="BN486" s="213"/>
      <c r="BO486" s="213"/>
      <c r="BP486" s="213"/>
      <c r="BQ486" s="213"/>
      <c r="BR486" s="213"/>
      <c r="BS486" s="213"/>
      <c r="BT486" s="213"/>
      <c r="BU486" s="213"/>
      <c r="BV486" s="213"/>
      <c r="BW486" s="213"/>
      <c r="BX486" s="213"/>
      <c r="BY486" s="213"/>
      <c r="BZ486" s="214"/>
      <c r="CA486" s="214"/>
      <c r="CB486" s="214"/>
      <c r="CC486" s="214"/>
      <c r="CD486" s="214"/>
      <c r="CE486" s="214"/>
      <c r="CF486" s="214"/>
      <c r="CG486" s="214"/>
      <c r="CH486" s="214"/>
      <c r="CI486" s="214"/>
      <c r="CJ486" s="214"/>
      <c r="CK486" s="214"/>
      <c r="CL486" s="214"/>
      <c r="CM486" s="214"/>
      <c r="CN486" s="214"/>
      <c r="CO486" s="214"/>
      <c r="CP486" s="214"/>
      <c r="CQ486" s="214"/>
      <c r="CR486" s="214"/>
      <c r="CS486" s="214"/>
      <c r="CT486" s="214"/>
      <c r="CU486" s="214"/>
      <c r="CV486" s="214"/>
      <c r="CW486" s="214"/>
      <c r="CX486" s="214"/>
      <c r="CY486" s="214"/>
      <c r="CZ486" s="214"/>
    </row>
    <row r="487" s="218" customFormat="true" ht="25.15" customHeight="true" x14ac:dyDescent="0.2">
      <c r="C487" s="1900" t="s">
        <v>247</v>
      </c>
      <c r="D487" s="1695"/>
      <c r="E487" s="511">
        <v>0.45131649206637131</v>
      </c>
      <c r="F487" s="445"/>
      <c r="G487" s="445"/>
      <c r="H487" s="1890" t="s">
        <v>330</v>
      </c>
      <c r="I487" s="1695"/>
      <c r="J487" s="512">
        <v>-1.3345266557771919E-2</v>
      </c>
      <c r="K487" s="445"/>
      <c r="L487" s="445"/>
      <c r="M487" s="1894" t="s">
        <v>328</v>
      </c>
      <c r="N487" s="1695"/>
      <c r="O487" s="513">
        <v>-5.0417832025842577E-3</v>
      </c>
      <c r="P487" s="445"/>
      <c r="Q487" s="445"/>
      <c r="Z487" s="211"/>
      <c r="AA487" s="211"/>
      <c r="AB487" s="211"/>
      <c r="AC487" s="211"/>
      <c r="AD487" s="211"/>
      <c r="AE487" s="211"/>
      <c r="AF487" s="211"/>
      <c r="AG487" s="211"/>
      <c r="AH487" s="211"/>
      <c r="AI487" s="211"/>
      <c r="AJ487" s="211"/>
      <c r="AK487" s="211"/>
      <c r="AL487" s="211"/>
      <c r="AM487" s="211"/>
      <c r="AN487" s="211"/>
      <c r="AO487" s="211"/>
      <c r="AP487" s="211"/>
      <c r="AQ487" s="211"/>
      <c r="AR487" s="211"/>
      <c r="AS487" s="211"/>
      <c r="AT487" s="211"/>
      <c r="AU487" s="211"/>
      <c r="AV487" s="211"/>
      <c r="AW487" s="211"/>
      <c r="AX487" s="211"/>
      <c r="AY487" s="211"/>
      <c r="AZ487" s="211"/>
      <c r="BA487" s="213"/>
      <c r="BB487" s="288"/>
      <c r="BC487" s="213"/>
      <c r="BD487" s="213"/>
      <c r="BE487" s="213"/>
      <c r="BF487" s="213"/>
      <c r="BG487" s="213"/>
      <c r="BH487" s="213"/>
      <c r="BI487" s="213"/>
      <c r="BJ487" s="213"/>
      <c r="BK487" s="213"/>
      <c r="BL487" s="213"/>
      <c r="BM487" s="213"/>
      <c r="BN487" s="213"/>
      <c r="BO487" s="213"/>
      <c r="BP487" s="213"/>
      <c r="BQ487" s="213"/>
      <c r="BR487" s="213"/>
      <c r="BS487" s="213"/>
      <c r="BT487" s="213"/>
      <c r="BU487" s="213"/>
      <c r="BV487" s="213"/>
      <c r="BW487" s="213"/>
      <c r="BX487" s="213"/>
      <c r="BY487" s="213"/>
      <c r="BZ487" s="214"/>
      <c r="CA487" s="214"/>
      <c r="CB487" s="214"/>
      <c r="CC487" s="214"/>
      <c r="CD487" s="214"/>
      <c r="CE487" s="214"/>
      <c r="CF487" s="214"/>
      <c r="CG487" s="214"/>
      <c r="CH487" s="214"/>
      <c r="CI487" s="214"/>
      <c r="CJ487" s="214"/>
      <c r="CK487" s="214"/>
      <c r="CL487" s="214"/>
      <c r="CM487" s="214"/>
      <c r="CN487" s="214"/>
      <c r="CO487" s="214"/>
      <c r="CP487" s="214"/>
      <c r="CQ487" s="214"/>
      <c r="CR487" s="214"/>
      <c r="CS487" s="214"/>
      <c r="CT487" s="214"/>
      <c r="CU487" s="214"/>
      <c r="CV487" s="214"/>
      <c r="CW487" s="214"/>
      <c r="CX487" s="214"/>
      <c r="CY487" s="214"/>
      <c r="CZ487" s="214"/>
    </row>
    <row r="488" s="218" customFormat="true" ht="25.15" customHeight="true" x14ac:dyDescent="0.2">
      <c r="C488" s="1900" t="s">
        <v>256</v>
      </c>
      <c r="D488" s="1695"/>
      <c r="E488" s="511">
        <v>0.43783772970840684</v>
      </c>
      <c r="F488" s="445"/>
      <c r="G488" s="445"/>
      <c r="H488" s="1890" t="s">
        <v>327</v>
      </c>
      <c r="I488" s="1695"/>
      <c r="J488" s="512">
        <v>-1.3197012926528766E-2</v>
      </c>
      <c r="K488" s="445"/>
      <c r="L488" s="445"/>
      <c r="M488" s="1896" t="s">
        <v>290</v>
      </c>
      <c r="N488" s="1695"/>
      <c r="O488" s="515">
        <v>2.7323210117624181E-3</v>
      </c>
      <c r="P488" s="445"/>
      <c r="Q488" s="445"/>
      <c r="Z488" s="211"/>
      <c r="AA488" s="211"/>
      <c r="AB488" s="211"/>
      <c r="AC488" s="211"/>
      <c r="AD488" s="211"/>
      <c r="AE488" s="211"/>
      <c r="AF488" s="211"/>
      <c r="AG488" s="211"/>
      <c r="AH488" s="211"/>
      <c r="AI488" s="211"/>
      <c r="AJ488" s="211"/>
      <c r="AK488" s="211"/>
      <c r="AL488" s="211"/>
      <c r="AM488" s="211"/>
      <c r="AN488" s="211"/>
      <c r="AO488" s="211"/>
      <c r="AP488" s="211"/>
      <c r="AQ488" s="211"/>
      <c r="AR488" s="211"/>
      <c r="AS488" s="211"/>
      <c r="AT488" s="211"/>
      <c r="AU488" s="211"/>
      <c r="AV488" s="211"/>
      <c r="AW488" s="211"/>
      <c r="AX488" s="211"/>
      <c r="AY488" s="211"/>
      <c r="AZ488" s="211"/>
      <c r="BA488" s="213"/>
      <c r="BB488" s="288"/>
      <c r="BC488" s="213"/>
      <c r="BD488" s="213"/>
      <c r="BE488" s="213"/>
      <c r="BF488" s="213"/>
      <c r="BG488" s="213"/>
      <c r="BH488" s="213"/>
      <c r="BI488" s="213"/>
      <c r="BJ488" s="213"/>
      <c r="BK488" s="213"/>
      <c r="BL488" s="213"/>
      <c r="BM488" s="213"/>
      <c r="BN488" s="213"/>
      <c r="BO488" s="213"/>
      <c r="BP488" s="213"/>
      <c r="BQ488" s="213"/>
      <c r="BR488" s="213"/>
      <c r="BS488" s="213"/>
      <c r="BT488" s="213"/>
      <c r="BU488" s="213"/>
      <c r="BV488" s="213"/>
      <c r="BW488" s="213"/>
      <c r="BX488" s="213"/>
      <c r="BY488" s="213"/>
      <c r="BZ488" s="214"/>
      <c r="CA488" s="214"/>
      <c r="CB488" s="214"/>
      <c r="CC488" s="214"/>
      <c r="CD488" s="214"/>
      <c r="CE488" s="214"/>
      <c r="CF488" s="214"/>
      <c r="CG488" s="214"/>
      <c r="CH488" s="214"/>
      <c r="CI488" s="214"/>
      <c r="CJ488" s="214"/>
      <c r="CK488" s="214"/>
      <c r="CL488" s="214"/>
      <c r="CM488" s="214"/>
      <c r="CN488" s="214"/>
      <c r="CO488" s="214"/>
      <c r="CP488" s="214"/>
      <c r="CQ488" s="214"/>
      <c r="CR488" s="214"/>
      <c r="CS488" s="214"/>
      <c r="CT488" s="214"/>
      <c r="CU488" s="214"/>
      <c r="CV488" s="214"/>
      <c r="CW488" s="214"/>
      <c r="CX488" s="214"/>
      <c r="CY488" s="214"/>
      <c r="CZ488" s="214"/>
    </row>
    <row r="489" s="218" customFormat="true" ht="25.15" customHeight="true" x14ac:dyDescent="0.2">
      <c r="C489" s="1900" t="s">
        <v>254</v>
      </c>
      <c r="D489" s="1695"/>
      <c r="E489" s="511">
        <v>0.38738700287369005</v>
      </c>
      <c r="F489" s="445"/>
      <c r="G489" s="445"/>
      <c r="H489" s="1890" t="s">
        <v>258</v>
      </c>
      <c r="I489" s="1695"/>
      <c r="J489" s="512">
        <v>-1.2701916505411113E-2</v>
      </c>
      <c r="K489" s="445"/>
      <c r="L489" s="445"/>
      <c r="M489" s="1694"/>
      <c r="N489" s="1695"/>
      <c r="O489" s="461"/>
      <c r="P489" s="445"/>
      <c r="Q489" s="445"/>
      <c r="Z489" s="211"/>
      <c r="AA489" s="211"/>
      <c r="AB489" s="211"/>
      <c r="AC489" s="211"/>
      <c r="AD489" s="211"/>
      <c r="AE489" s="211"/>
      <c r="AF489" s="211"/>
      <c r="AG489" s="211"/>
      <c r="AH489" s="211"/>
      <c r="AI489" s="211"/>
      <c r="AJ489" s="211"/>
      <c r="AK489" s="211"/>
      <c r="AL489" s="211"/>
      <c r="AM489" s="211"/>
      <c r="AN489" s="211"/>
      <c r="AO489" s="211"/>
      <c r="AP489" s="211"/>
      <c r="AQ489" s="211"/>
      <c r="AR489" s="211"/>
      <c r="AS489" s="211"/>
      <c r="AT489" s="211"/>
      <c r="AU489" s="211"/>
      <c r="AV489" s="211"/>
      <c r="AW489" s="211"/>
      <c r="AX489" s="211"/>
      <c r="AY489" s="211"/>
      <c r="AZ489" s="211"/>
      <c r="BA489" s="213"/>
      <c r="BB489" s="288"/>
      <c r="BC489" s="213"/>
      <c r="BD489" s="213"/>
      <c r="BE489" s="213"/>
      <c r="BF489" s="213"/>
      <c r="BG489" s="213"/>
      <c r="BH489" s="213"/>
      <c r="BI489" s="213"/>
      <c r="BJ489" s="213"/>
      <c r="BK489" s="213"/>
      <c r="BL489" s="213"/>
      <c r="BM489" s="213"/>
      <c r="BN489" s="213"/>
      <c r="BO489" s="213"/>
      <c r="BP489" s="213"/>
      <c r="BQ489" s="213"/>
      <c r="BR489" s="213"/>
      <c r="BS489" s="213"/>
      <c r="BT489" s="213"/>
      <c r="BU489" s="213"/>
      <c r="BV489" s="213"/>
      <c r="BW489" s="213"/>
      <c r="BX489" s="213"/>
      <c r="BY489" s="213"/>
      <c r="BZ489" s="214"/>
      <c r="CA489" s="214"/>
      <c r="CB489" s="214"/>
      <c r="CC489" s="214"/>
      <c r="CD489" s="214"/>
      <c r="CE489" s="214"/>
      <c r="CF489" s="214"/>
      <c r="CG489" s="214"/>
      <c r="CH489" s="214"/>
      <c r="CI489" s="214"/>
      <c r="CJ489" s="214"/>
      <c r="CK489" s="214"/>
      <c r="CL489" s="214"/>
      <c r="CM489" s="214"/>
      <c r="CN489" s="214"/>
      <c r="CO489" s="214"/>
      <c r="CP489" s="214"/>
      <c r="CQ489" s="214"/>
      <c r="CR489" s="214"/>
      <c r="CS489" s="214"/>
      <c r="CT489" s="214"/>
      <c r="CU489" s="214"/>
      <c r="CV489" s="214"/>
      <c r="CW489" s="214"/>
      <c r="CX489" s="214"/>
      <c r="CY489" s="214"/>
      <c r="CZ489" s="214"/>
    </row>
    <row r="490" s="218" customFormat="true" ht="25.15" customHeight="true" x14ac:dyDescent="0.2">
      <c r="C490" s="1900" t="s">
        <v>291</v>
      </c>
      <c r="D490" s="1695"/>
      <c r="E490" s="511">
        <v>8.020169827336561E-3</v>
      </c>
      <c r="F490" s="445"/>
      <c r="G490" s="445"/>
      <c r="H490" s="1890" t="s">
        <v>322</v>
      </c>
      <c r="I490" s="1695"/>
      <c r="J490" s="512">
        <v>-1.2290995161746778E-2</v>
      </c>
      <c r="K490" s="445"/>
      <c r="L490" s="445"/>
      <c r="M490" s="1694"/>
      <c r="N490" s="1695"/>
      <c r="O490" s="461"/>
      <c r="P490" s="445"/>
      <c r="Q490" s="445"/>
      <c r="Z490" s="211"/>
      <c r="AA490" s="211"/>
      <c r="AB490" s="211"/>
      <c r="AC490" s="211"/>
      <c r="AD490" s="211"/>
      <c r="AE490" s="211"/>
      <c r="AF490" s="211"/>
      <c r="AG490" s="211"/>
      <c r="AH490" s="211"/>
      <c r="AI490" s="211"/>
      <c r="AJ490" s="211"/>
      <c r="AK490" s="211"/>
      <c r="AL490" s="211"/>
      <c r="AM490" s="211"/>
      <c r="AN490" s="211"/>
      <c r="AO490" s="211"/>
      <c r="AP490" s="211"/>
      <c r="AQ490" s="211"/>
      <c r="AR490" s="211"/>
      <c r="AS490" s="211"/>
      <c r="AT490" s="211"/>
      <c r="AU490" s="211"/>
      <c r="AV490" s="211"/>
      <c r="AW490" s="211"/>
      <c r="AX490" s="211"/>
      <c r="AY490" s="211"/>
      <c r="AZ490" s="211"/>
      <c r="BA490" s="213"/>
      <c r="BB490" s="288"/>
      <c r="BC490" s="213"/>
      <c r="BD490" s="213"/>
      <c r="BE490" s="213"/>
      <c r="BF490" s="213"/>
      <c r="BG490" s="213"/>
      <c r="BH490" s="213"/>
      <c r="BI490" s="213"/>
      <c r="BJ490" s="213"/>
      <c r="BK490" s="213"/>
      <c r="BL490" s="213"/>
      <c r="BM490" s="213"/>
      <c r="BN490" s="213"/>
      <c r="BO490" s="213"/>
      <c r="BP490" s="213"/>
      <c r="BQ490" s="213"/>
      <c r="BR490" s="213"/>
      <c r="BS490" s="213"/>
      <c r="BT490" s="213"/>
      <c r="BU490" s="213"/>
      <c r="BV490" s="213"/>
      <c r="BW490" s="213"/>
      <c r="BX490" s="213"/>
      <c r="BY490" s="213"/>
      <c r="BZ490" s="214"/>
      <c r="CA490" s="214"/>
      <c r="CB490" s="214"/>
      <c r="CC490" s="214"/>
      <c r="CD490" s="214"/>
      <c r="CE490" s="214"/>
      <c r="CF490" s="214"/>
      <c r="CG490" s="214"/>
      <c r="CH490" s="214"/>
      <c r="CI490" s="214"/>
      <c r="CJ490" s="214"/>
      <c r="CK490" s="214"/>
      <c r="CL490" s="214"/>
      <c r="CM490" s="214"/>
      <c r="CN490" s="214"/>
      <c r="CO490" s="214"/>
      <c r="CP490" s="214"/>
      <c r="CQ490" s="214"/>
      <c r="CR490" s="214"/>
      <c r="CS490" s="214"/>
      <c r="CT490" s="214"/>
      <c r="CU490" s="214"/>
      <c r="CV490" s="214"/>
      <c r="CW490" s="214"/>
      <c r="CX490" s="214"/>
      <c r="CY490" s="214"/>
      <c r="CZ490" s="214"/>
    </row>
    <row r="491" s="218" customFormat="true" ht="25.15" customHeight="true" x14ac:dyDescent="0.2">
      <c r="C491" s="1900" t="s">
        <v>309</v>
      </c>
      <c r="D491" s="1695"/>
      <c r="E491" s="511">
        <v>1.0408823603604974E-3</v>
      </c>
      <c r="F491" s="445"/>
      <c r="G491" s="445"/>
      <c r="H491" s="1890" t="s">
        <v>326</v>
      </c>
      <c r="I491" s="1695"/>
      <c r="J491" s="512">
        <v>-9.8919774851770736E-3</v>
      </c>
      <c r="K491" s="445"/>
      <c r="L491" s="445"/>
      <c r="M491" s="1694"/>
      <c r="N491" s="1695"/>
      <c r="O491" s="445"/>
      <c r="P491" s="445"/>
      <c r="Q491" s="445"/>
      <c r="Z491" s="211"/>
      <c r="AA491" s="211"/>
      <c r="AB491" s="211"/>
      <c r="AC491" s="211"/>
      <c r="AD491" s="211"/>
      <c r="AE491" s="211"/>
      <c r="AF491" s="211"/>
      <c r="AG491" s="211"/>
      <c r="AH491" s="211"/>
      <c r="AI491" s="211"/>
      <c r="AJ491" s="211"/>
      <c r="AK491" s="211"/>
      <c r="AL491" s="211"/>
      <c r="AM491" s="211"/>
      <c r="AN491" s="211"/>
      <c r="AO491" s="211"/>
      <c r="AP491" s="211"/>
      <c r="AQ491" s="211"/>
      <c r="AR491" s="211"/>
      <c r="AS491" s="211"/>
      <c r="AT491" s="211"/>
      <c r="AU491" s="211"/>
      <c r="AV491" s="211"/>
      <c r="AW491" s="211"/>
      <c r="AX491" s="211"/>
      <c r="AY491" s="211"/>
      <c r="AZ491" s="211"/>
      <c r="BA491" s="213"/>
      <c r="BB491" s="288"/>
      <c r="BC491" s="213"/>
      <c r="BD491" s="213"/>
      <c r="BE491" s="213"/>
      <c r="BF491" s="213"/>
      <c r="BG491" s="213"/>
      <c r="BH491" s="213"/>
      <c r="BI491" s="213"/>
      <c r="BJ491" s="213"/>
      <c r="BK491" s="213"/>
      <c r="BL491" s="213"/>
      <c r="BM491" s="213"/>
      <c r="BN491" s="213"/>
      <c r="BO491" s="213"/>
      <c r="BP491" s="213"/>
      <c r="BQ491" s="213"/>
      <c r="BR491" s="213"/>
      <c r="BS491" s="213"/>
      <c r="BT491" s="213"/>
      <c r="BU491" s="213"/>
      <c r="BV491" s="213"/>
      <c r="BW491" s="213"/>
      <c r="BX491" s="213"/>
      <c r="BY491" s="213"/>
      <c r="BZ491" s="214"/>
      <c r="CA491" s="214"/>
      <c r="CB491" s="214"/>
      <c r="CC491" s="214"/>
      <c r="CD491" s="214"/>
      <c r="CE491" s="214"/>
      <c r="CF491" s="214"/>
      <c r="CG491" s="214"/>
      <c r="CH491" s="214"/>
      <c r="CI491" s="214"/>
      <c r="CJ491" s="214"/>
      <c r="CK491" s="214"/>
      <c r="CL491" s="214"/>
      <c r="CM491" s="214"/>
      <c r="CN491" s="214"/>
      <c r="CO491" s="214"/>
      <c r="CP491" s="214"/>
      <c r="CQ491" s="214"/>
      <c r="CR491" s="214"/>
      <c r="CS491" s="214"/>
      <c r="CT491" s="214"/>
      <c r="CU491" s="214"/>
      <c r="CV491" s="214"/>
      <c r="CW491" s="214"/>
      <c r="CX491" s="214"/>
      <c r="CY491" s="214"/>
      <c r="CZ491" s="214"/>
    </row>
    <row r="492" s="218" customFormat="true" ht="25.15" customHeight="true" x14ac:dyDescent="0.2">
      <c r="C492" s="1900" t="s">
        <v>330</v>
      </c>
      <c r="D492" s="1695"/>
      <c r="E492" s="516">
        <v>2.8517185796973021E-8</v>
      </c>
      <c r="F492" s="445"/>
      <c r="G492" s="445"/>
      <c r="H492" s="1890" t="s">
        <v>289</v>
      </c>
      <c r="I492" s="1695"/>
      <c r="J492" s="512">
        <v>-7.6110085885036779E-3</v>
      </c>
      <c r="K492" s="445"/>
      <c r="L492" s="445"/>
      <c r="M492" s="1895" t="s">
        <v>217</v>
      </c>
      <c r="N492" s="1695"/>
      <c r="O492" s="1695"/>
      <c r="P492" s="445"/>
      <c r="Q492" s="445"/>
      <c r="Z492" s="211"/>
      <c r="AA492" s="211"/>
      <c r="AB492" s="211"/>
      <c r="AC492" s="211"/>
      <c r="AD492" s="211"/>
      <c r="AE492" s="211"/>
      <c r="AF492" s="211"/>
      <c r="AG492" s="211"/>
      <c r="AH492" s="211"/>
      <c r="AI492" s="211"/>
      <c r="AJ492" s="211"/>
      <c r="AK492" s="211"/>
      <c r="AL492" s="211"/>
      <c r="AM492" s="211"/>
      <c r="AN492" s="211"/>
      <c r="AO492" s="211"/>
      <c r="AP492" s="211"/>
      <c r="AQ492" s="211"/>
      <c r="AR492" s="211"/>
      <c r="AS492" s="211"/>
      <c r="AT492" s="211"/>
      <c r="AU492" s="211"/>
      <c r="AV492" s="211"/>
      <c r="AW492" s="211"/>
      <c r="AX492" s="211"/>
      <c r="AY492" s="211"/>
      <c r="AZ492" s="211"/>
      <c r="BA492" s="213"/>
      <c r="BB492" s="288"/>
      <c r="BC492" s="213"/>
      <c r="BD492" s="213"/>
      <c r="BE492" s="213"/>
      <c r="BF492" s="213"/>
      <c r="BG492" s="213"/>
      <c r="BH492" s="213"/>
      <c r="BI492" s="213"/>
      <c r="BJ492" s="213"/>
      <c r="BK492" s="213"/>
      <c r="BL492" s="213"/>
      <c r="BM492" s="213"/>
      <c r="BN492" s="213"/>
      <c r="BO492" s="213"/>
      <c r="BP492" s="213"/>
      <c r="BQ492" s="213"/>
      <c r="BR492" s="213"/>
      <c r="BS492" s="213"/>
      <c r="BT492" s="213"/>
      <c r="BU492" s="213"/>
      <c r="BV492" s="213"/>
      <c r="BW492" s="213"/>
      <c r="BX492" s="213"/>
      <c r="BY492" s="213"/>
      <c r="BZ492" s="214"/>
      <c r="CA492" s="214"/>
      <c r="CB492" s="214"/>
      <c r="CC492" s="214"/>
      <c r="CD492" s="214"/>
      <c r="CE492" s="214"/>
      <c r="CF492" s="214"/>
      <c r="CG492" s="214"/>
      <c r="CH492" s="214"/>
      <c r="CI492" s="214"/>
      <c r="CJ492" s="214"/>
      <c r="CK492" s="214"/>
      <c r="CL492" s="214"/>
      <c r="CM492" s="214"/>
      <c r="CN492" s="214"/>
      <c r="CO492" s="214"/>
      <c r="CP492" s="214"/>
      <c r="CQ492" s="214"/>
      <c r="CR492" s="214"/>
      <c r="CS492" s="214"/>
      <c r="CT492" s="214"/>
      <c r="CU492" s="214"/>
      <c r="CV492" s="214"/>
      <c r="CW492" s="214"/>
      <c r="CX492" s="214"/>
      <c r="CY492" s="214"/>
      <c r="CZ492" s="214"/>
    </row>
    <row r="493" s="218" customFormat="true" ht="25.15" customHeight="true" x14ac:dyDescent="0.2">
      <c r="C493" s="1900" t="s">
        <v>302</v>
      </c>
      <c r="D493" s="1695"/>
      <c r="E493" s="511">
        <v>3.7272895284887293E-3</v>
      </c>
      <c r="F493" s="445"/>
      <c r="G493" s="445"/>
      <c r="H493" s="1890" t="s">
        <v>331</v>
      </c>
      <c r="I493" s="1695"/>
      <c r="J493" s="512">
        <v>-4.0456775165022682E-3</v>
      </c>
      <c r="K493" s="445"/>
      <c r="L493" s="445"/>
      <c r="M493" s="1694"/>
      <c r="N493" s="1695"/>
      <c r="O493" s="493" t="s">
        <v>218</v>
      </c>
      <c r="P493" s="445"/>
      <c r="Q493" s="445"/>
      <c r="Z493" s="211"/>
      <c r="AA493" s="211"/>
      <c r="AB493" s="211"/>
      <c r="AC493" s="211"/>
      <c r="AD493" s="211"/>
      <c r="AE493" s="211"/>
      <c r="AF493" s="211"/>
      <c r="AG493" s="211"/>
      <c r="AH493" s="211"/>
      <c r="AI493" s="211"/>
      <c r="AJ493" s="211"/>
      <c r="AK493" s="211"/>
      <c r="AL493" s="211"/>
      <c r="AM493" s="211"/>
      <c r="AN493" s="211"/>
      <c r="AO493" s="211"/>
      <c r="AP493" s="211"/>
      <c r="AQ493" s="211"/>
      <c r="AR493" s="211"/>
      <c r="AS493" s="211"/>
      <c r="AT493" s="211"/>
      <c r="AU493" s="211"/>
      <c r="AV493" s="211"/>
      <c r="AW493" s="211"/>
      <c r="AX493" s="211"/>
      <c r="AY493" s="211"/>
      <c r="AZ493" s="211"/>
      <c r="BA493" s="213"/>
      <c r="BB493" s="288"/>
      <c r="BC493" s="213"/>
      <c r="BD493" s="213"/>
      <c r="BE493" s="213"/>
      <c r="BF493" s="213"/>
      <c r="BG493" s="213"/>
      <c r="BH493" s="213"/>
      <c r="BI493" s="213"/>
      <c r="BJ493" s="213"/>
      <c r="BK493" s="213"/>
      <c r="BL493" s="213"/>
      <c r="BM493" s="213"/>
      <c r="BN493" s="213"/>
      <c r="BO493" s="213"/>
      <c r="BP493" s="213"/>
      <c r="BQ493" s="213"/>
      <c r="BR493" s="213"/>
      <c r="BS493" s="213"/>
      <c r="BT493" s="213"/>
      <c r="BU493" s="213"/>
      <c r="BV493" s="213"/>
      <c r="BW493" s="213"/>
      <c r="BX493" s="213"/>
      <c r="BY493" s="213"/>
      <c r="BZ493" s="214"/>
      <c r="CA493" s="214"/>
      <c r="CB493" s="214"/>
      <c r="CC493" s="214"/>
      <c r="CD493" s="214"/>
      <c r="CE493" s="214"/>
      <c r="CF493" s="214"/>
      <c r="CG493" s="214"/>
      <c r="CH493" s="214"/>
      <c r="CI493" s="214"/>
      <c r="CJ493" s="214"/>
      <c r="CK493" s="214"/>
      <c r="CL493" s="214"/>
      <c r="CM493" s="214"/>
      <c r="CN493" s="214"/>
      <c r="CO493" s="214"/>
      <c r="CP493" s="214"/>
      <c r="CQ493" s="214"/>
      <c r="CR493" s="214"/>
      <c r="CS493" s="214"/>
      <c r="CT493" s="214"/>
      <c r="CU493" s="214"/>
      <c r="CV493" s="214"/>
      <c r="CW493" s="214"/>
      <c r="CX493" s="214"/>
      <c r="CY493" s="214"/>
      <c r="CZ493" s="214"/>
    </row>
    <row r="494" s="218" customFormat="true" ht="25.15" customHeight="true" x14ac:dyDescent="0.2">
      <c r="C494" s="1900" t="s">
        <v>275</v>
      </c>
      <c r="D494" s="1695"/>
      <c r="E494" s="511">
        <v>3.9019899158035082E-2</v>
      </c>
      <c r="F494" s="445"/>
      <c r="G494" s="445"/>
      <c r="H494" s="1890" t="s">
        <v>320</v>
      </c>
      <c r="I494" s="1695"/>
      <c r="J494" s="512">
        <v>2.7554786544104972E-3</v>
      </c>
      <c r="K494" s="445"/>
      <c r="L494" s="445"/>
      <c r="M494" s="1908" t="s">
        <v>197</v>
      </c>
      <c r="N494" s="1695"/>
      <c r="O494" s="510">
        <v>0.1153777093149293</v>
      </c>
      <c r="P494" s="445"/>
      <c r="Q494" s="445"/>
      <c r="Z494" s="211"/>
      <c r="AA494" s="211"/>
      <c r="AB494" s="211"/>
      <c r="AC494" s="211"/>
      <c r="AD494" s="211"/>
      <c r="AE494" s="211"/>
      <c r="AF494" s="211"/>
      <c r="AG494" s="211"/>
      <c r="AH494" s="211"/>
      <c r="AI494" s="211"/>
      <c r="AJ494" s="211"/>
      <c r="AK494" s="211"/>
      <c r="AL494" s="211"/>
      <c r="AM494" s="211"/>
      <c r="AN494" s="211"/>
      <c r="AO494" s="211"/>
      <c r="AP494" s="211"/>
      <c r="AQ494" s="211"/>
      <c r="AR494" s="211"/>
      <c r="AS494" s="211"/>
      <c r="AT494" s="211"/>
      <c r="AU494" s="211"/>
      <c r="AV494" s="211"/>
      <c r="AW494" s="211"/>
      <c r="AX494" s="211"/>
      <c r="AY494" s="211"/>
      <c r="AZ494" s="211"/>
      <c r="BA494" s="213"/>
      <c r="BB494" s="288"/>
      <c r="BC494" s="213"/>
      <c r="BD494" s="213"/>
      <c r="BE494" s="213"/>
      <c r="BF494" s="213"/>
      <c r="BG494" s="213"/>
      <c r="BH494" s="213"/>
      <c r="BI494" s="213"/>
      <c r="BJ494" s="213"/>
      <c r="BK494" s="213"/>
      <c r="BL494" s="213"/>
      <c r="BM494" s="213"/>
      <c r="BN494" s="213"/>
      <c r="BO494" s="213"/>
      <c r="BP494" s="213"/>
      <c r="BQ494" s="213"/>
      <c r="BR494" s="213"/>
      <c r="BS494" s="213"/>
      <c r="BT494" s="213"/>
      <c r="BU494" s="213"/>
      <c r="BV494" s="213"/>
      <c r="BW494" s="213"/>
      <c r="BX494" s="213"/>
      <c r="BY494" s="213"/>
      <c r="BZ494" s="214"/>
      <c r="CA494" s="214"/>
      <c r="CB494" s="214"/>
      <c r="CC494" s="214"/>
      <c r="CD494" s="214"/>
      <c r="CE494" s="214"/>
      <c r="CF494" s="214"/>
      <c r="CG494" s="214"/>
      <c r="CH494" s="214"/>
      <c r="CI494" s="214"/>
      <c r="CJ494" s="214"/>
      <c r="CK494" s="214"/>
      <c r="CL494" s="214"/>
      <c r="CM494" s="214"/>
      <c r="CN494" s="214"/>
      <c r="CO494" s="214"/>
      <c r="CP494" s="214"/>
      <c r="CQ494" s="214"/>
      <c r="CR494" s="214"/>
      <c r="CS494" s="214"/>
      <c r="CT494" s="214"/>
      <c r="CU494" s="214"/>
      <c r="CV494" s="214"/>
      <c r="CW494" s="214"/>
      <c r="CX494" s="214"/>
      <c r="CY494" s="214"/>
      <c r="CZ494" s="214"/>
    </row>
    <row r="495" s="218" customFormat="true" ht="25.15" customHeight="true" x14ac:dyDescent="0.2">
      <c r="C495" s="1900" t="s">
        <v>253</v>
      </c>
      <c r="D495" s="1695"/>
      <c r="E495" s="511">
        <v>0.47143131376857739</v>
      </c>
      <c r="F495" s="445"/>
      <c r="G495" s="445"/>
      <c r="H495" s="1891" t="s">
        <v>266</v>
      </c>
      <c r="I495" s="1695"/>
      <c r="J495" s="517">
        <v>2.1790685275337785E-3</v>
      </c>
      <c r="K495" s="445"/>
      <c r="L495" s="445"/>
      <c r="M495" s="1894" t="s">
        <v>207</v>
      </c>
      <c r="N495" s="1695"/>
      <c r="O495" s="513">
        <v>6.3056947717902309E-2</v>
      </c>
      <c r="P495" s="445"/>
      <c r="Q495" s="445"/>
      <c r="Z495" s="211"/>
      <c r="AA495" s="211"/>
      <c r="AB495" s="211"/>
      <c r="AC495" s="211"/>
      <c r="AD495" s="211"/>
      <c r="AE495" s="211"/>
      <c r="AF495" s="211"/>
      <c r="AG495" s="211"/>
      <c r="AH495" s="211"/>
      <c r="AI495" s="211"/>
      <c r="AJ495" s="211"/>
      <c r="AK495" s="211"/>
      <c r="AL495" s="211"/>
      <c r="AM495" s="211"/>
      <c r="AN495" s="211"/>
      <c r="AO495" s="211"/>
      <c r="AP495" s="211"/>
      <c r="AQ495" s="211"/>
      <c r="AR495" s="211"/>
      <c r="AS495" s="211"/>
      <c r="AT495" s="211"/>
      <c r="AU495" s="211"/>
      <c r="AV495" s="211"/>
      <c r="AW495" s="211"/>
      <c r="AX495" s="211"/>
      <c r="AY495" s="211"/>
      <c r="AZ495" s="211"/>
      <c r="BA495" s="213"/>
      <c r="BB495" s="288"/>
      <c r="BC495" s="213"/>
      <c r="BD495" s="213"/>
      <c r="BE495" s="213"/>
      <c r="BF495" s="213"/>
      <c r="BG495" s="213"/>
      <c r="BH495" s="213"/>
      <c r="BI495" s="213"/>
      <c r="BJ495" s="213"/>
      <c r="BK495" s="213"/>
      <c r="BL495" s="213"/>
      <c r="BM495" s="213"/>
      <c r="BN495" s="213"/>
      <c r="BO495" s="213"/>
      <c r="BP495" s="213"/>
      <c r="BQ495" s="213"/>
      <c r="BR495" s="213"/>
      <c r="BS495" s="213"/>
      <c r="BT495" s="213"/>
      <c r="BU495" s="213"/>
      <c r="BV495" s="213"/>
      <c r="BW495" s="213"/>
      <c r="BX495" s="213"/>
      <c r="BY495" s="213"/>
      <c r="BZ495" s="214"/>
      <c r="CA495" s="214"/>
      <c r="CB495" s="214"/>
      <c r="CC495" s="214"/>
      <c r="CD495" s="214"/>
      <c r="CE495" s="214"/>
      <c r="CF495" s="214"/>
      <c r="CG495" s="214"/>
      <c r="CH495" s="214"/>
      <c r="CI495" s="214"/>
      <c r="CJ495" s="214"/>
      <c r="CK495" s="214"/>
      <c r="CL495" s="214"/>
      <c r="CM495" s="214"/>
      <c r="CN495" s="214"/>
      <c r="CO495" s="214"/>
      <c r="CP495" s="214"/>
      <c r="CQ495" s="214"/>
      <c r="CR495" s="214"/>
      <c r="CS495" s="214"/>
      <c r="CT495" s="214"/>
      <c r="CU495" s="214"/>
      <c r="CV495" s="214"/>
      <c r="CW495" s="214"/>
      <c r="CX495" s="214"/>
      <c r="CY495" s="214"/>
      <c r="CZ495" s="214"/>
    </row>
    <row r="496" s="218" customFormat="true" ht="25.15" customHeight="true" x14ac:dyDescent="0.2">
      <c r="C496" s="1900" t="s">
        <v>321</v>
      </c>
      <c r="D496" s="1695"/>
      <c r="E496" s="511">
        <v>1.0158219817752736E-4</v>
      </c>
      <c r="F496" s="445"/>
      <c r="G496" s="445"/>
      <c r="H496" s="1694"/>
      <c r="I496" s="1695"/>
      <c r="J496" s="461"/>
      <c r="K496" s="445"/>
      <c r="L496" s="445"/>
      <c r="M496" s="1894" t="s">
        <v>195</v>
      </c>
      <c r="N496" s="1695"/>
      <c r="O496" s="513">
        <v>0.1904475364997065</v>
      </c>
      <c r="P496" s="445"/>
      <c r="Q496" s="445"/>
      <c r="Z496" s="211"/>
      <c r="AA496" s="211"/>
      <c r="AB496" s="211"/>
      <c r="AC496" s="211"/>
      <c r="AD496" s="211"/>
      <c r="AE496" s="211"/>
      <c r="AF496" s="211"/>
      <c r="AG496" s="211"/>
      <c r="AH496" s="211"/>
      <c r="AI496" s="211"/>
      <c r="AJ496" s="211"/>
      <c r="AK496" s="211"/>
      <c r="AL496" s="211"/>
      <c r="AM496" s="211"/>
      <c r="AN496" s="211"/>
      <c r="AO496" s="211"/>
      <c r="AP496" s="211"/>
      <c r="AQ496" s="211"/>
      <c r="AR496" s="211"/>
      <c r="AS496" s="211"/>
      <c r="AT496" s="211"/>
      <c r="AU496" s="211"/>
      <c r="AV496" s="211"/>
      <c r="AW496" s="211"/>
      <c r="AX496" s="211"/>
      <c r="AY496" s="211"/>
      <c r="AZ496" s="211"/>
      <c r="BA496" s="213"/>
      <c r="BB496" s="288"/>
      <c r="BC496" s="213"/>
      <c r="BD496" s="213"/>
      <c r="BE496" s="213"/>
      <c r="BF496" s="213"/>
      <c r="BG496" s="213"/>
      <c r="BH496" s="213"/>
      <c r="BI496" s="213"/>
      <c r="BJ496" s="213"/>
      <c r="BK496" s="213"/>
      <c r="BL496" s="213"/>
      <c r="BM496" s="213"/>
      <c r="BN496" s="213"/>
      <c r="BO496" s="213"/>
      <c r="BP496" s="213"/>
      <c r="BQ496" s="213"/>
      <c r="BR496" s="213"/>
      <c r="BS496" s="213"/>
      <c r="BT496" s="213"/>
      <c r="BU496" s="213"/>
      <c r="BV496" s="213"/>
      <c r="BW496" s="213"/>
      <c r="BX496" s="213"/>
      <c r="BY496" s="213"/>
      <c r="BZ496" s="214"/>
      <c r="CA496" s="214"/>
      <c r="CB496" s="214"/>
      <c r="CC496" s="214"/>
      <c r="CD496" s="214"/>
      <c r="CE496" s="214"/>
      <c r="CF496" s="214"/>
      <c r="CG496" s="214"/>
      <c r="CH496" s="214"/>
      <c r="CI496" s="214"/>
      <c r="CJ496" s="214"/>
      <c r="CK496" s="214"/>
      <c r="CL496" s="214"/>
      <c r="CM496" s="214"/>
      <c r="CN496" s="214"/>
      <c r="CO496" s="214"/>
      <c r="CP496" s="214"/>
      <c r="CQ496" s="214"/>
      <c r="CR496" s="214"/>
      <c r="CS496" s="214"/>
      <c r="CT496" s="214"/>
      <c r="CU496" s="214"/>
      <c r="CV496" s="214"/>
      <c r="CW496" s="214"/>
      <c r="CX496" s="214"/>
      <c r="CY496" s="214"/>
      <c r="CZ496" s="214"/>
    </row>
    <row r="497" s="218" customFormat="true" ht="25.15" customHeight="true" x14ac:dyDescent="0.2">
      <c r="C497" s="1900" t="s">
        <v>324</v>
      </c>
      <c r="D497" s="1695"/>
      <c r="E497" s="516">
        <v>8.2459549319465814E-5</v>
      </c>
      <c r="F497" s="445"/>
      <c r="G497" s="445"/>
      <c r="H497" s="1694"/>
      <c r="I497" s="1695"/>
      <c r="J497" s="461"/>
      <c r="K497" s="445"/>
      <c r="L497" s="445"/>
      <c r="M497" s="1894" t="s">
        <v>200</v>
      </c>
      <c r="N497" s="1695"/>
      <c r="O497" s="513">
        <v>0.13708450989749543</v>
      </c>
      <c r="P497" s="445"/>
      <c r="Q497" s="445"/>
      <c r="Z497" s="211"/>
      <c r="AA497" s="211"/>
      <c r="AB497" s="211"/>
      <c r="AC497" s="211"/>
      <c r="AD497" s="211"/>
      <c r="AE497" s="211"/>
      <c r="AF497" s="211"/>
      <c r="AG497" s="211"/>
      <c r="AH497" s="211"/>
      <c r="AI497" s="211"/>
      <c r="AJ497" s="211"/>
      <c r="AK497" s="211"/>
      <c r="AL497" s="211"/>
      <c r="AM497" s="211"/>
      <c r="AN497" s="211"/>
      <c r="AO497" s="211"/>
      <c r="AP497" s="211"/>
      <c r="AQ497" s="211"/>
      <c r="AR497" s="211"/>
      <c r="AS497" s="211"/>
      <c r="AT497" s="211"/>
      <c r="AU497" s="211"/>
      <c r="AV497" s="211"/>
      <c r="AW497" s="211"/>
      <c r="AX497" s="211"/>
      <c r="AY497" s="211"/>
      <c r="AZ497" s="211"/>
      <c r="BA497" s="213"/>
      <c r="BB497" s="288"/>
      <c r="BC497" s="213"/>
      <c r="BD497" s="213"/>
      <c r="BE497" s="213"/>
      <c r="BF497" s="213"/>
      <c r="BG497" s="213"/>
      <c r="BH497" s="213"/>
      <c r="BI497" s="213"/>
      <c r="BJ497" s="213"/>
      <c r="BK497" s="213"/>
      <c r="BL497" s="213"/>
      <c r="BM497" s="213"/>
      <c r="BN497" s="213"/>
      <c r="BO497" s="213"/>
      <c r="BP497" s="213"/>
      <c r="BQ497" s="213"/>
      <c r="BR497" s="213"/>
      <c r="BS497" s="213"/>
      <c r="BT497" s="213"/>
      <c r="BU497" s="213"/>
      <c r="BV497" s="213"/>
      <c r="BW497" s="213"/>
      <c r="BX497" s="213"/>
      <c r="BY497" s="213"/>
      <c r="BZ497" s="214"/>
      <c r="CA497" s="214"/>
      <c r="CB497" s="214"/>
      <c r="CC497" s="214"/>
      <c r="CD497" s="214"/>
      <c r="CE497" s="214"/>
      <c r="CF497" s="214"/>
      <c r="CG497" s="214"/>
      <c r="CH497" s="214"/>
      <c r="CI497" s="214"/>
      <c r="CJ497" s="214"/>
      <c r="CK497" s="214"/>
      <c r="CL497" s="214"/>
      <c r="CM497" s="214"/>
      <c r="CN497" s="214"/>
      <c r="CO497" s="214"/>
      <c r="CP497" s="214"/>
      <c r="CQ497" s="214"/>
      <c r="CR497" s="214"/>
      <c r="CS497" s="214"/>
      <c r="CT497" s="214"/>
      <c r="CU497" s="214"/>
      <c r="CV497" s="214"/>
      <c r="CW497" s="214"/>
      <c r="CX497" s="214"/>
      <c r="CY497" s="214"/>
      <c r="CZ497" s="214"/>
    </row>
    <row r="498" s="218" customFormat="true" ht="25.15" customHeight="true" x14ac:dyDescent="0.2">
      <c r="C498" s="1900" t="s">
        <v>280</v>
      </c>
      <c r="D498" s="1695"/>
      <c r="E498" s="511">
        <v>4.9278136439266602E-2</v>
      </c>
      <c r="F498" s="445"/>
      <c r="G498" s="445"/>
      <c r="H498" s="1694"/>
      <c r="I498" s="1695"/>
      <c r="J498" s="445"/>
      <c r="K498" s="445"/>
      <c r="L498" s="445"/>
      <c r="M498" s="1894" t="s">
        <v>208</v>
      </c>
      <c r="N498" s="1695"/>
      <c r="O498" s="513">
        <v>3.9378556302718012E-2</v>
      </c>
      <c r="P498" s="445"/>
      <c r="Q498" s="445"/>
      <c r="Z498" s="211"/>
      <c r="AA498" s="211"/>
      <c r="AB498" s="211"/>
      <c r="AC498" s="211"/>
      <c r="AD498" s="211"/>
      <c r="AE498" s="211"/>
      <c r="AF498" s="211"/>
      <c r="AG498" s="211"/>
      <c r="AH498" s="211"/>
      <c r="AI498" s="211"/>
      <c r="AJ498" s="211"/>
      <c r="AK498" s="211"/>
      <c r="AL498" s="211"/>
      <c r="AM498" s="211"/>
      <c r="AN498" s="211"/>
      <c r="AO498" s="211"/>
      <c r="AP498" s="211"/>
      <c r="AQ498" s="211"/>
      <c r="AR498" s="211"/>
      <c r="AS498" s="211"/>
      <c r="AT498" s="211"/>
      <c r="AU498" s="211"/>
      <c r="AV498" s="211"/>
      <c r="AW498" s="211"/>
      <c r="AX498" s="211"/>
      <c r="AY498" s="211"/>
      <c r="AZ498" s="211"/>
      <c r="BA498" s="213"/>
      <c r="BB498" s="288"/>
      <c r="BC498" s="213"/>
      <c r="BD498" s="213"/>
      <c r="BE498" s="213"/>
      <c r="BF498" s="213"/>
      <c r="BG498" s="213"/>
      <c r="BH498" s="213"/>
      <c r="BI498" s="213"/>
      <c r="BJ498" s="213"/>
      <c r="BK498" s="213"/>
      <c r="BL498" s="213"/>
      <c r="BM498" s="213"/>
      <c r="BN498" s="213"/>
      <c r="BO498" s="213"/>
      <c r="BP498" s="213"/>
      <c r="BQ498" s="213"/>
      <c r="BR498" s="213"/>
      <c r="BS498" s="213"/>
      <c r="BT498" s="213"/>
      <c r="BU498" s="213"/>
      <c r="BV498" s="213"/>
      <c r="BW498" s="213"/>
      <c r="BX498" s="213"/>
      <c r="BY498" s="213"/>
      <c r="BZ498" s="214"/>
      <c r="CA498" s="214"/>
      <c r="CB498" s="214"/>
      <c r="CC498" s="214"/>
      <c r="CD498" s="214"/>
      <c r="CE498" s="214"/>
      <c r="CF498" s="214"/>
      <c r="CG498" s="214"/>
      <c r="CH498" s="214"/>
      <c r="CI498" s="214"/>
      <c r="CJ498" s="214"/>
      <c r="CK498" s="214"/>
      <c r="CL498" s="214"/>
      <c r="CM498" s="214"/>
      <c r="CN498" s="214"/>
      <c r="CO498" s="214"/>
      <c r="CP498" s="214"/>
      <c r="CQ498" s="214"/>
      <c r="CR498" s="214"/>
      <c r="CS498" s="214"/>
      <c r="CT498" s="214"/>
      <c r="CU498" s="214"/>
      <c r="CV498" s="214"/>
      <c r="CW498" s="214"/>
      <c r="CX498" s="214"/>
      <c r="CY498" s="214"/>
      <c r="CZ498" s="214"/>
    </row>
    <row r="499" s="218" customFormat="true" ht="25.15" customHeight="true" x14ac:dyDescent="0.2">
      <c r="C499" s="1900" t="s">
        <v>268</v>
      </c>
      <c r="D499" s="1695"/>
      <c r="E499" s="511">
        <v>0.19636311005396007</v>
      </c>
      <c r="F499" s="445"/>
      <c r="G499" s="445"/>
      <c r="H499" s="1888" t="s">
        <v>217</v>
      </c>
      <c r="I499" s="1695"/>
      <c r="J499" s="1695"/>
      <c r="K499" s="445"/>
      <c r="L499" s="445"/>
      <c r="M499" s="1894" t="s">
        <v>204</v>
      </c>
      <c r="N499" s="1695"/>
      <c r="O499" s="513">
        <v>0.10347499100979707</v>
      </c>
      <c r="P499" s="445"/>
      <c r="Q499" s="445"/>
      <c r="Z499" s="211"/>
      <c r="AA499" s="211"/>
      <c r="AB499" s="211"/>
      <c r="AC499" s="211"/>
      <c r="AD499" s="211"/>
      <c r="AE499" s="211"/>
      <c r="AF499" s="211"/>
      <c r="AG499" s="211"/>
      <c r="AH499" s="211"/>
      <c r="AI499" s="211"/>
      <c r="AJ499" s="211"/>
      <c r="AK499" s="211"/>
      <c r="AL499" s="211"/>
      <c r="AM499" s="211"/>
      <c r="AN499" s="211"/>
      <c r="AO499" s="211"/>
      <c r="AP499" s="211"/>
      <c r="AQ499" s="211"/>
      <c r="AR499" s="211"/>
      <c r="AS499" s="211"/>
      <c r="AT499" s="211"/>
      <c r="AU499" s="211"/>
      <c r="AV499" s="211"/>
      <c r="AW499" s="211"/>
      <c r="AX499" s="211"/>
      <c r="AY499" s="211"/>
      <c r="AZ499" s="211"/>
      <c r="BA499" s="213"/>
      <c r="BB499" s="288"/>
      <c r="BC499" s="213"/>
      <c r="BD499" s="213"/>
      <c r="BE499" s="213"/>
      <c r="BF499" s="213"/>
      <c r="BG499" s="213"/>
      <c r="BH499" s="213"/>
      <c r="BI499" s="213"/>
      <c r="BJ499" s="213"/>
      <c r="BK499" s="213"/>
      <c r="BL499" s="213"/>
      <c r="BM499" s="213"/>
      <c r="BN499" s="213"/>
      <c r="BO499" s="213"/>
      <c r="BP499" s="213"/>
      <c r="BQ499" s="213"/>
      <c r="BR499" s="213"/>
      <c r="BS499" s="213"/>
      <c r="BT499" s="213"/>
      <c r="BU499" s="213"/>
      <c r="BV499" s="213"/>
      <c r="BW499" s="213"/>
      <c r="BX499" s="213"/>
      <c r="BY499" s="213"/>
      <c r="BZ499" s="214"/>
      <c r="CA499" s="214"/>
      <c r="CB499" s="214"/>
      <c r="CC499" s="214"/>
      <c r="CD499" s="214"/>
      <c r="CE499" s="214"/>
      <c r="CF499" s="214"/>
      <c r="CG499" s="214"/>
      <c r="CH499" s="214"/>
      <c r="CI499" s="214"/>
      <c r="CJ499" s="214"/>
      <c r="CK499" s="214"/>
      <c r="CL499" s="214"/>
      <c r="CM499" s="214"/>
      <c r="CN499" s="214"/>
      <c r="CO499" s="214"/>
      <c r="CP499" s="214"/>
      <c r="CQ499" s="214"/>
      <c r="CR499" s="214"/>
      <c r="CS499" s="214"/>
      <c r="CT499" s="214"/>
      <c r="CU499" s="214"/>
      <c r="CV499" s="214"/>
      <c r="CW499" s="214"/>
      <c r="CX499" s="214"/>
      <c r="CY499" s="214"/>
      <c r="CZ499" s="214"/>
    </row>
    <row r="500" s="218" customFormat="true" ht="25.15" customHeight="true" x14ac:dyDescent="0.2">
      <c r="C500" s="1900" t="s">
        <v>261</v>
      </c>
      <c r="D500" s="1695"/>
      <c r="E500" s="511">
        <v>0.24012776364396457</v>
      </c>
      <c r="F500" s="445"/>
      <c r="G500" s="445"/>
      <c r="H500" s="1694"/>
      <c r="I500" s="1695"/>
      <c r="J500" s="494" t="s">
        <v>218</v>
      </c>
      <c r="K500" s="445"/>
      <c r="L500" s="445"/>
      <c r="M500" s="1894" t="s">
        <v>202</v>
      </c>
      <c r="N500" s="1695"/>
      <c r="O500" s="513">
        <v>8.6239680210238132E-2</v>
      </c>
      <c r="P500" s="445"/>
      <c r="Q500" s="445"/>
      <c r="Z500" s="211"/>
      <c r="AA500" s="211"/>
      <c r="AB500" s="211"/>
      <c r="AC500" s="211"/>
      <c r="AD500" s="211"/>
      <c r="AE500" s="211"/>
      <c r="AF500" s="211"/>
      <c r="AG500" s="211"/>
      <c r="AH500" s="211"/>
      <c r="AI500" s="211"/>
      <c r="AJ500" s="211"/>
      <c r="AK500" s="211"/>
      <c r="AL500" s="211"/>
      <c r="AM500" s="211"/>
      <c r="AN500" s="211"/>
      <c r="AO500" s="211"/>
      <c r="AP500" s="211"/>
      <c r="AQ500" s="211"/>
      <c r="AR500" s="211"/>
      <c r="AS500" s="211"/>
      <c r="AT500" s="211"/>
      <c r="AU500" s="211"/>
      <c r="AV500" s="211"/>
      <c r="AW500" s="211"/>
      <c r="AX500" s="211"/>
      <c r="AY500" s="211"/>
      <c r="AZ500" s="211"/>
      <c r="BA500" s="213"/>
      <c r="BB500" s="288"/>
      <c r="BC500" s="213"/>
      <c r="BD500" s="213"/>
      <c r="BE500" s="213"/>
      <c r="BF500" s="213"/>
      <c r="BG500" s="213"/>
      <c r="BH500" s="213"/>
      <c r="BI500" s="213"/>
      <c r="BJ500" s="213"/>
      <c r="BK500" s="213"/>
      <c r="BL500" s="213"/>
      <c r="BM500" s="213"/>
      <c r="BN500" s="213"/>
      <c r="BO500" s="213"/>
      <c r="BP500" s="213"/>
      <c r="BQ500" s="213"/>
      <c r="BR500" s="213"/>
      <c r="BS500" s="213"/>
      <c r="BT500" s="213"/>
      <c r="BU500" s="213"/>
      <c r="BV500" s="213"/>
      <c r="BW500" s="213"/>
      <c r="BX500" s="213"/>
      <c r="BY500" s="213"/>
      <c r="BZ500" s="214"/>
      <c r="CA500" s="214"/>
      <c r="CB500" s="214"/>
      <c r="CC500" s="214"/>
      <c r="CD500" s="214"/>
      <c r="CE500" s="214"/>
      <c r="CF500" s="214"/>
      <c r="CG500" s="214"/>
      <c r="CH500" s="214"/>
      <c r="CI500" s="214"/>
      <c r="CJ500" s="214"/>
      <c r="CK500" s="214"/>
      <c r="CL500" s="214"/>
      <c r="CM500" s="214"/>
      <c r="CN500" s="214"/>
      <c r="CO500" s="214"/>
      <c r="CP500" s="214"/>
      <c r="CQ500" s="214"/>
      <c r="CR500" s="214"/>
      <c r="CS500" s="214"/>
      <c r="CT500" s="214"/>
      <c r="CU500" s="214"/>
      <c r="CV500" s="214"/>
      <c r="CW500" s="214"/>
      <c r="CX500" s="214"/>
      <c r="CY500" s="214"/>
      <c r="CZ500" s="214"/>
    </row>
    <row r="501" s="218" customFormat="true" ht="25.15" customHeight="true" x14ac:dyDescent="0.2">
      <c r="C501" s="1900" t="s">
        <v>276</v>
      </c>
      <c r="D501" s="1695"/>
      <c r="E501" s="511">
        <v>6.7516423992635841E-2</v>
      </c>
      <c r="F501" s="445"/>
      <c r="G501" s="445"/>
      <c r="H501" s="1903" t="s">
        <v>197</v>
      </c>
      <c r="I501" s="1695"/>
      <c r="J501" s="509">
        <v>0.34640138896021394</v>
      </c>
      <c r="K501" s="445"/>
      <c r="L501" s="445"/>
      <c r="M501" s="1894" t="s">
        <v>262</v>
      </c>
      <c r="N501" s="1695"/>
      <c r="O501" s="513">
        <v>2.8344850560449261E-2</v>
      </c>
      <c r="P501" s="445"/>
      <c r="Q501" s="445"/>
      <c r="Z501" s="211"/>
      <c r="AA501" s="211"/>
      <c r="AB501" s="211"/>
      <c r="AC501" s="211"/>
      <c r="AD501" s="211"/>
      <c r="AE501" s="211"/>
      <c r="AF501" s="211"/>
      <c r="AG501" s="211"/>
      <c r="AH501" s="211"/>
      <c r="AI501" s="211"/>
      <c r="AJ501" s="211"/>
      <c r="AK501" s="211"/>
      <c r="AL501" s="211"/>
      <c r="AM501" s="211"/>
      <c r="AN501" s="211"/>
      <c r="AO501" s="211"/>
      <c r="AP501" s="211"/>
      <c r="AQ501" s="211"/>
      <c r="AR501" s="211"/>
      <c r="AS501" s="211"/>
      <c r="AT501" s="211"/>
      <c r="AU501" s="211"/>
      <c r="AV501" s="211"/>
      <c r="AW501" s="211"/>
      <c r="AX501" s="211"/>
      <c r="AY501" s="211"/>
      <c r="AZ501" s="211"/>
      <c r="BA501" s="213"/>
      <c r="BB501" s="288"/>
      <c r="BC501" s="213"/>
      <c r="BD501" s="213"/>
      <c r="BE501" s="213"/>
      <c r="BF501" s="213"/>
      <c r="BG501" s="213"/>
      <c r="BH501" s="213"/>
      <c r="BI501" s="213"/>
      <c r="BJ501" s="213"/>
      <c r="BK501" s="213"/>
      <c r="BL501" s="213"/>
      <c r="BM501" s="213"/>
      <c r="BN501" s="213"/>
      <c r="BO501" s="213"/>
      <c r="BP501" s="213"/>
      <c r="BQ501" s="213"/>
      <c r="BR501" s="213"/>
      <c r="BS501" s="213"/>
      <c r="BT501" s="213"/>
      <c r="BU501" s="213"/>
      <c r="BV501" s="213"/>
      <c r="BW501" s="213"/>
      <c r="BX501" s="213"/>
      <c r="BY501" s="213"/>
      <c r="BZ501" s="214"/>
      <c r="CA501" s="214"/>
      <c r="CB501" s="214"/>
      <c r="CC501" s="214"/>
      <c r="CD501" s="214"/>
      <c r="CE501" s="214"/>
      <c r="CF501" s="214"/>
      <c r="CG501" s="214"/>
      <c r="CH501" s="214"/>
      <c r="CI501" s="214"/>
      <c r="CJ501" s="214"/>
      <c r="CK501" s="214"/>
      <c r="CL501" s="214"/>
      <c r="CM501" s="214"/>
      <c r="CN501" s="214"/>
      <c r="CO501" s="214"/>
      <c r="CP501" s="214"/>
      <c r="CQ501" s="214"/>
      <c r="CR501" s="214"/>
      <c r="CS501" s="214"/>
      <c r="CT501" s="214"/>
      <c r="CU501" s="214"/>
      <c r="CV501" s="214"/>
      <c r="CW501" s="214"/>
      <c r="CX501" s="214"/>
      <c r="CY501" s="214"/>
      <c r="CZ501" s="214"/>
    </row>
    <row r="502" s="218" customFormat="true" ht="25.15" customHeight="true" x14ac:dyDescent="0.2">
      <c r="C502" s="1900" t="s">
        <v>322</v>
      </c>
      <c r="D502" s="1695"/>
      <c r="E502" s="516">
        <v>8.5913399788699747E-5</v>
      </c>
      <c r="F502" s="445"/>
      <c r="G502" s="445"/>
      <c r="H502" s="1890" t="s">
        <v>207</v>
      </c>
      <c r="I502" s="1695"/>
      <c r="J502" s="512">
        <v>8.6101716725362265E-2</v>
      </c>
      <c r="K502" s="445"/>
      <c r="L502" s="445"/>
      <c r="M502" s="1894" t="s">
        <v>270</v>
      </c>
      <c r="N502" s="1695"/>
      <c r="O502" s="513">
        <v>7.7572850963647397E-2</v>
      </c>
      <c r="P502" s="445"/>
      <c r="Q502" s="445"/>
      <c r="Z502" s="211"/>
      <c r="AA502" s="211"/>
      <c r="AB502" s="211"/>
      <c r="AC502" s="211"/>
      <c r="AD502" s="211"/>
      <c r="AE502" s="211"/>
      <c r="AF502" s="211"/>
      <c r="AG502" s="211"/>
      <c r="AH502" s="211"/>
      <c r="AI502" s="211"/>
      <c r="AJ502" s="211"/>
      <c r="AK502" s="211"/>
      <c r="AL502" s="211"/>
      <c r="AM502" s="211"/>
      <c r="AN502" s="211"/>
      <c r="AO502" s="211"/>
      <c r="AP502" s="211"/>
      <c r="AQ502" s="211"/>
      <c r="AR502" s="211"/>
      <c r="AS502" s="211"/>
      <c r="AT502" s="211"/>
      <c r="AU502" s="211"/>
      <c r="AV502" s="211"/>
      <c r="AW502" s="211"/>
      <c r="AX502" s="211"/>
      <c r="AY502" s="211"/>
      <c r="AZ502" s="211"/>
      <c r="BA502" s="213"/>
      <c r="BB502" s="288"/>
      <c r="BC502" s="213"/>
      <c r="BD502" s="213"/>
      <c r="BE502" s="213"/>
      <c r="BF502" s="213"/>
      <c r="BG502" s="213"/>
      <c r="BH502" s="213"/>
      <c r="BI502" s="213"/>
      <c r="BJ502" s="213"/>
      <c r="BK502" s="213"/>
      <c r="BL502" s="213"/>
      <c r="BM502" s="213"/>
      <c r="BN502" s="213"/>
      <c r="BO502" s="213"/>
      <c r="BP502" s="213"/>
      <c r="BQ502" s="213"/>
      <c r="BR502" s="213"/>
      <c r="BS502" s="213"/>
      <c r="BT502" s="213"/>
      <c r="BU502" s="213"/>
      <c r="BV502" s="213"/>
      <c r="BW502" s="213"/>
      <c r="BX502" s="213"/>
      <c r="BY502" s="213"/>
      <c r="BZ502" s="214"/>
      <c r="CA502" s="214"/>
      <c r="CB502" s="214"/>
      <c r="CC502" s="214"/>
      <c r="CD502" s="214"/>
      <c r="CE502" s="214"/>
      <c r="CF502" s="214"/>
      <c r="CG502" s="214"/>
      <c r="CH502" s="214"/>
      <c r="CI502" s="214"/>
      <c r="CJ502" s="214"/>
      <c r="CK502" s="214"/>
      <c r="CL502" s="214"/>
      <c r="CM502" s="214"/>
      <c r="CN502" s="214"/>
      <c r="CO502" s="214"/>
      <c r="CP502" s="214"/>
      <c r="CQ502" s="214"/>
      <c r="CR502" s="214"/>
      <c r="CS502" s="214"/>
      <c r="CT502" s="214"/>
      <c r="CU502" s="214"/>
      <c r="CV502" s="214"/>
      <c r="CW502" s="214"/>
      <c r="CX502" s="214"/>
      <c r="CY502" s="214"/>
      <c r="CZ502" s="214"/>
    </row>
    <row r="503" s="218" customFormat="true" ht="25.15" customHeight="true" x14ac:dyDescent="0.2">
      <c r="C503" s="1900" t="s">
        <v>314</v>
      </c>
      <c r="D503" s="1695"/>
      <c r="E503" s="511">
        <v>4.9005947015503279E-4</v>
      </c>
      <c r="F503" s="445"/>
      <c r="G503" s="445"/>
      <c r="H503" s="1890" t="s">
        <v>195</v>
      </c>
      <c r="I503" s="1695"/>
      <c r="J503" s="512">
        <v>0.4156902600732949</v>
      </c>
      <c r="K503" s="445"/>
      <c r="L503" s="445"/>
      <c r="M503" s="1894" t="s">
        <v>271</v>
      </c>
      <c r="N503" s="1695"/>
      <c r="O503" s="513">
        <v>8.4185733362655918E-2</v>
      </c>
      <c r="P503" s="445"/>
      <c r="Q503" s="445"/>
      <c r="Z503" s="211"/>
      <c r="AA503" s="211"/>
      <c r="AB503" s="211"/>
      <c r="AC503" s="211"/>
      <c r="AD503" s="211"/>
      <c r="AE503" s="211"/>
      <c r="AF503" s="211"/>
      <c r="AG503" s="211"/>
      <c r="AH503" s="211"/>
      <c r="AI503" s="211"/>
      <c r="AJ503" s="211"/>
      <c r="AK503" s="211"/>
      <c r="AL503" s="211"/>
      <c r="AM503" s="211"/>
      <c r="AN503" s="211"/>
      <c r="AO503" s="211"/>
      <c r="AP503" s="211"/>
      <c r="AQ503" s="211"/>
      <c r="AR503" s="211"/>
      <c r="AS503" s="211"/>
      <c r="AT503" s="211"/>
      <c r="AU503" s="211"/>
      <c r="AV503" s="211"/>
      <c r="AW503" s="211"/>
      <c r="AX503" s="211"/>
      <c r="AY503" s="211"/>
      <c r="AZ503" s="211"/>
      <c r="BA503" s="213"/>
      <c r="BB503" s="288"/>
      <c r="BC503" s="213"/>
      <c r="BD503" s="213"/>
      <c r="BE503" s="213"/>
      <c r="BF503" s="213"/>
      <c r="BG503" s="213"/>
      <c r="BH503" s="213"/>
      <c r="BI503" s="213"/>
      <c r="BJ503" s="213"/>
      <c r="BK503" s="213"/>
      <c r="BL503" s="213"/>
      <c r="BM503" s="213"/>
      <c r="BN503" s="213"/>
      <c r="BO503" s="213"/>
      <c r="BP503" s="213"/>
      <c r="BQ503" s="213"/>
      <c r="BR503" s="213"/>
      <c r="BS503" s="213"/>
      <c r="BT503" s="213"/>
      <c r="BU503" s="213"/>
      <c r="BV503" s="213"/>
      <c r="BW503" s="213"/>
      <c r="BX503" s="213"/>
      <c r="BY503" s="213"/>
      <c r="BZ503" s="214"/>
      <c r="CA503" s="214"/>
      <c r="CB503" s="214"/>
      <c r="CC503" s="214"/>
      <c r="CD503" s="214"/>
      <c r="CE503" s="214"/>
      <c r="CF503" s="214"/>
      <c r="CG503" s="214"/>
      <c r="CH503" s="214"/>
      <c r="CI503" s="214"/>
      <c r="CJ503" s="214"/>
      <c r="CK503" s="214"/>
      <c r="CL503" s="214"/>
      <c r="CM503" s="214"/>
      <c r="CN503" s="214"/>
      <c r="CO503" s="214"/>
      <c r="CP503" s="214"/>
      <c r="CQ503" s="214"/>
      <c r="CR503" s="214"/>
      <c r="CS503" s="214"/>
      <c r="CT503" s="214"/>
      <c r="CU503" s="214"/>
      <c r="CV503" s="214"/>
      <c r="CW503" s="214"/>
      <c r="CX503" s="214"/>
      <c r="CY503" s="214"/>
      <c r="CZ503" s="214"/>
    </row>
    <row r="504" s="218" customFormat="true" ht="25.15" customHeight="true" x14ac:dyDescent="0.2">
      <c r="C504" s="1900" t="s">
        <v>248</v>
      </c>
      <c r="D504" s="1695"/>
      <c r="E504" s="511">
        <v>0.50245856064102101</v>
      </c>
      <c r="F504" s="445"/>
      <c r="G504" s="445"/>
      <c r="H504" s="1890" t="s">
        <v>200</v>
      </c>
      <c r="I504" s="1695"/>
      <c r="J504" s="512">
        <v>0.47489441253892323</v>
      </c>
      <c r="K504" s="445"/>
      <c r="L504" s="445"/>
      <c r="M504" s="1894" t="s">
        <v>285</v>
      </c>
      <c r="N504" s="1695"/>
      <c r="O504" s="513">
        <v>4.7086115880896701E-2</v>
      </c>
      <c r="P504" s="445"/>
      <c r="Q504" s="445"/>
      <c r="Z504" s="211"/>
      <c r="AA504" s="211"/>
      <c r="AB504" s="211"/>
      <c r="AC504" s="211"/>
      <c r="AD504" s="211"/>
      <c r="AE504" s="211"/>
      <c r="AF504" s="211"/>
      <c r="AG504" s="211"/>
      <c r="AH504" s="211"/>
      <c r="AI504" s="211"/>
      <c r="AJ504" s="211"/>
      <c r="AK504" s="211"/>
      <c r="AL504" s="211"/>
      <c r="AM504" s="211"/>
      <c r="AN504" s="211"/>
      <c r="AO504" s="211"/>
      <c r="AP504" s="211"/>
      <c r="AQ504" s="211"/>
      <c r="AR504" s="211"/>
      <c r="AS504" s="211"/>
      <c r="AT504" s="211"/>
      <c r="AU504" s="211"/>
      <c r="AV504" s="211"/>
      <c r="AW504" s="211"/>
      <c r="AX504" s="211"/>
      <c r="AY504" s="211"/>
      <c r="AZ504" s="211"/>
      <c r="BA504" s="213"/>
      <c r="BB504" s="288"/>
      <c r="BC504" s="213"/>
      <c r="BD504" s="213"/>
      <c r="BE504" s="213"/>
      <c r="BF504" s="213"/>
      <c r="BG504" s="213"/>
      <c r="BH504" s="213"/>
      <c r="BI504" s="213"/>
      <c r="BJ504" s="213"/>
      <c r="BK504" s="213"/>
      <c r="BL504" s="213"/>
      <c r="BM504" s="213"/>
      <c r="BN504" s="213"/>
      <c r="BO504" s="213"/>
      <c r="BP504" s="213"/>
      <c r="BQ504" s="213"/>
      <c r="BR504" s="213"/>
      <c r="BS504" s="213"/>
      <c r="BT504" s="213"/>
      <c r="BU504" s="213"/>
      <c r="BV504" s="213"/>
      <c r="BW504" s="213"/>
      <c r="BX504" s="213"/>
      <c r="BY504" s="213"/>
      <c r="BZ504" s="214"/>
      <c r="CA504" s="214"/>
      <c r="CB504" s="214"/>
      <c r="CC504" s="214"/>
      <c r="CD504" s="214"/>
      <c r="CE504" s="214"/>
      <c r="CF504" s="214"/>
      <c r="CG504" s="214"/>
      <c r="CH504" s="214"/>
      <c r="CI504" s="214"/>
      <c r="CJ504" s="214"/>
      <c r="CK504" s="214"/>
      <c r="CL504" s="214"/>
      <c r="CM504" s="214"/>
      <c r="CN504" s="214"/>
      <c r="CO504" s="214"/>
      <c r="CP504" s="214"/>
      <c r="CQ504" s="214"/>
      <c r="CR504" s="214"/>
      <c r="CS504" s="214"/>
      <c r="CT504" s="214"/>
      <c r="CU504" s="214"/>
      <c r="CV504" s="214"/>
      <c r="CW504" s="214"/>
      <c r="CX504" s="214"/>
      <c r="CY504" s="214"/>
      <c r="CZ504" s="214"/>
    </row>
    <row r="505" s="218" customFormat="true" ht="25.15" customHeight="true" x14ac:dyDescent="0.2">
      <c r="C505" s="1900" t="s">
        <v>326</v>
      </c>
      <c r="D505" s="1695"/>
      <c r="E505" s="516">
        <v>5.328304551042381E-5</v>
      </c>
      <c r="F505" s="445"/>
      <c r="G505" s="445"/>
      <c r="H505" s="1890" t="s">
        <v>208</v>
      </c>
      <c r="I505" s="1695"/>
      <c r="J505" s="512">
        <v>7.1198212472198416E-2</v>
      </c>
      <c r="K505" s="445"/>
      <c r="L505" s="445"/>
      <c r="M505" s="1894" t="s">
        <v>250</v>
      </c>
      <c r="N505" s="1695"/>
      <c r="O505" s="513">
        <v>6.472594479318082E-2</v>
      </c>
      <c r="P505" s="445"/>
      <c r="Q505" s="445"/>
      <c r="Z505" s="211"/>
      <c r="AA505" s="211"/>
      <c r="AB505" s="211"/>
      <c r="AC505" s="211"/>
      <c r="AD505" s="211"/>
      <c r="AE505" s="211"/>
      <c r="AF505" s="211"/>
      <c r="AG505" s="211"/>
      <c r="AH505" s="211"/>
      <c r="AI505" s="211"/>
      <c r="AJ505" s="211"/>
      <c r="AK505" s="211"/>
      <c r="AL505" s="211"/>
      <c r="AM505" s="211"/>
      <c r="AN505" s="211"/>
      <c r="AO505" s="211"/>
      <c r="AP505" s="211"/>
      <c r="AQ505" s="211"/>
      <c r="AR505" s="211"/>
      <c r="AS505" s="211"/>
      <c r="AT505" s="211"/>
      <c r="AU505" s="211"/>
      <c r="AV505" s="211"/>
      <c r="AW505" s="211"/>
      <c r="AX505" s="211"/>
      <c r="AY505" s="211"/>
      <c r="AZ505" s="211"/>
      <c r="BA505" s="213"/>
      <c r="BB505" s="288"/>
      <c r="BC505" s="213"/>
      <c r="BD505" s="213"/>
      <c r="BE505" s="213"/>
      <c r="BF505" s="213"/>
      <c r="BG505" s="213"/>
      <c r="BH505" s="213"/>
      <c r="BI505" s="213"/>
      <c r="BJ505" s="213"/>
      <c r="BK505" s="213"/>
      <c r="BL505" s="213"/>
      <c r="BM505" s="213"/>
      <c r="BN505" s="213"/>
      <c r="BO505" s="213"/>
      <c r="BP505" s="213"/>
      <c r="BQ505" s="213"/>
      <c r="BR505" s="213"/>
      <c r="BS505" s="213"/>
      <c r="BT505" s="213"/>
      <c r="BU505" s="213"/>
      <c r="BV505" s="213"/>
      <c r="BW505" s="213"/>
      <c r="BX505" s="213"/>
      <c r="BY505" s="213"/>
      <c r="BZ505" s="214"/>
      <c r="CA505" s="214"/>
      <c r="CB505" s="214"/>
      <c r="CC505" s="214"/>
      <c r="CD505" s="214"/>
      <c r="CE505" s="214"/>
      <c r="CF505" s="214"/>
      <c r="CG505" s="214"/>
      <c r="CH505" s="214"/>
      <c r="CI505" s="214"/>
      <c r="CJ505" s="214"/>
      <c r="CK505" s="214"/>
      <c r="CL505" s="214"/>
      <c r="CM505" s="214"/>
      <c r="CN505" s="214"/>
      <c r="CO505" s="214"/>
      <c r="CP505" s="214"/>
      <c r="CQ505" s="214"/>
      <c r="CR505" s="214"/>
      <c r="CS505" s="214"/>
      <c r="CT505" s="214"/>
      <c r="CU505" s="214"/>
      <c r="CV505" s="214"/>
      <c r="CW505" s="214"/>
      <c r="CX505" s="214"/>
      <c r="CY505" s="214"/>
      <c r="CZ505" s="214"/>
    </row>
    <row r="506" s="218" customFormat="true" ht="25.15" customHeight="true" x14ac:dyDescent="0.2">
      <c r="C506" s="1900" t="s">
        <v>317</v>
      </c>
      <c r="D506" s="1695"/>
      <c r="E506" s="511">
        <v>2.8001366204173439E-4</v>
      </c>
      <c r="F506" s="445"/>
      <c r="G506" s="445"/>
      <c r="H506" s="1890" t="s">
        <v>204</v>
      </c>
      <c r="I506" s="1695"/>
      <c r="J506" s="512">
        <v>8.1165290163820736E-2</v>
      </c>
      <c r="K506" s="445"/>
      <c r="L506" s="445"/>
      <c r="M506" s="1894" t="s">
        <v>252</v>
      </c>
      <c r="N506" s="1695"/>
      <c r="O506" s="513">
        <v>0.1569340499394617</v>
      </c>
      <c r="P506" s="445"/>
      <c r="Q506" s="445"/>
      <c r="Z506" s="211"/>
      <c r="AA506" s="211"/>
      <c r="AB506" s="211"/>
      <c r="AC506" s="211"/>
      <c r="AD506" s="211"/>
      <c r="AE506" s="211"/>
      <c r="AF506" s="211"/>
      <c r="AG506" s="211"/>
      <c r="AH506" s="211"/>
      <c r="AI506" s="211"/>
      <c r="AJ506" s="211"/>
      <c r="AK506" s="211"/>
      <c r="AL506" s="211"/>
      <c r="AM506" s="211"/>
      <c r="AN506" s="211"/>
      <c r="AO506" s="211"/>
      <c r="AP506" s="211"/>
      <c r="AQ506" s="211"/>
      <c r="AR506" s="211"/>
      <c r="AS506" s="211"/>
      <c r="AT506" s="211"/>
      <c r="AU506" s="211"/>
      <c r="AV506" s="211"/>
      <c r="AW506" s="211"/>
      <c r="AX506" s="211"/>
      <c r="AY506" s="211"/>
      <c r="AZ506" s="211"/>
      <c r="BA506" s="213"/>
      <c r="BB506" s="288"/>
      <c r="BC506" s="213"/>
      <c r="BD506" s="213"/>
      <c r="BE506" s="213"/>
      <c r="BF506" s="213"/>
      <c r="BG506" s="213"/>
      <c r="BH506" s="213"/>
      <c r="BI506" s="213"/>
      <c r="BJ506" s="213"/>
      <c r="BK506" s="213"/>
      <c r="BL506" s="213"/>
      <c r="BM506" s="213"/>
      <c r="BN506" s="213"/>
      <c r="BO506" s="213"/>
      <c r="BP506" s="213"/>
      <c r="BQ506" s="213"/>
      <c r="BR506" s="213"/>
      <c r="BS506" s="213"/>
      <c r="BT506" s="213"/>
      <c r="BU506" s="213"/>
      <c r="BV506" s="213"/>
      <c r="BW506" s="213"/>
      <c r="BX506" s="213"/>
      <c r="BY506" s="213"/>
      <c r="BZ506" s="214"/>
      <c r="CA506" s="214"/>
      <c r="CB506" s="214"/>
      <c r="CC506" s="214"/>
      <c r="CD506" s="214"/>
      <c r="CE506" s="214"/>
      <c r="CF506" s="214"/>
      <c r="CG506" s="214"/>
      <c r="CH506" s="214"/>
      <c r="CI506" s="214"/>
      <c r="CJ506" s="214"/>
      <c r="CK506" s="214"/>
      <c r="CL506" s="214"/>
      <c r="CM506" s="214"/>
      <c r="CN506" s="214"/>
      <c r="CO506" s="214"/>
      <c r="CP506" s="214"/>
      <c r="CQ506" s="214"/>
      <c r="CR506" s="214"/>
      <c r="CS506" s="214"/>
      <c r="CT506" s="214"/>
      <c r="CU506" s="214"/>
      <c r="CV506" s="214"/>
      <c r="CW506" s="214"/>
      <c r="CX506" s="214"/>
      <c r="CY506" s="214"/>
      <c r="CZ506" s="214"/>
    </row>
    <row r="507" s="218" customFormat="true" ht="25.15" customHeight="true" x14ac:dyDescent="0.2">
      <c r="C507" s="1900" t="s">
        <v>246</v>
      </c>
      <c r="D507" s="1695"/>
      <c r="E507" s="511">
        <v>0.54744220711144664</v>
      </c>
      <c r="F507" s="445"/>
      <c r="G507" s="445"/>
      <c r="H507" s="1890" t="s">
        <v>202</v>
      </c>
      <c r="I507" s="1695"/>
      <c r="J507" s="512">
        <v>0.38051688781439325</v>
      </c>
      <c r="K507" s="445"/>
      <c r="L507" s="445"/>
      <c r="M507" s="1894" t="s">
        <v>259</v>
      </c>
      <c r="N507" s="1695"/>
      <c r="O507" s="513">
        <v>4.7096030321603581E-2</v>
      </c>
      <c r="P507" s="445"/>
      <c r="Q507" s="445"/>
      <c r="Z507" s="211"/>
      <c r="AA507" s="211"/>
      <c r="AB507" s="211"/>
      <c r="AC507" s="211"/>
      <c r="AD507" s="211"/>
      <c r="AE507" s="211"/>
      <c r="AF507" s="211"/>
      <c r="AG507" s="211"/>
      <c r="AH507" s="211"/>
      <c r="AI507" s="211"/>
      <c r="AJ507" s="211"/>
      <c r="AK507" s="211"/>
      <c r="AL507" s="211"/>
      <c r="AM507" s="211"/>
      <c r="AN507" s="211"/>
      <c r="AO507" s="211"/>
      <c r="AP507" s="211"/>
      <c r="AQ507" s="211"/>
      <c r="AR507" s="211"/>
      <c r="AS507" s="211"/>
      <c r="AT507" s="211"/>
      <c r="AU507" s="211"/>
      <c r="AV507" s="211"/>
      <c r="AW507" s="211"/>
      <c r="AX507" s="211"/>
      <c r="AY507" s="211"/>
      <c r="AZ507" s="211"/>
      <c r="BA507" s="213"/>
      <c r="BB507" s="288"/>
      <c r="BC507" s="213"/>
      <c r="BD507" s="213"/>
      <c r="BE507" s="213"/>
      <c r="BF507" s="213"/>
      <c r="BG507" s="213"/>
      <c r="BH507" s="213"/>
      <c r="BI507" s="213"/>
      <c r="BJ507" s="213"/>
      <c r="BK507" s="213"/>
      <c r="BL507" s="213"/>
      <c r="BM507" s="213"/>
      <c r="BN507" s="213"/>
      <c r="BO507" s="213"/>
      <c r="BP507" s="213"/>
      <c r="BQ507" s="213"/>
      <c r="BR507" s="213"/>
      <c r="BS507" s="213"/>
      <c r="BT507" s="213"/>
      <c r="BU507" s="213"/>
      <c r="BV507" s="213"/>
      <c r="BW507" s="213"/>
      <c r="BX507" s="213"/>
      <c r="BY507" s="213"/>
      <c r="BZ507" s="214"/>
      <c r="CA507" s="214"/>
      <c r="CB507" s="214"/>
      <c r="CC507" s="214"/>
      <c r="CD507" s="214"/>
      <c r="CE507" s="214"/>
      <c r="CF507" s="214"/>
      <c r="CG507" s="214"/>
      <c r="CH507" s="214"/>
      <c r="CI507" s="214"/>
      <c r="CJ507" s="214"/>
      <c r="CK507" s="214"/>
      <c r="CL507" s="214"/>
      <c r="CM507" s="214"/>
      <c r="CN507" s="214"/>
      <c r="CO507" s="214"/>
      <c r="CP507" s="214"/>
      <c r="CQ507" s="214"/>
      <c r="CR507" s="214"/>
      <c r="CS507" s="214"/>
      <c r="CT507" s="214"/>
      <c r="CU507" s="214"/>
      <c r="CV507" s="214"/>
      <c r="CW507" s="214"/>
      <c r="CX507" s="214"/>
      <c r="CY507" s="214"/>
      <c r="CZ507" s="214"/>
    </row>
    <row r="508" s="218" customFormat="true" ht="25.15" customHeight="true" x14ac:dyDescent="0.2">
      <c r="C508" s="1900" t="s">
        <v>282</v>
      </c>
      <c r="D508" s="1695"/>
      <c r="E508" s="511">
        <v>1.8900559901114101E-2</v>
      </c>
      <c r="F508" s="445"/>
      <c r="G508" s="445"/>
      <c r="H508" s="1890" t="s">
        <v>262</v>
      </c>
      <c r="I508" s="1695"/>
      <c r="J508" s="512">
        <v>0.24590821380311131</v>
      </c>
      <c r="K508" s="445"/>
      <c r="L508" s="445"/>
      <c r="M508" s="1894" t="s">
        <v>247</v>
      </c>
      <c r="N508" s="1695"/>
      <c r="O508" s="513">
        <v>9.9492152448217741E-2</v>
      </c>
      <c r="P508" s="445"/>
      <c r="Q508" s="445"/>
      <c r="Z508" s="211"/>
      <c r="AA508" s="211"/>
      <c r="AB508" s="211"/>
      <c r="AC508" s="211"/>
      <c r="AD508" s="211"/>
      <c r="AE508" s="211"/>
      <c r="AF508" s="211"/>
      <c r="AG508" s="211"/>
      <c r="AH508" s="211"/>
      <c r="AI508" s="211"/>
      <c r="AJ508" s="211"/>
      <c r="AK508" s="211"/>
      <c r="AL508" s="211"/>
      <c r="AM508" s="211"/>
      <c r="AN508" s="211"/>
      <c r="AO508" s="211"/>
      <c r="AP508" s="211"/>
      <c r="AQ508" s="211"/>
      <c r="AR508" s="211"/>
      <c r="AS508" s="211"/>
      <c r="AT508" s="211"/>
      <c r="AU508" s="211"/>
      <c r="AV508" s="211"/>
      <c r="AW508" s="211"/>
      <c r="AX508" s="211"/>
      <c r="AY508" s="211"/>
      <c r="AZ508" s="211"/>
      <c r="BA508" s="213"/>
      <c r="BB508" s="288"/>
      <c r="BC508" s="213"/>
      <c r="BD508" s="213"/>
      <c r="BE508" s="213"/>
      <c r="BF508" s="213"/>
      <c r="BG508" s="213"/>
      <c r="BH508" s="213"/>
      <c r="BI508" s="213"/>
      <c r="BJ508" s="213"/>
      <c r="BK508" s="213"/>
      <c r="BL508" s="213"/>
      <c r="BM508" s="213"/>
      <c r="BN508" s="213"/>
      <c r="BO508" s="213"/>
      <c r="BP508" s="213"/>
      <c r="BQ508" s="213"/>
      <c r="BR508" s="213"/>
      <c r="BS508" s="213"/>
      <c r="BT508" s="213"/>
      <c r="BU508" s="213"/>
      <c r="BV508" s="213"/>
      <c r="BW508" s="213"/>
      <c r="BX508" s="213"/>
      <c r="BY508" s="213"/>
      <c r="BZ508" s="214"/>
      <c r="CA508" s="214"/>
      <c r="CB508" s="214"/>
      <c r="CC508" s="214"/>
      <c r="CD508" s="214"/>
      <c r="CE508" s="214"/>
      <c r="CF508" s="214"/>
      <c r="CG508" s="214"/>
      <c r="CH508" s="214"/>
      <c r="CI508" s="214"/>
      <c r="CJ508" s="214"/>
      <c r="CK508" s="214"/>
      <c r="CL508" s="214"/>
      <c r="CM508" s="214"/>
      <c r="CN508" s="214"/>
      <c r="CO508" s="214"/>
      <c r="CP508" s="214"/>
      <c r="CQ508" s="214"/>
      <c r="CR508" s="214"/>
      <c r="CS508" s="214"/>
      <c r="CT508" s="214"/>
      <c r="CU508" s="214"/>
      <c r="CV508" s="214"/>
      <c r="CW508" s="214"/>
      <c r="CX508" s="214"/>
      <c r="CY508" s="214"/>
      <c r="CZ508" s="214"/>
    </row>
    <row r="509" s="218" customFormat="true" ht="25.15" customHeight="true" x14ac:dyDescent="0.2">
      <c r="C509" s="1900" t="s">
        <v>289</v>
      </c>
      <c r="D509" s="1695"/>
      <c r="E509" s="511">
        <v>9.1289564942941687E-3</v>
      </c>
      <c r="F509" s="445"/>
      <c r="G509" s="445"/>
      <c r="H509" s="1890" t="s">
        <v>270</v>
      </c>
      <c r="I509" s="1695"/>
      <c r="J509" s="512">
        <v>0.11909179715381289</v>
      </c>
      <c r="K509" s="445"/>
      <c r="L509" s="445"/>
      <c r="M509" s="1894" t="s">
        <v>256</v>
      </c>
      <c r="N509" s="1695"/>
      <c r="O509" s="513">
        <v>0.11913283896129165</v>
      </c>
      <c r="P509" s="445"/>
      <c r="Q509" s="445"/>
      <c r="Z509" s="211"/>
      <c r="AA509" s="211"/>
      <c r="AB509" s="211"/>
      <c r="AC509" s="211"/>
      <c r="AD509" s="211"/>
      <c r="AE509" s="211"/>
      <c r="AF509" s="211"/>
      <c r="AG509" s="211"/>
      <c r="AH509" s="211"/>
      <c r="AI509" s="211"/>
      <c r="AJ509" s="211"/>
      <c r="AK509" s="211"/>
      <c r="AL509" s="211"/>
      <c r="AM509" s="211"/>
      <c r="AN509" s="211"/>
      <c r="AO509" s="211"/>
      <c r="AP509" s="211"/>
      <c r="AQ509" s="211"/>
      <c r="AR509" s="211"/>
      <c r="AS509" s="211"/>
      <c r="AT509" s="211"/>
      <c r="AU509" s="211"/>
      <c r="AV509" s="211"/>
      <c r="AW509" s="211"/>
      <c r="AX509" s="211"/>
      <c r="AY509" s="211"/>
      <c r="AZ509" s="211"/>
      <c r="BA509" s="213"/>
      <c r="BB509" s="288"/>
      <c r="BC509" s="213"/>
      <c r="BD509" s="213"/>
      <c r="BE509" s="213"/>
      <c r="BF509" s="213"/>
      <c r="BG509" s="213"/>
      <c r="BH509" s="213"/>
      <c r="BI509" s="213"/>
      <c r="BJ509" s="213"/>
      <c r="BK509" s="213"/>
      <c r="BL509" s="213"/>
      <c r="BM509" s="213"/>
      <c r="BN509" s="213"/>
      <c r="BO509" s="213"/>
      <c r="BP509" s="213"/>
      <c r="BQ509" s="213"/>
      <c r="BR509" s="213"/>
      <c r="BS509" s="213"/>
      <c r="BT509" s="213"/>
      <c r="BU509" s="213"/>
      <c r="BV509" s="213"/>
      <c r="BW509" s="213"/>
      <c r="BX509" s="213"/>
      <c r="BY509" s="213"/>
      <c r="BZ509" s="214"/>
      <c r="CA509" s="214"/>
      <c r="CB509" s="214"/>
      <c r="CC509" s="214"/>
      <c r="CD509" s="214"/>
      <c r="CE509" s="214"/>
      <c r="CF509" s="214"/>
      <c r="CG509" s="214"/>
      <c r="CH509" s="214"/>
      <c r="CI509" s="214"/>
      <c r="CJ509" s="214"/>
      <c r="CK509" s="214"/>
      <c r="CL509" s="214"/>
      <c r="CM509" s="214"/>
      <c r="CN509" s="214"/>
      <c r="CO509" s="214"/>
      <c r="CP509" s="214"/>
      <c r="CQ509" s="214"/>
      <c r="CR509" s="214"/>
      <c r="CS509" s="214"/>
      <c r="CT509" s="214"/>
      <c r="CU509" s="214"/>
      <c r="CV509" s="214"/>
      <c r="CW509" s="214"/>
      <c r="CX509" s="214"/>
      <c r="CY509" s="214"/>
      <c r="CZ509" s="214"/>
    </row>
    <row r="510" s="218" customFormat="true" ht="25.15" customHeight="true" x14ac:dyDescent="0.2">
      <c r="C510" s="1900" t="s">
        <v>293</v>
      </c>
      <c r="D510" s="1695"/>
      <c r="E510" s="511">
        <v>7.1356511511369404E-3</v>
      </c>
      <c r="F510" s="445"/>
      <c r="G510" s="445"/>
      <c r="H510" s="1890" t="s">
        <v>271</v>
      </c>
      <c r="I510" s="1695"/>
      <c r="J510" s="512">
        <v>0.14580217261602157</v>
      </c>
      <c r="K510" s="445"/>
      <c r="L510" s="445"/>
      <c r="M510" s="1894" t="s">
        <v>254</v>
      </c>
      <c r="N510" s="1695"/>
      <c r="O510" s="513">
        <v>9.372991643986206E-2</v>
      </c>
      <c r="P510" s="445"/>
      <c r="Q510" s="445"/>
      <c r="Z510" s="211"/>
      <c r="AA510" s="211"/>
      <c r="AB510" s="211"/>
      <c r="AC510" s="211"/>
      <c r="AD510" s="211"/>
      <c r="AE510" s="211"/>
      <c r="AF510" s="211"/>
      <c r="AG510" s="211"/>
      <c r="AH510" s="211"/>
      <c r="AI510" s="211"/>
      <c r="AJ510" s="211"/>
      <c r="AK510" s="211"/>
      <c r="AL510" s="211"/>
      <c r="AM510" s="211"/>
      <c r="AN510" s="211"/>
      <c r="AO510" s="211"/>
      <c r="AP510" s="211"/>
      <c r="AQ510" s="211"/>
      <c r="AR510" s="211"/>
      <c r="AS510" s="211"/>
      <c r="AT510" s="211"/>
      <c r="AU510" s="211"/>
      <c r="AV510" s="211"/>
      <c r="AW510" s="211"/>
      <c r="AX510" s="211"/>
      <c r="AY510" s="211"/>
      <c r="AZ510" s="211"/>
      <c r="BA510" s="213"/>
      <c r="BB510" s="288"/>
      <c r="BC510" s="213"/>
      <c r="BD510" s="213"/>
      <c r="BE510" s="213"/>
      <c r="BF510" s="213"/>
      <c r="BG510" s="213"/>
      <c r="BH510" s="213"/>
      <c r="BI510" s="213"/>
      <c r="BJ510" s="213"/>
      <c r="BK510" s="213"/>
      <c r="BL510" s="213"/>
      <c r="BM510" s="213"/>
      <c r="BN510" s="213"/>
      <c r="BO510" s="213"/>
      <c r="BP510" s="213"/>
      <c r="BQ510" s="213"/>
      <c r="BR510" s="213"/>
      <c r="BS510" s="213"/>
      <c r="BT510" s="213"/>
      <c r="BU510" s="213"/>
      <c r="BV510" s="213"/>
      <c r="BW510" s="213"/>
      <c r="BX510" s="213"/>
      <c r="BY510" s="213"/>
      <c r="BZ510" s="214"/>
      <c r="CA510" s="214"/>
      <c r="CB510" s="214"/>
      <c r="CC510" s="214"/>
      <c r="CD510" s="214"/>
      <c r="CE510" s="214"/>
      <c r="CF510" s="214"/>
      <c r="CG510" s="214"/>
      <c r="CH510" s="214"/>
      <c r="CI510" s="214"/>
      <c r="CJ510" s="214"/>
      <c r="CK510" s="214"/>
      <c r="CL510" s="214"/>
      <c r="CM510" s="214"/>
      <c r="CN510" s="214"/>
      <c r="CO510" s="214"/>
      <c r="CP510" s="214"/>
      <c r="CQ510" s="214"/>
      <c r="CR510" s="214"/>
      <c r="CS510" s="214"/>
      <c r="CT510" s="214"/>
      <c r="CU510" s="214"/>
      <c r="CV510" s="214"/>
      <c r="CW510" s="214"/>
      <c r="CX510" s="214"/>
      <c r="CY510" s="214"/>
      <c r="CZ510" s="214"/>
    </row>
    <row r="511" s="218" customFormat="true" ht="25.15" customHeight="true" x14ac:dyDescent="0.2">
      <c r="C511" s="1900" t="s">
        <v>329</v>
      </c>
      <c r="D511" s="1695"/>
      <c r="E511" s="516">
        <v>1.6102524526402328E-6</v>
      </c>
      <c r="F511" s="445"/>
      <c r="G511" s="445"/>
      <c r="H511" s="1890" t="s">
        <v>285</v>
      </c>
      <c r="I511" s="1695"/>
      <c r="J511" s="512">
        <v>5.4548000149068085E-3</v>
      </c>
      <c r="K511" s="445"/>
      <c r="L511" s="445"/>
      <c r="M511" s="1894" t="s">
        <v>291</v>
      </c>
      <c r="N511" s="1695"/>
      <c r="O511" s="513">
        <v>2.4393372900046728E-2</v>
      </c>
      <c r="P511" s="445"/>
      <c r="Q511" s="445"/>
      <c r="Z511" s="211"/>
      <c r="AA511" s="211"/>
      <c r="AB511" s="211"/>
      <c r="AC511" s="211"/>
      <c r="AD511" s="211"/>
      <c r="AE511" s="211"/>
      <c r="AF511" s="211"/>
      <c r="AG511" s="211"/>
      <c r="AH511" s="211"/>
      <c r="AI511" s="211"/>
      <c r="AJ511" s="211"/>
      <c r="AK511" s="211"/>
      <c r="AL511" s="211"/>
      <c r="AM511" s="211"/>
      <c r="AN511" s="211"/>
      <c r="AO511" s="211"/>
      <c r="AP511" s="211"/>
      <c r="AQ511" s="211"/>
      <c r="AR511" s="211"/>
      <c r="AS511" s="211"/>
      <c r="AT511" s="211"/>
      <c r="AU511" s="211"/>
      <c r="AV511" s="211"/>
      <c r="AW511" s="211"/>
      <c r="AX511" s="211"/>
      <c r="AY511" s="211"/>
      <c r="AZ511" s="211"/>
      <c r="BA511" s="213"/>
      <c r="BB511" s="288"/>
      <c r="BC511" s="213"/>
      <c r="BD511" s="213"/>
      <c r="BE511" s="213"/>
      <c r="BF511" s="213"/>
      <c r="BG511" s="213"/>
      <c r="BH511" s="213"/>
      <c r="BI511" s="213"/>
      <c r="BJ511" s="213"/>
      <c r="BK511" s="213"/>
      <c r="BL511" s="213"/>
      <c r="BM511" s="213"/>
      <c r="BN511" s="213"/>
      <c r="BO511" s="213"/>
      <c r="BP511" s="213"/>
      <c r="BQ511" s="213"/>
      <c r="BR511" s="213"/>
      <c r="BS511" s="213"/>
      <c r="BT511" s="213"/>
      <c r="BU511" s="213"/>
      <c r="BV511" s="213"/>
      <c r="BW511" s="213"/>
      <c r="BX511" s="213"/>
      <c r="BY511" s="213"/>
      <c r="BZ511" s="214"/>
      <c r="CA511" s="214"/>
      <c r="CB511" s="214"/>
      <c r="CC511" s="214"/>
      <c r="CD511" s="214"/>
      <c r="CE511" s="214"/>
      <c r="CF511" s="214"/>
      <c r="CG511" s="214"/>
      <c r="CH511" s="214"/>
      <c r="CI511" s="214"/>
      <c r="CJ511" s="214"/>
      <c r="CK511" s="214"/>
      <c r="CL511" s="214"/>
      <c r="CM511" s="214"/>
      <c r="CN511" s="214"/>
      <c r="CO511" s="214"/>
      <c r="CP511" s="214"/>
      <c r="CQ511" s="214"/>
      <c r="CR511" s="214"/>
      <c r="CS511" s="214"/>
      <c r="CT511" s="214"/>
      <c r="CU511" s="214"/>
      <c r="CV511" s="214"/>
      <c r="CW511" s="214"/>
      <c r="CX511" s="214"/>
      <c r="CY511" s="214"/>
      <c r="CZ511" s="214"/>
    </row>
    <row r="512" s="218" customFormat="true" ht="25.15" customHeight="true" x14ac:dyDescent="0.2">
      <c r="C512" s="1900" t="s">
        <v>319</v>
      </c>
      <c r="D512" s="1695"/>
      <c r="E512" s="511">
        <v>2.4563973246093985E-4</v>
      </c>
      <c r="F512" s="445"/>
      <c r="G512" s="445"/>
      <c r="H512" s="1890" t="s">
        <v>250</v>
      </c>
      <c r="I512" s="1695"/>
      <c r="J512" s="512">
        <v>0.43640398239658346</v>
      </c>
      <c r="K512" s="445"/>
      <c r="L512" s="445"/>
      <c r="M512" s="1894" t="s">
        <v>309</v>
      </c>
      <c r="N512" s="1695"/>
      <c r="O512" s="513">
        <v>8.8316307086187974E-3</v>
      </c>
      <c r="P512" s="445"/>
      <c r="Q512" s="445"/>
      <c r="Z512" s="211"/>
      <c r="AA512" s="211"/>
      <c r="AB512" s="211"/>
      <c r="AC512" s="211"/>
      <c r="AD512" s="211"/>
      <c r="AE512" s="211"/>
      <c r="AF512" s="211"/>
      <c r="AG512" s="211"/>
      <c r="AH512" s="211"/>
      <c r="AI512" s="211"/>
      <c r="AJ512" s="211"/>
      <c r="AK512" s="211"/>
      <c r="AL512" s="211"/>
      <c r="AM512" s="211"/>
      <c r="AN512" s="211"/>
      <c r="AO512" s="211"/>
      <c r="AP512" s="211"/>
      <c r="AQ512" s="211"/>
      <c r="AR512" s="211"/>
      <c r="AS512" s="211"/>
      <c r="AT512" s="211"/>
      <c r="AU512" s="211"/>
      <c r="AV512" s="211"/>
      <c r="AW512" s="211"/>
      <c r="AX512" s="211"/>
      <c r="AY512" s="211"/>
      <c r="AZ512" s="211"/>
      <c r="BA512" s="213"/>
      <c r="BB512" s="288"/>
      <c r="BC512" s="213"/>
      <c r="BD512" s="213"/>
      <c r="BE512" s="213"/>
      <c r="BF512" s="213"/>
      <c r="BG512" s="213"/>
      <c r="BH512" s="213"/>
      <c r="BI512" s="213"/>
      <c r="BJ512" s="213"/>
      <c r="BK512" s="213"/>
      <c r="BL512" s="213"/>
      <c r="BM512" s="213"/>
      <c r="BN512" s="213"/>
      <c r="BO512" s="213"/>
      <c r="BP512" s="213"/>
      <c r="BQ512" s="213"/>
      <c r="BR512" s="213"/>
      <c r="BS512" s="213"/>
      <c r="BT512" s="213"/>
      <c r="BU512" s="213"/>
      <c r="BV512" s="213"/>
      <c r="BW512" s="213"/>
      <c r="BX512" s="213"/>
      <c r="BY512" s="213"/>
      <c r="BZ512" s="214"/>
      <c r="CA512" s="214"/>
      <c r="CB512" s="214"/>
      <c r="CC512" s="214"/>
      <c r="CD512" s="214"/>
      <c r="CE512" s="214"/>
      <c r="CF512" s="214"/>
      <c r="CG512" s="214"/>
      <c r="CH512" s="214"/>
      <c r="CI512" s="214"/>
      <c r="CJ512" s="214"/>
      <c r="CK512" s="214"/>
      <c r="CL512" s="214"/>
      <c r="CM512" s="214"/>
      <c r="CN512" s="214"/>
      <c r="CO512" s="214"/>
      <c r="CP512" s="214"/>
      <c r="CQ512" s="214"/>
      <c r="CR512" s="214"/>
      <c r="CS512" s="214"/>
      <c r="CT512" s="214"/>
      <c r="CU512" s="214"/>
      <c r="CV512" s="214"/>
      <c r="CW512" s="214"/>
      <c r="CX512" s="214"/>
      <c r="CY512" s="214"/>
      <c r="CZ512" s="214"/>
    </row>
    <row r="513" s="218" customFormat="true" ht="25.15" customHeight="true" x14ac:dyDescent="0.2">
      <c r="C513" s="1900" t="s">
        <v>299</v>
      </c>
      <c r="D513" s="1695"/>
      <c r="E513" s="511">
        <v>3.7499196805324741E-3</v>
      </c>
      <c r="F513" s="445"/>
      <c r="G513" s="445"/>
      <c r="H513" s="1890" t="s">
        <v>252</v>
      </c>
      <c r="I513" s="1695"/>
      <c r="J513" s="512">
        <v>0.40489368430740935</v>
      </c>
      <c r="K513" s="445"/>
      <c r="L513" s="445"/>
      <c r="M513" s="1894" t="s">
        <v>330</v>
      </c>
      <c r="N513" s="1695"/>
      <c r="O513" s="513">
        <v>4.4004372650190042E-3</v>
      </c>
      <c r="P513" s="445"/>
      <c r="Q513" s="445"/>
      <c r="Z513" s="211"/>
      <c r="AA513" s="211"/>
      <c r="AB513" s="211"/>
      <c r="AC513" s="211"/>
      <c r="AD513" s="211"/>
      <c r="AE513" s="211"/>
      <c r="AF513" s="211"/>
      <c r="AG513" s="211"/>
      <c r="AH513" s="211"/>
      <c r="AI513" s="211"/>
      <c r="AJ513" s="211"/>
      <c r="AK513" s="211"/>
      <c r="AL513" s="211"/>
      <c r="AM513" s="211"/>
      <c r="AN513" s="211"/>
      <c r="AO513" s="211"/>
      <c r="AP513" s="211"/>
      <c r="AQ513" s="211"/>
      <c r="AR513" s="211"/>
      <c r="AS513" s="211"/>
      <c r="AT513" s="211"/>
      <c r="AU513" s="211"/>
      <c r="AV513" s="211"/>
      <c r="AW513" s="211"/>
      <c r="AX513" s="211"/>
      <c r="AY513" s="211"/>
      <c r="AZ513" s="211"/>
      <c r="BA513" s="213"/>
      <c r="BB513" s="288"/>
      <c r="BC513" s="213"/>
      <c r="BD513" s="213"/>
      <c r="BE513" s="213"/>
      <c r="BF513" s="213"/>
      <c r="BG513" s="213"/>
      <c r="BH513" s="213"/>
      <c r="BI513" s="213"/>
      <c r="BJ513" s="213"/>
      <c r="BK513" s="213"/>
      <c r="BL513" s="213"/>
      <c r="BM513" s="213"/>
      <c r="BN513" s="213"/>
      <c r="BO513" s="213"/>
      <c r="BP513" s="213"/>
      <c r="BQ513" s="213"/>
      <c r="BR513" s="213"/>
      <c r="BS513" s="213"/>
      <c r="BT513" s="213"/>
      <c r="BU513" s="213"/>
      <c r="BV513" s="213"/>
      <c r="BW513" s="213"/>
      <c r="BX513" s="213"/>
      <c r="BY513" s="213"/>
      <c r="BZ513" s="214"/>
      <c r="CA513" s="214"/>
      <c r="CB513" s="214"/>
      <c r="CC513" s="214"/>
      <c r="CD513" s="214"/>
      <c r="CE513" s="214"/>
      <c r="CF513" s="214"/>
      <c r="CG513" s="214"/>
      <c r="CH513" s="214"/>
      <c r="CI513" s="214"/>
      <c r="CJ513" s="214"/>
      <c r="CK513" s="214"/>
      <c r="CL513" s="214"/>
      <c r="CM513" s="214"/>
      <c r="CN513" s="214"/>
      <c r="CO513" s="214"/>
      <c r="CP513" s="214"/>
      <c r="CQ513" s="214"/>
      <c r="CR513" s="214"/>
      <c r="CS513" s="214"/>
      <c r="CT513" s="214"/>
      <c r="CU513" s="214"/>
      <c r="CV513" s="214"/>
      <c r="CW513" s="214"/>
      <c r="CX513" s="214"/>
      <c r="CY513" s="214"/>
      <c r="CZ513" s="214"/>
    </row>
    <row r="514" s="218" customFormat="true" ht="25.15" customHeight="true" x14ac:dyDescent="0.2">
      <c r="C514" s="1900" t="s">
        <v>325</v>
      </c>
      <c r="D514" s="1695"/>
      <c r="E514" s="516">
        <v>6.1753548324241307E-5</v>
      </c>
      <c r="F514" s="445"/>
      <c r="G514" s="445"/>
      <c r="H514" s="1890" t="s">
        <v>259</v>
      </c>
      <c r="I514" s="1695"/>
      <c r="J514" s="512">
        <v>0.39510702567291867</v>
      </c>
      <c r="K514" s="445"/>
      <c r="L514" s="445"/>
      <c r="M514" s="1894" t="s">
        <v>302</v>
      </c>
      <c r="N514" s="1695"/>
      <c r="O514" s="513">
        <v>1.3343809361548234E-3</v>
      </c>
      <c r="P514" s="445"/>
      <c r="Q514" s="445"/>
      <c r="Z514" s="211"/>
      <c r="AA514" s="211"/>
      <c r="AB514" s="211"/>
      <c r="AC514" s="211"/>
      <c r="AD514" s="211"/>
      <c r="AE514" s="211"/>
      <c r="AF514" s="211"/>
      <c r="AG514" s="211"/>
      <c r="AH514" s="211"/>
      <c r="AI514" s="211"/>
      <c r="AJ514" s="211"/>
      <c r="AK514" s="211"/>
      <c r="AL514" s="211"/>
      <c r="AM514" s="211"/>
      <c r="AN514" s="211"/>
      <c r="AO514" s="211"/>
      <c r="AP514" s="211"/>
      <c r="AQ514" s="211"/>
      <c r="AR514" s="211"/>
      <c r="AS514" s="211"/>
      <c r="AT514" s="211"/>
      <c r="AU514" s="211"/>
      <c r="AV514" s="211"/>
      <c r="AW514" s="211"/>
      <c r="AX514" s="211"/>
      <c r="AY514" s="211"/>
      <c r="AZ514" s="211"/>
      <c r="BA514" s="213"/>
      <c r="BB514" s="288"/>
      <c r="BC514" s="213"/>
      <c r="BD514" s="213"/>
      <c r="BE514" s="213"/>
      <c r="BF514" s="213"/>
      <c r="BG514" s="213"/>
      <c r="BH514" s="213"/>
      <c r="BI514" s="213"/>
      <c r="BJ514" s="213"/>
      <c r="BK514" s="213"/>
      <c r="BL514" s="213"/>
      <c r="BM514" s="213"/>
      <c r="BN514" s="213"/>
      <c r="BO514" s="213"/>
      <c r="BP514" s="213"/>
      <c r="BQ514" s="213"/>
      <c r="BR514" s="213"/>
      <c r="BS514" s="213"/>
      <c r="BT514" s="213"/>
      <c r="BU514" s="213"/>
      <c r="BV514" s="213"/>
      <c r="BW514" s="213"/>
      <c r="BX514" s="213"/>
      <c r="BY514" s="213"/>
      <c r="BZ514" s="214"/>
      <c r="CA514" s="214"/>
      <c r="CB514" s="214"/>
      <c r="CC514" s="214"/>
      <c r="CD514" s="214"/>
      <c r="CE514" s="214"/>
      <c r="CF514" s="214"/>
      <c r="CG514" s="214"/>
      <c r="CH514" s="214"/>
      <c r="CI514" s="214"/>
      <c r="CJ514" s="214"/>
      <c r="CK514" s="214"/>
      <c r="CL514" s="214"/>
      <c r="CM514" s="214"/>
      <c r="CN514" s="214"/>
      <c r="CO514" s="214"/>
      <c r="CP514" s="214"/>
      <c r="CQ514" s="214"/>
      <c r="CR514" s="214"/>
      <c r="CS514" s="214"/>
      <c r="CT514" s="214"/>
      <c r="CU514" s="214"/>
      <c r="CV514" s="214"/>
      <c r="CW514" s="214"/>
      <c r="CX514" s="214"/>
      <c r="CY514" s="214"/>
      <c r="CZ514" s="214"/>
    </row>
    <row r="515" s="218" customFormat="true" ht="25.15" customHeight="true" x14ac:dyDescent="0.2">
      <c r="C515" s="1900" t="s">
        <v>264</v>
      </c>
      <c r="D515" s="1695"/>
      <c r="E515" s="511">
        <v>0.23643776848528178</v>
      </c>
      <c r="F515" s="445"/>
      <c r="G515" s="445"/>
      <c r="H515" s="1890" t="s">
        <v>247</v>
      </c>
      <c r="I515" s="1695"/>
      <c r="J515" s="512">
        <v>0.46538695529464968</v>
      </c>
      <c r="K515" s="445"/>
      <c r="L515" s="445"/>
      <c r="M515" s="1894" t="s">
        <v>275</v>
      </c>
      <c r="N515" s="1695"/>
      <c r="O515" s="513">
        <v>9.5523978473967741E-4</v>
      </c>
      <c r="P515" s="445"/>
      <c r="Q515" s="445"/>
      <c r="Z515" s="211"/>
      <c r="AA515" s="211"/>
      <c r="AB515" s="211"/>
      <c r="AC515" s="211"/>
      <c r="AD515" s="211"/>
      <c r="AE515" s="211"/>
      <c r="AF515" s="211"/>
      <c r="AG515" s="211"/>
      <c r="AH515" s="211"/>
      <c r="AI515" s="211"/>
      <c r="AJ515" s="211"/>
      <c r="AK515" s="211"/>
      <c r="AL515" s="211"/>
      <c r="AM515" s="211"/>
      <c r="AN515" s="211"/>
      <c r="AO515" s="211"/>
      <c r="AP515" s="211"/>
      <c r="AQ515" s="211"/>
      <c r="AR515" s="211"/>
      <c r="AS515" s="211"/>
      <c r="AT515" s="211"/>
      <c r="AU515" s="211"/>
      <c r="AV515" s="211"/>
      <c r="AW515" s="211"/>
      <c r="AX515" s="211"/>
      <c r="AY515" s="211"/>
      <c r="AZ515" s="211"/>
      <c r="BA515" s="213"/>
      <c r="BB515" s="288"/>
      <c r="BC515" s="213"/>
      <c r="BD515" s="213"/>
      <c r="BE515" s="213"/>
      <c r="BF515" s="213"/>
      <c r="BG515" s="213"/>
      <c r="BH515" s="213"/>
      <c r="BI515" s="213"/>
      <c r="BJ515" s="213"/>
      <c r="BK515" s="213"/>
      <c r="BL515" s="213"/>
      <c r="BM515" s="213"/>
      <c r="BN515" s="213"/>
      <c r="BO515" s="213"/>
      <c r="BP515" s="213"/>
      <c r="BQ515" s="213"/>
      <c r="BR515" s="213"/>
      <c r="BS515" s="213"/>
      <c r="BT515" s="213"/>
      <c r="BU515" s="213"/>
      <c r="BV515" s="213"/>
      <c r="BW515" s="213"/>
      <c r="BX515" s="213"/>
      <c r="BY515" s="213"/>
      <c r="BZ515" s="214"/>
      <c r="CA515" s="214"/>
      <c r="CB515" s="214"/>
      <c r="CC515" s="214"/>
      <c r="CD515" s="214"/>
      <c r="CE515" s="214"/>
      <c r="CF515" s="214"/>
      <c r="CG515" s="214"/>
      <c r="CH515" s="214"/>
      <c r="CI515" s="214"/>
      <c r="CJ515" s="214"/>
      <c r="CK515" s="214"/>
      <c r="CL515" s="214"/>
      <c r="CM515" s="214"/>
      <c r="CN515" s="214"/>
      <c r="CO515" s="214"/>
      <c r="CP515" s="214"/>
      <c r="CQ515" s="214"/>
      <c r="CR515" s="214"/>
      <c r="CS515" s="214"/>
      <c r="CT515" s="214"/>
      <c r="CU515" s="214"/>
      <c r="CV515" s="214"/>
      <c r="CW515" s="214"/>
      <c r="CX515" s="214"/>
      <c r="CY515" s="214"/>
      <c r="CZ515" s="214"/>
    </row>
    <row r="516" s="218" customFormat="true" ht="25.15" customHeight="true" x14ac:dyDescent="0.2">
      <c r="C516" s="1900" t="s">
        <v>292</v>
      </c>
      <c r="D516" s="1695"/>
      <c r="E516" s="511">
        <v>2.4489590594865109E-3</v>
      </c>
      <c r="F516" s="445"/>
      <c r="G516" s="445"/>
      <c r="H516" s="1890" t="s">
        <v>256</v>
      </c>
      <c r="I516" s="1695"/>
      <c r="J516" s="512">
        <v>0.41081159902539915</v>
      </c>
      <c r="K516" s="445"/>
      <c r="L516" s="445"/>
      <c r="M516" s="1894" t="s">
        <v>253</v>
      </c>
      <c r="N516" s="1695"/>
      <c r="O516" s="513">
        <v>0.11662557032866697</v>
      </c>
      <c r="P516" s="445"/>
      <c r="Q516" s="445"/>
      <c r="Z516" s="211"/>
      <c r="AA516" s="211"/>
      <c r="AB516" s="211"/>
      <c r="AC516" s="211"/>
      <c r="AD516" s="211"/>
      <c r="AE516" s="211"/>
      <c r="AF516" s="211"/>
      <c r="AG516" s="211"/>
      <c r="AH516" s="211"/>
      <c r="AI516" s="211"/>
      <c r="AJ516" s="211"/>
      <c r="AK516" s="211"/>
      <c r="AL516" s="211"/>
      <c r="AM516" s="211"/>
      <c r="AN516" s="211"/>
      <c r="AO516" s="211"/>
      <c r="AP516" s="211"/>
      <c r="AQ516" s="211"/>
      <c r="AR516" s="211"/>
      <c r="AS516" s="211"/>
      <c r="AT516" s="211"/>
      <c r="AU516" s="211"/>
      <c r="AV516" s="211"/>
      <c r="AW516" s="211"/>
      <c r="AX516" s="211"/>
      <c r="AY516" s="211"/>
      <c r="AZ516" s="211"/>
      <c r="BA516" s="213"/>
      <c r="BB516" s="288"/>
      <c r="BC516" s="213"/>
      <c r="BD516" s="213"/>
      <c r="BE516" s="213"/>
      <c r="BF516" s="213"/>
      <c r="BG516" s="213"/>
      <c r="BH516" s="213"/>
      <c r="BI516" s="213"/>
      <c r="BJ516" s="213"/>
      <c r="BK516" s="213"/>
      <c r="BL516" s="213"/>
      <c r="BM516" s="213"/>
      <c r="BN516" s="213"/>
      <c r="BO516" s="213"/>
      <c r="BP516" s="213"/>
      <c r="BQ516" s="213"/>
      <c r="BR516" s="213"/>
      <c r="BS516" s="213"/>
      <c r="BT516" s="213"/>
      <c r="BU516" s="213"/>
      <c r="BV516" s="213"/>
      <c r="BW516" s="213"/>
      <c r="BX516" s="213"/>
      <c r="BY516" s="213"/>
      <c r="BZ516" s="214"/>
      <c r="CA516" s="214"/>
      <c r="CB516" s="214"/>
      <c r="CC516" s="214"/>
      <c r="CD516" s="214"/>
      <c r="CE516" s="214"/>
      <c r="CF516" s="214"/>
      <c r="CG516" s="214"/>
      <c r="CH516" s="214"/>
      <c r="CI516" s="214"/>
      <c r="CJ516" s="214"/>
      <c r="CK516" s="214"/>
      <c r="CL516" s="214"/>
      <c r="CM516" s="214"/>
      <c r="CN516" s="214"/>
      <c r="CO516" s="214"/>
      <c r="CP516" s="214"/>
      <c r="CQ516" s="214"/>
      <c r="CR516" s="214"/>
      <c r="CS516" s="214"/>
      <c r="CT516" s="214"/>
      <c r="CU516" s="214"/>
      <c r="CV516" s="214"/>
      <c r="CW516" s="214"/>
      <c r="CX516" s="214"/>
      <c r="CY516" s="214"/>
      <c r="CZ516" s="214"/>
    </row>
    <row r="517" s="218" customFormat="true" ht="25.15" customHeight="true" x14ac:dyDescent="0.2">
      <c r="C517" s="1900" t="s">
        <v>283</v>
      </c>
      <c r="D517" s="1695"/>
      <c r="E517" s="511">
        <v>4.2804628625932682E-3</v>
      </c>
      <c r="F517" s="445"/>
      <c r="G517" s="445"/>
      <c r="H517" s="1890" t="s">
        <v>254</v>
      </c>
      <c r="I517" s="1695"/>
      <c r="J517" s="512">
        <v>0.41221477418626501</v>
      </c>
      <c r="K517" s="445"/>
      <c r="L517" s="445"/>
      <c r="M517" s="1894" t="s">
        <v>321</v>
      </c>
      <c r="N517" s="1695"/>
      <c r="O517" s="513">
        <v>2.6110660109570417E-3</v>
      </c>
      <c r="P517" s="445"/>
      <c r="Q517" s="445"/>
      <c r="Z517" s="211"/>
      <c r="AA517" s="211"/>
      <c r="AB517" s="211"/>
      <c r="AC517" s="211"/>
      <c r="AD517" s="211"/>
      <c r="AE517" s="211"/>
      <c r="AF517" s="211"/>
      <c r="AG517" s="211"/>
      <c r="AH517" s="211"/>
      <c r="AI517" s="211"/>
      <c r="AJ517" s="211"/>
      <c r="AK517" s="211"/>
      <c r="AL517" s="211"/>
      <c r="AM517" s="211"/>
      <c r="AN517" s="211"/>
      <c r="AO517" s="211"/>
      <c r="AP517" s="211"/>
      <c r="AQ517" s="211"/>
      <c r="AR517" s="211"/>
      <c r="AS517" s="211"/>
      <c r="AT517" s="211"/>
      <c r="AU517" s="211"/>
      <c r="AV517" s="211"/>
      <c r="AW517" s="211"/>
      <c r="AX517" s="211"/>
      <c r="AY517" s="211"/>
      <c r="AZ517" s="211"/>
      <c r="BA517" s="213"/>
      <c r="BB517" s="288"/>
      <c r="BC517" s="213"/>
      <c r="BD517" s="213"/>
      <c r="BE517" s="213"/>
      <c r="BF517" s="213"/>
      <c r="BG517" s="213"/>
      <c r="BH517" s="213"/>
      <c r="BI517" s="213"/>
      <c r="BJ517" s="213"/>
      <c r="BK517" s="213"/>
      <c r="BL517" s="213"/>
      <c r="BM517" s="213"/>
      <c r="BN517" s="213"/>
      <c r="BO517" s="213"/>
      <c r="BP517" s="213"/>
      <c r="BQ517" s="213"/>
      <c r="BR517" s="213"/>
      <c r="BS517" s="213"/>
      <c r="BT517" s="213"/>
      <c r="BU517" s="213"/>
      <c r="BV517" s="213"/>
      <c r="BW517" s="213"/>
      <c r="BX517" s="213"/>
      <c r="BY517" s="213"/>
      <c r="BZ517" s="214"/>
      <c r="CA517" s="214"/>
      <c r="CB517" s="214"/>
      <c r="CC517" s="214"/>
      <c r="CD517" s="214"/>
      <c r="CE517" s="214"/>
      <c r="CF517" s="214"/>
      <c r="CG517" s="214"/>
      <c r="CH517" s="214"/>
      <c r="CI517" s="214"/>
      <c r="CJ517" s="214"/>
      <c r="CK517" s="214"/>
      <c r="CL517" s="214"/>
      <c r="CM517" s="214"/>
      <c r="CN517" s="214"/>
      <c r="CO517" s="214"/>
      <c r="CP517" s="214"/>
      <c r="CQ517" s="214"/>
      <c r="CR517" s="214"/>
      <c r="CS517" s="214"/>
      <c r="CT517" s="214"/>
      <c r="CU517" s="214"/>
      <c r="CV517" s="214"/>
      <c r="CW517" s="214"/>
      <c r="CX517" s="214"/>
      <c r="CY517" s="214"/>
      <c r="CZ517" s="214"/>
    </row>
    <row r="518" s="218" customFormat="true" ht="25.15" customHeight="true" x14ac:dyDescent="0.2">
      <c r="C518" s="1900" t="s">
        <v>287</v>
      </c>
      <c r="D518" s="1695"/>
      <c r="E518" s="511">
        <v>1.0885646898272551E-2</v>
      </c>
      <c r="F518" s="445"/>
      <c r="G518" s="445"/>
      <c r="H518" s="1890" t="s">
        <v>291</v>
      </c>
      <c r="I518" s="1695"/>
      <c r="J518" s="512">
        <v>4.7310233772969298E-3</v>
      </c>
      <c r="K518" s="445"/>
      <c r="L518" s="445"/>
      <c r="M518" s="1894" t="s">
        <v>324</v>
      </c>
      <c r="N518" s="1695"/>
      <c r="O518" s="513">
        <v>1.2162074015566191E-2</v>
      </c>
      <c r="P518" s="445"/>
      <c r="Q518" s="445"/>
      <c r="Z518" s="211"/>
      <c r="AA518" s="211"/>
      <c r="AB518" s="211"/>
      <c r="AC518" s="211"/>
      <c r="AD518" s="211"/>
      <c r="AE518" s="211"/>
      <c r="AF518" s="211"/>
      <c r="AG518" s="211"/>
      <c r="AH518" s="211"/>
      <c r="AI518" s="211"/>
      <c r="AJ518" s="211"/>
      <c r="AK518" s="211"/>
      <c r="AL518" s="211"/>
      <c r="AM518" s="211"/>
      <c r="AN518" s="211"/>
      <c r="AO518" s="211"/>
      <c r="AP518" s="211"/>
      <c r="AQ518" s="211"/>
      <c r="AR518" s="211"/>
      <c r="AS518" s="211"/>
      <c r="AT518" s="211"/>
      <c r="AU518" s="211"/>
      <c r="AV518" s="211"/>
      <c r="AW518" s="211"/>
      <c r="AX518" s="211"/>
      <c r="AY518" s="211"/>
      <c r="AZ518" s="211"/>
      <c r="BA518" s="213"/>
      <c r="BB518" s="288"/>
      <c r="BC518" s="213"/>
      <c r="BD518" s="213"/>
      <c r="BE518" s="213"/>
      <c r="BF518" s="213"/>
      <c r="BG518" s="213"/>
      <c r="BH518" s="213"/>
      <c r="BI518" s="213"/>
      <c r="BJ518" s="213"/>
      <c r="BK518" s="213"/>
      <c r="BL518" s="213"/>
      <c r="BM518" s="213"/>
      <c r="BN518" s="213"/>
      <c r="BO518" s="213"/>
      <c r="BP518" s="213"/>
      <c r="BQ518" s="213"/>
      <c r="BR518" s="213"/>
      <c r="BS518" s="213"/>
      <c r="BT518" s="213"/>
      <c r="BU518" s="213"/>
      <c r="BV518" s="213"/>
      <c r="BW518" s="213"/>
      <c r="BX518" s="213"/>
      <c r="BY518" s="213"/>
      <c r="BZ518" s="214"/>
      <c r="CA518" s="214"/>
      <c r="CB518" s="214"/>
      <c r="CC518" s="214"/>
      <c r="CD518" s="214"/>
      <c r="CE518" s="214"/>
      <c r="CF518" s="214"/>
      <c r="CG518" s="214"/>
      <c r="CH518" s="214"/>
      <c r="CI518" s="214"/>
      <c r="CJ518" s="214"/>
      <c r="CK518" s="214"/>
      <c r="CL518" s="214"/>
      <c r="CM518" s="214"/>
      <c r="CN518" s="214"/>
      <c r="CO518" s="214"/>
      <c r="CP518" s="214"/>
      <c r="CQ518" s="214"/>
      <c r="CR518" s="214"/>
      <c r="CS518" s="214"/>
      <c r="CT518" s="214"/>
      <c r="CU518" s="214"/>
      <c r="CV518" s="214"/>
      <c r="CW518" s="214"/>
      <c r="CX518" s="214"/>
      <c r="CY518" s="214"/>
      <c r="CZ518" s="214"/>
    </row>
    <row r="519" s="218" customFormat="true" ht="25.15" customHeight="true" x14ac:dyDescent="0.2">
      <c r="C519" s="1900" t="s">
        <v>328</v>
      </c>
      <c r="D519" s="1695"/>
      <c r="E519" s="516">
        <v>1.7643823735250093E-6</v>
      </c>
      <c r="F519" s="445"/>
      <c r="G519" s="445"/>
      <c r="H519" s="1890" t="s">
        <v>309</v>
      </c>
      <c r="I519" s="1695"/>
      <c r="J519" s="512">
        <v>5.2191041853165629E-3</v>
      </c>
      <c r="K519" s="445"/>
      <c r="L519" s="445"/>
      <c r="M519" s="1894" t="s">
        <v>280</v>
      </c>
      <c r="N519" s="1695"/>
      <c r="O519" s="513">
        <v>1.5531436658213542E-2</v>
      </c>
      <c r="P519" s="445"/>
      <c r="Q519" s="445"/>
      <c r="Z519" s="211"/>
      <c r="AA519" s="211"/>
      <c r="AB519" s="211"/>
      <c r="AC519" s="211"/>
      <c r="AD519" s="211"/>
      <c r="AE519" s="211"/>
      <c r="AF519" s="211"/>
      <c r="AG519" s="211"/>
      <c r="AH519" s="211"/>
      <c r="AI519" s="211"/>
      <c r="AJ519" s="211"/>
      <c r="AK519" s="211"/>
      <c r="AL519" s="211"/>
      <c r="AM519" s="211"/>
      <c r="AN519" s="211"/>
      <c r="AO519" s="211"/>
      <c r="AP519" s="211"/>
      <c r="AQ519" s="211"/>
      <c r="AR519" s="211"/>
      <c r="AS519" s="211"/>
      <c r="AT519" s="211"/>
      <c r="AU519" s="211"/>
      <c r="AV519" s="211"/>
      <c r="AW519" s="211"/>
      <c r="AX519" s="211"/>
      <c r="AY519" s="211"/>
      <c r="AZ519" s="211"/>
      <c r="BA519" s="213"/>
      <c r="BB519" s="288"/>
      <c r="BC519" s="213"/>
      <c r="BD519" s="213"/>
      <c r="BE519" s="213"/>
      <c r="BF519" s="213"/>
      <c r="BG519" s="213"/>
      <c r="BH519" s="213"/>
      <c r="BI519" s="213"/>
      <c r="BJ519" s="213"/>
      <c r="BK519" s="213"/>
      <c r="BL519" s="213"/>
      <c r="BM519" s="213"/>
      <c r="BN519" s="213"/>
      <c r="BO519" s="213"/>
      <c r="BP519" s="213"/>
      <c r="BQ519" s="213"/>
      <c r="BR519" s="213"/>
      <c r="BS519" s="213"/>
      <c r="BT519" s="213"/>
      <c r="BU519" s="213"/>
      <c r="BV519" s="213"/>
      <c r="BW519" s="213"/>
      <c r="BX519" s="213"/>
      <c r="BY519" s="213"/>
      <c r="BZ519" s="214"/>
      <c r="CA519" s="214"/>
      <c r="CB519" s="214"/>
      <c r="CC519" s="214"/>
      <c r="CD519" s="214"/>
      <c r="CE519" s="214"/>
      <c r="CF519" s="214"/>
      <c r="CG519" s="214"/>
      <c r="CH519" s="214"/>
      <c r="CI519" s="214"/>
      <c r="CJ519" s="214"/>
      <c r="CK519" s="214"/>
      <c r="CL519" s="214"/>
      <c r="CM519" s="214"/>
      <c r="CN519" s="214"/>
      <c r="CO519" s="214"/>
      <c r="CP519" s="214"/>
      <c r="CQ519" s="214"/>
      <c r="CR519" s="214"/>
      <c r="CS519" s="214"/>
      <c r="CT519" s="214"/>
      <c r="CU519" s="214"/>
      <c r="CV519" s="214"/>
      <c r="CW519" s="214"/>
      <c r="CX519" s="214"/>
      <c r="CY519" s="214"/>
      <c r="CZ519" s="214"/>
    </row>
    <row r="520" s="218" customFormat="true" ht="25.15" customHeight="true" x14ac:dyDescent="0.2">
      <c r="C520" s="1900" t="s">
        <v>312</v>
      </c>
      <c r="D520" s="1695"/>
      <c r="E520" s="511">
        <v>5.8004415547516848E-4</v>
      </c>
      <c r="F520" s="445"/>
      <c r="G520" s="445"/>
      <c r="H520" s="1890" t="s">
        <v>330</v>
      </c>
      <c r="I520" s="1695"/>
      <c r="J520" s="512">
        <v>1.7809613949798555E-4</v>
      </c>
      <c r="K520" s="445"/>
      <c r="L520" s="445"/>
      <c r="M520" s="1894" t="s">
        <v>268</v>
      </c>
      <c r="N520" s="1695"/>
      <c r="O520" s="513">
        <v>8.9716765176656693E-2</v>
      </c>
      <c r="P520" s="445"/>
      <c r="Q520" s="445"/>
      <c r="Z520" s="211"/>
      <c r="AA520" s="211"/>
      <c r="AB520" s="211"/>
      <c r="AC520" s="211"/>
      <c r="AD520" s="211"/>
      <c r="AE520" s="211"/>
      <c r="AF520" s="211"/>
      <c r="AG520" s="211"/>
      <c r="AH520" s="211"/>
      <c r="AI520" s="211"/>
      <c r="AJ520" s="211"/>
      <c r="AK520" s="211"/>
      <c r="AL520" s="211"/>
      <c r="AM520" s="211"/>
      <c r="AN520" s="211"/>
      <c r="AO520" s="211"/>
      <c r="AP520" s="211"/>
      <c r="AQ520" s="211"/>
      <c r="AR520" s="211"/>
      <c r="AS520" s="211"/>
      <c r="AT520" s="211"/>
      <c r="AU520" s="211"/>
      <c r="AV520" s="211"/>
      <c r="AW520" s="211"/>
      <c r="AX520" s="211"/>
      <c r="AY520" s="211"/>
      <c r="AZ520" s="211"/>
      <c r="BA520" s="213"/>
      <c r="BB520" s="288"/>
      <c r="BC520" s="213"/>
      <c r="BD520" s="213"/>
      <c r="BE520" s="213"/>
      <c r="BF520" s="213"/>
      <c r="BG520" s="213"/>
      <c r="BH520" s="213"/>
      <c r="BI520" s="213"/>
      <c r="BJ520" s="213"/>
      <c r="BK520" s="213"/>
      <c r="BL520" s="213"/>
      <c r="BM520" s="213"/>
      <c r="BN520" s="213"/>
      <c r="BO520" s="213"/>
      <c r="BP520" s="213"/>
      <c r="BQ520" s="213"/>
      <c r="BR520" s="213"/>
      <c r="BS520" s="213"/>
      <c r="BT520" s="213"/>
      <c r="BU520" s="213"/>
      <c r="BV520" s="213"/>
      <c r="BW520" s="213"/>
      <c r="BX520" s="213"/>
      <c r="BY520" s="213"/>
      <c r="BZ520" s="214"/>
      <c r="CA520" s="214"/>
      <c r="CB520" s="214"/>
      <c r="CC520" s="214"/>
      <c r="CD520" s="214"/>
      <c r="CE520" s="214"/>
      <c r="CF520" s="214"/>
      <c r="CG520" s="214"/>
      <c r="CH520" s="214"/>
      <c r="CI520" s="214"/>
      <c r="CJ520" s="214"/>
      <c r="CK520" s="214"/>
      <c r="CL520" s="214"/>
      <c r="CM520" s="214"/>
      <c r="CN520" s="214"/>
      <c r="CO520" s="214"/>
      <c r="CP520" s="214"/>
      <c r="CQ520" s="214"/>
      <c r="CR520" s="214"/>
      <c r="CS520" s="214"/>
      <c r="CT520" s="214"/>
      <c r="CU520" s="214"/>
      <c r="CV520" s="214"/>
      <c r="CW520" s="214"/>
      <c r="CX520" s="214"/>
      <c r="CY520" s="214"/>
      <c r="CZ520" s="214"/>
    </row>
    <row r="521" s="218" customFormat="true" ht="25.15" customHeight="true" x14ac:dyDescent="0.2">
      <c r="C521" s="1900" t="s">
        <v>260</v>
      </c>
      <c r="D521" s="1695"/>
      <c r="E521" s="511">
        <v>0.39500132353253098</v>
      </c>
      <c r="F521" s="445"/>
      <c r="G521" s="445"/>
      <c r="H521" s="1890" t="s">
        <v>302</v>
      </c>
      <c r="I521" s="1695"/>
      <c r="J521" s="512">
        <v>3.612694727828822E-3</v>
      </c>
      <c r="K521" s="445"/>
      <c r="L521" s="445"/>
      <c r="M521" s="1894" t="s">
        <v>261</v>
      </c>
      <c r="N521" s="1695"/>
      <c r="O521" s="513">
        <v>4.7526496487713822E-2</v>
      </c>
      <c r="P521" s="445"/>
      <c r="Q521" s="445"/>
      <c r="Z521" s="211"/>
      <c r="AA521" s="211"/>
      <c r="AB521" s="211"/>
      <c r="AC521" s="211"/>
      <c r="AD521" s="211"/>
      <c r="AE521" s="211"/>
      <c r="AF521" s="211"/>
      <c r="AG521" s="211"/>
      <c r="AH521" s="211"/>
      <c r="AI521" s="211"/>
      <c r="AJ521" s="211"/>
      <c r="AK521" s="211"/>
      <c r="AL521" s="211"/>
      <c r="AM521" s="211"/>
      <c r="AN521" s="211"/>
      <c r="AO521" s="211"/>
      <c r="AP521" s="211"/>
      <c r="AQ521" s="211"/>
      <c r="AR521" s="211"/>
      <c r="AS521" s="211"/>
      <c r="AT521" s="211"/>
      <c r="AU521" s="211"/>
      <c r="AV521" s="211"/>
      <c r="AW521" s="211"/>
      <c r="AX521" s="211"/>
      <c r="AY521" s="211"/>
      <c r="AZ521" s="211"/>
      <c r="BA521" s="213"/>
      <c r="BB521" s="288"/>
      <c r="BC521" s="213"/>
      <c r="BD521" s="213"/>
      <c r="BE521" s="213"/>
      <c r="BF521" s="213"/>
      <c r="BG521" s="213"/>
      <c r="BH521" s="213"/>
      <c r="BI521" s="213"/>
      <c r="BJ521" s="213"/>
      <c r="BK521" s="213"/>
      <c r="BL521" s="213"/>
      <c r="BM521" s="213"/>
      <c r="BN521" s="213"/>
      <c r="BO521" s="213"/>
      <c r="BP521" s="213"/>
      <c r="BQ521" s="213"/>
      <c r="BR521" s="213"/>
      <c r="BS521" s="213"/>
      <c r="BT521" s="213"/>
      <c r="BU521" s="213"/>
      <c r="BV521" s="213"/>
      <c r="BW521" s="213"/>
      <c r="BX521" s="213"/>
      <c r="BY521" s="213"/>
      <c r="BZ521" s="214"/>
      <c r="CA521" s="214"/>
      <c r="CB521" s="214"/>
      <c r="CC521" s="214"/>
      <c r="CD521" s="214"/>
      <c r="CE521" s="214"/>
      <c r="CF521" s="214"/>
      <c r="CG521" s="214"/>
      <c r="CH521" s="214"/>
      <c r="CI521" s="214"/>
      <c r="CJ521" s="214"/>
      <c r="CK521" s="214"/>
      <c r="CL521" s="214"/>
      <c r="CM521" s="214"/>
      <c r="CN521" s="214"/>
      <c r="CO521" s="214"/>
      <c r="CP521" s="214"/>
      <c r="CQ521" s="214"/>
      <c r="CR521" s="214"/>
      <c r="CS521" s="214"/>
      <c r="CT521" s="214"/>
      <c r="CU521" s="214"/>
      <c r="CV521" s="214"/>
      <c r="CW521" s="214"/>
      <c r="CX521" s="214"/>
      <c r="CY521" s="214"/>
      <c r="CZ521" s="214"/>
    </row>
    <row r="522" s="218" customFormat="true" ht="25.15" customHeight="true" x14ac:dyDescent="0.2">
      <c r="C522" s="1900" t="s">
        <v>290</v>
      </c>
      <c r="D522" s="1695"/>
      <c r="E522" s="511">
        <v>1.0297454368946566E-3</v>
      </c>
      <c r="F522" s="445"/>
      <c r="G522" s="445"/>
      <c r="H522" s="1890" t="s">
        <v>275</v>
      </c>
      <c r="I522" s="1695"/>
      <c r="J522" s="512">
        <v>8.1587838891464079E-2</v>
      </c>
      <c r="K522" s="445"/>
      <c r="L522" s="445"/>
      <c r="M522" s="1894" t="s">
        <v>276</v>
      </c>
      <c r="N522" s="1695"/>
      <c r="O522" s="513">
        <v>3.6410102073115621E-3</v>
      </c>
      <c r="P522" s="445"/>
      <c r="Q522" s="445"/>
      <c r="Z522" s="211"/>
      <c r="AA522" s="211"/>
      <c r="AB522" s="211"/>
      <c r="AC522" s="211"/>
      <c r="AD522" s="211"/>
      <c r="AE522" s="211"/>
      <c r="AF522" s="211"/>
      <c r="AG522" s="211"/>
      <c r="AH522" s="211"/>
      <c r="AI522" s="211"/>
      <c r="AJ522" s="211"/>
      <c r="AK522" s="211"/>
      <c r="AL522" s="211"/>
      <c r="AM522" s="211"/>
      <c r="AN522" s="211"/>
      <c r="AO522" s="211"/>
      <c r="AP522" s="211"/>
      <c r="AQ522" s="211"/>
      <c r="AR522" s="211"/>
      <c r="AS522" s="211"/>
      <c r="AT522" s="211"/>
      <c r="AU522" s="211"/>
      <c r="AV522" s="211"/>
      <c r="AW522" s="211"/>
      <c r="AX522" s="211"/>
      <c r="AY522" s="211"/>
      <c r="AZ522" s="211"/>
      <c r="BA522" s="213"/>
      <c r="BB522" s="288"/>
      <c r="BC522" s="213"/>
      <c r="BD522" s="213"/>
      <c r="BE522" s="213"/>
      <c r="BF522" s="213"/>
      <c r="BG522" s="213"/>
      <c r="BH522" s="213"/>
      <c r="BI522" s="213"/>
      <c r="BJ522" s="213"/>
      <c r="BK522" s="213"/>
      <c r="BL522" s="213"/>
      <c r="BM522" s="213"/>
      <c r="BN522" s="213"/>
      <c r="BO522" s="213"/>
      <c r="BP522" s="213"/>
      <c r="BQ522" s="213"/>
      <c r="BR522" s="213"/>
      <c r="BS522" s="213"/>
      <c r="BT522" s="213"/>
      <c r="BU522" s="213"/>
      <c r="BV522" s="213"/>
      <c r="BW522" s="213"/>
      <c r="BX522" s="213"/>
      <c r="BY522" s="213"/>
      <c r="BZ522" s="214"/>
      <c r="CA522" s="214"/>
      <c r="CB522" s="214"/>
      <c r="CC522" s="214"/>
      <c r="CD522" s="214"/>
      <c r="CE522" s="214"/>
      <c r="CF522" s="214"/>
      <c r="CG522" s="214"/>
      <c r="CH522" s="214"/>
      <c r="CI522" s="214"/>
      <c r="CJ522" s="214"/>
      <c r="CK522" s="214"/>
      <c r="CL522" s="214"/>
      <c r="CM522" s="214"/>
      <c r="CN522" s="214"/>
      <c r="CO522" s="214"/>
      <c r="CP522" s="214"/>
      <c r="CQ522" s="214"/>
      <c r="CR522" s="214"/>
      <c r="CS522" s="214"/>
      <c r="CT522" s="214"/>
      <c r="CU522" s="214"/>
      <c r="CV522" s="214"/>
      <c r="CW522" s="214"/>
      <c r="CX522" s="214"/>
      <c r="CY522" s="214"/>
      <c r="CZ522" s="214"/>
    </row>
    <row r="523" s="218" customFormat="true" ht="25.15" customHeight="true" x14ac:dyDescent="0.2">
      <c r="C523" s="1900" t="s">
        <v>295</v>
      </c>
      <c r="D523" s="1695"/>
      <c r="E523" s="511">
        <v>6.6943666258803122E-3</v>
      </c>
      <c r="F523" s="445"/>
      <c r="G523" s="445"/>
      <c r="H523" s="1890" t="s">
        <v>253</v>
      </c>
      <c r="I523" s="1695"/>
      <c r="J523" s="512">
        <v>0.25388479725244378</v>
      </c>
      <c r="K523" s="445"/>
      <c r="L523" s="445"/>
      <c r="M523" s="1894" t="s">
        <v>322</v>
      </c>
      <c r="N523" s="1695"/>
      <c r="O523" s="513">
        <v>3.502842272741493E-3</v>
      </c>
      <c r="P523" s="445"/>
      <c r="Q523" s="445"/>
      <c r="Z523" s="211"/>
      <c r="AA523" s="211"/>
      <c r="AB523" s="211"/>
      <c r="AC523" s="211"/>
      <c r="AD523" s="211"/>
      <c r="AE523" s="211"/>
      <c r="AF523" s="211"/>
      <c r="AG523" s="211"/>
      <c r="AH523" s="211"/>
      <c r="AI523" s="211"/>
      <c r="AJ523" s="211"/>
      <c r="AK523" s="211"/>
      <c r="AL523" s="211"/>
      <c r="AM523" s="211"/>
      <c r="AN523" s="211"/>
      <c r="AO523" s="211"/>
      <c r="AP523" s="211"/>
      <c r="AQ523" s="211"/>
      <c r="AR523" s="211"/>
      <c r="AS523" s="211"/>
      <c r="AT523" s="211"/>
      <c r="AU523" s="211"/>
      <c r="AV523" s="211"/>
      <c r="AW523" s="211"/>
      <c r="AX523" s="211"/>
      <c r="AY523" s="211"/>
      <c r="AZ523" s="211"/>
      <c r="BA523" s="213"/>
      <c r="BB523" s="288"/>
      <c r="BC523" s="213"/>
      <c r="BD523" s="213"/>
      <c r="BE523" s="213"/>
      <c r="BF523" s="213"/>
      <c r="BG523" s="213"/>
      <c r="BH523" s="213"/>
      <c r="BI523" s="213"/>
      <c r="BJ523" s="213"/>
      <c r="BK523" s="213"/>
      <c r="BL523" s="213"/>
      <c r="BM523" s="213"/>
      <c r="BN523" s="213"/>
      <c r="BO523" s="213"/>
      <c r="BP523" s="213"/>
      <c r="BQ523" s="213"/>
      <c r="BR523" s="213"/>
      <c r="BS523" s="213"/>
      <c r="BT523" s="213"/>
      <c r="BU523" s="213"/>
      <c r="BV523" s="213"/>
      <c r="BW523" s="213"/>
      <c r="BX523" s="213"/>
      <c r="BY523" s="213"/>
      <c r="BZ523" s="214"/>
      <c r="CA523" s="214"/>
      <c r="CB523" s="214"/>
      <c r="CC523" s="214"/>
      <c r="CD523" s="214"/>
      <c r="CE523" s="214"/>
      <c r="CF523" s="214"/>
      <c r="CG523" s="214"/>
      <c r="CH523" s="214"/>
      <c r="CI523" s="214"/>
      <c r="CJ523" s="214"/>
      <c r="CK523" s="214"/>
      <c r="CL523" s="214"/>
      <c r="CM523" s="214"/>
      <c r="CN523" s="214"/>
      <c r="CO523" s="214"/>
      <c r="CP523" s="214"/>
      <c r="CQ523" s="214"/>
      <c r="CR523" s="214"/>
      <c r="CS523" s="214"/>
      <c r="CT523" s="214"/>
      <c r="CU523" s="214"/>
      <c r="CV523" s="214"/>
      <c r="CW523" s="214"/>
      <c r="CX523" s="214"/>
      <c r="CY523" s="214"/>
      <c r="CZ523" s="214"/>
    </row>
    <row r="524" s="218" customFormat="true" ht="25.15" customHeight="true" x14ac:dyDescent="0.2">
      <c r="C524" s="1900" t="s">
        <v>274</v>
      </c>
      <c r="D524" s="1695"/>
      <c r="E524" s="511">
        <v>8.9298794829392944E-2</v>
      </c>
      <c r="F524" s="445"/>
      <c r="G524" s="445"/>
      <c r="H524" s="1890" t="s">
        <v>321</v>
      </c>
      <c r="I524" s="1695"/>
      <c r="J524" s="512">
        <v>4.2765742026893604E-4</v>
      </c>
      <c r="K524" s="445"/>
      <c r="L524" s="445"/>
      <c r="M524" s="1894" t="s">
        <v>314</v>
      </c>
      <c r="N524" s="1695"/>
      <c r="O524" s="513">
        <v>1.5743119206772439E-2</v>
      </c>
      <c r="P524" s="445"/>
      <c r="Q524" s="445"/>
      <c r="Z524" s="211"/>
      <c r="AA524" s="211"/>
      <c r="AB524" s="211"/>
      <c r="AC524" s="211"/>
      <c r="AD524" s="211"/>
      <c r="AE524" s="211"/>
      <c r="AF524" s="211"/>
      <c r="AG524" s="211"/>
      <c r="AH524" s="211"/>
      <c r="AI524" s="211"/>
      <c r="AJ524" s="211"/>
      <c r="AK524" s="211"/>
      <c r="AL524" s="211"/>
      <c r="AM524" s="211"/>
      <c r="AN524" s="211"/>
      <c r="AO524" s="211"/>
      <c r="AP524" s="211"/>
      <c r="AQ524" s="211"/>
      <c r="AR524" s="211"/>
      <c r="AS524" s="211"/>
      <c r="AT524" s="211"/>
      <c r="AU524" s="211"/>
      <c r="AV524" s="211"/>
      <c r="AW524" s="211"/>
      <c r="AX524" s="211"/>
      <c r="AY524" s="211"/>
      <c r="AZ524" s="211"/>
      <c r="BA524" s="213"/>
      <c r="BB524" s="288"/>
      <c r="BC524" s="213"/>
      <c r="BD524" s="213"/>
      <c r="BE524" s="213"/>
      <c r="BF524" s="213"/>
      <c r="BG524" s="213"/>
      <c r="BH524" s="213"/>
      <c r="BI524" s="213"/>
      <c r="BJ524" s="213"/>
      <c r="BK524" s="213"/>
      <c r="BL524" s="213"/>
      <c r="BM524" s="213"/>
      <c r="BN524" s="213"/>
      <c r="BO524" s="213"/>
      <c r="BP524" s="213"/>
      <c r="BQ524" s="213"/>
      <c r="BR524" s="213"/>
      <c r="BS524" s="213"/>
      <c r="BT524" s="213"/>
      <c r="BU524" s="213"/>
      <c r="BV524" s="213"/>
      <c r="BW524" s="213"/>
      <c r="BX524" s="213"/>
      <c r="BY524" s="213"/>
      <c r="BZ524" s="214"/>
      <c r="CA524" s="214"/>
      <c r="CB524" s="214"/>
      <c r="CC524" s="214"/>
      <c r="CD524" s="214"/>
      <c r="CE524" s="214"/>
      <c r="CF524" s="214"/>
      <c r="CG524" s="214"/>
      <c r="CH524" s="214"/>
      <c r="CI524" s="214"/>
      <c r="CJ524" s="214"/>
      <c r="CK524" s="214"/>
      <c r="CL524" s="214"/>
      <c r="CM524" s="214"/>
      <c r="CN524" s="214"/>
      <c r="CO524" s="214"/>
      <c r="CP524" s="214"/>
      <c r="CQ524" s="214"/>
      <c r="CR524" s="214"/>
      <c r="CS524" s="214"/>
      <c r="CT524" s="214"/>
      <c r="CU524" s="214"/>
      <c r="CV524" s="214"/>
      <c r="CW524" s="214"/>
      <c r="CX524" s="214"/>
      <c r="CY524" s="214"/>
      <c r="CZ524" s="214"/>
    </row>
    <row r="525" s="218" customFormat="true" ht="25.15" customHeight="true" x14ac:dyDescent="0.2">
      <c r="C525" s="1900" t="s">
        <v>307</v>
      </c>
      <c r="D525" s="1695"/>
      <c r="E525" s="511">
        <v>2.4038988941093948E-3</v>
      </c>
      <c r="F525" s="445"/>
      <c r="G525" s="445"/>
      <c r="H525" s="1890" t="s">
        <v>324</v>
      </c>
      <c r="I525" s="1695"/>
      <c r="J525" s="512">
        <v>3.7838888559475791E-4</v>
      </c>
      <c r="K525" s="445"/>
      <c r="L525" s="445"/>
      <c r="M525" s="1894" t="s">
        <v>248</v>
      </c>
      <c r="N525" s="1695"/>
      <c r="O525" s="513">
        <v>0.15422776250668033</v>
      </c>
      <c r="P525" s="445"/>
      <c r="Q525" s="445"/>
      <c r="Z525" s="211"/>
      <c r="AA525" s="211"/>
      <c r="AB525" s="211"/>
      <c r="AC525" s="211"/>
      <c r="AD525" s="211"/>
      <c r="AE525" s="211"/>
      <c r="AF525" s="211"/>
      <c r="AG525" s="211"/>
      <c r="AH525" s="211"/>
      <c r="AI525" s="211"/>
      <c r="AJ525" s="211"/>
      <c r="AK525" s="211"/>
      <c r="AL525" s="211"/>
      <c r="AM525" s="211"/>
      <c r="AN525" s="211"/>
      <c r="AO525" s="211"/>
      <c r="AP525" s="211"/>
      <c r="AQ525" s="211"/>
      <c r="AR525" s="211"/>
      <c r="AS525" s="211"/>
      <c r="AT525" s="211"/>
      <c r="AU525" s="211"/>
      <c r="AV525" s="211"/>
      <c r="AW525" s="211"/>
      <c r="AX525" s="211"/>
      <c r="AY525" s="211"/>
      <c r="AZ525" s="211"/>
      <c r="BA525" s="213"/>
      <c r="BB525" s="288"/>
      <c r="BC525" s="213"/>
      <c r="BD525" s="213"/>
      <c r="BE525" s="213"/>
      <c r="BF525" s="213"/>
      <c r="BG525" s="213"/>
      <c r="BH525" s="213"/>
      <c r="BI525" s="213"/>
      <c r="BJ525" s="213"/>
      <c r="BK525" s="213"/>
      <c r="BL525" s="213"/>
      <c r="BM525" s="213"/>
      <c r="BN525" s="213"/>
      <c r="BO525" s="213"/>
      <c r="BP525" s="213"/>
      <c r="BQ525" s="213"/>
      <c r="BR525" s="213"/>
      <c r="BS525" s="213"/>
      <c r="BT525" s="213"/>
      <c r="BU525" s="213"/>
      <c r="BV525" s="213"/>
      <c r="BW525" s="213"/>
      <c r="BX525" s="213"/>
      <c r="BY525" s="213"/>
      <c r="BZ525" s="214"/>
      <c r="CA525" s="214"/>
      <c r="CB525" s="214"/>
      <c r="CC525" s="214"/>
      <c r="CD525" s="214"/>
      <c r="CE525" s="214"/>
      <c r="CF525" s="214"/>
      <c r="CG525" s="214"/>
      <c r="CH525" s="214"/>
      <c r="CI525" s="214"/>
      <c r="CJ525" s="214"/>
      <c r="CK525" s="214"/>
      <c r="CL525" s="214"/>
      <c r="CM525" s="214"/>
      <c r="CN525" s="214"/>
      <c r="CO525" s="214"/>
      <c r="CP525" s="214"/>
      <c r="CQ525" s="214"/>
      <c r="CR525" s="214"/>
      <c r="CS525" s="214"/>
      <c r="CT525" s="214"/>
      <c r="CU525" s="214"/>
      <c r="CV525" s="214"/>
      <c r="CW525" s="214"/>
      <c r="CX525" s="214"/>
      <c r="CY525" s="214"/>
      <c r="CZ525" s="214"/>
    </row>
    <row r="526" s="218" customFormat="true" ht="25.15" customHeight="true" x14ac:dyDescent="0.2">
      <c r="C526" s="1900" t="s">
        <v>308</v>
      </c>
      <c r="D526" s="1695"/>
      <c r="E526" s="511">
        <v>1.5816417576117415E-3</v>
      </c>
      <c r="F526" s="445"/>
      <c r="G526" s="445"/>
      <c r="H526" s="1890" t="s">
        <v>280</v>
      </c>
      <c r="I526" s="1695"/>
      <c r="J526" s="512">
        <v>6.9206503534223701E-4</v>
      </c>
      <c r="K526" s="445"/>
      <c r="L526" s="445"/>
      <c r="M526" s="1894" t="s">
        <v>326</v>
      </c>
      <c r="N526" s="1695"/>
      <c r="O526" s="513">
        <v>1.2328724945056369E-4</v>
      </c>
      <c r="P526" s="445"/>
      <c r="Q526" s="445"/>
      <c r="Z526" s="211"/>
      <c r="AA526" s="211"/>
      <c r="AB526" s="211"/>
      <c r="AC526" s="211"/>
      <c r="AD526" s="211"/>
      <c r="AE526" s="211"/>
      <c r="AF526" s="211"/>
      <c r="AG526" s="211"/>
      <c r="AH526" s="211"/>
      <c r="AI526" s="211"/>
      <c r="AJ526" s="211"/>
      <c r="AK526" s="211"/>
      <c r="AL526" s="211"/>
      <c r="AM526" s="211"/>
      <c r="AN526" s="211"/>
      <c r="AO526" s="211"/>
      <c r="AP526" s="211"/>
      <c r="AQ526" s="211"/>
      <c r="AR526" s="211"/>
      <c r="AS526" s="211"/>
      <c r="AT526" s="211"/>
      <c r="AU526" s="211"/>
      <c r="AV526" s="211"/>
      <c r="AW526" s="211"/>
      <c r="AX526" s="211"/>
      <c r="AY526" s="211"/>
      <c r="AZ526" s="211"/>
      <c r="BA526" s="213"/>
      <c r="BB526" s="288"/>
      <c r="BC526" s="213"/>
      <c r="BD526" s="213"/>
      <c r="BE526" s="213"/>
      <c r="BF526" s="213"/>
      <c r="BG526" s="213"/>
      <c r="BH526" s="213"/>
      <c r="BI526" s="213"/>
      <c r="BJ526" s="213"/>
      <c r="BK526" s="213"/>
      <c r="BL526" s="213"/>
      <c r="BM526" s="213"/>
      <c r="BN526" s="213"/>
      <c r="BO526" s="213"/>
      <c r="BP526" s="213"/>
      <c r="BQ526" s="213"/>
      <c r="BR526" s="213"/>
      <c r="BS526" s="213"/>
      <c r="BT526" s="213"/>
      <c r="BU526" s="213"/>
      <c r="BV526" s="213"/>
      <c r="BW526" s="213"/>
      <c r="BX526" s="213"/>
      <c r="BY526" s="213"/>
      <c r="BZ526" s="214"/>
      <c r="CA526" s="214"/>
      <c r="CB526" s="214"/>
      <c r="CC526" s="214"/>
      <c r="CD526" s="214"/>
      <c r="CE526" s="214"/>
      <c r="CF526" s="214"/>
      <c r="CG526" s="214"/>
      <c r="CH526" s="214"/>
      <c r="CI526" s="214"/>
      <c r="CJ526" s="214"/>
      <c r="CK526" s="214"/>
      <c r="CL526" s="214"/>
      <c r="CM526" s="214"/>
      <c r="CN526" s="214"/>
      <c r="CO526" s="214"/>
      <c r="CP526" s="214"/>
      <c r="CQ526" s="214"/>
      <c r="CR526" s="214"/>
      <c r="CS526" s="214"/>
      <c r="CT526" s="214"/>
      <c r="CU526" s="214"/>
      <c r="CV526" s="214"/>
      <c r="CW526" s="214"/>
      <c r="CX526" s="214"/>
      <c r="CY526" s="214"/>
      <c r="CZ526" s="214"/>
    </row>
    <row r="527" s="218" customFormat="true" ht="25.15" customHeight="true" x14ac:dyDescent="0.2">
      <c r="C527" s="1900" t="s">
        <v>272</v>
      </c>
      <c r="D527" s="1695"/>
      <c r="E527" s="511">
        <v>0.10920262489615105</v>
      </c>
      <c r="F527" s="445"/>
      <c r="G527" s="445"/>
      <c r="H527" s="1890" t="s">
        <v>268</v>
      </c>
      <c r="I527" s="1695"/>
      <c r="J527" s="512">
        <v>1.4007153355268099E-2</v>
      </c>
      <c r="K527" s="445"/>
      <c r="L527" s="445"/>
      <c r="M527" s="1894" t="s">
        <v>317</v>
      </c>
      <c r="N527" s="1695"/>
      <c r="O527" s="513">
        <v>1.3585114719758516E-2</v>
      </c>
      <c r="P527" s="445"/>
      <c r="Q527" s="445"/>
      <c r="Z527" s="211"/>
      <c r="AA527" s="211"/>
      <c r="AB527" s="211"/>
      <c r="AC527" s="211"/>
      <c r="AD527" s="211"/>
      <c r="AE527" s="211"/>
      <c r="AF527" s="211"/>
      <c r="AG527" s="211"/>
      <c r="AH527" s="211"/>
      <c r="AI527" s="211"/>
      <c r="AJ527" s="211"/>
      <c r="AK527" s="211"/>
      <c r="AL527" s="211"/>
      <c r="AM527" s="211"/>
      <c r="AN527" s="211"/>
      <c r="AO527" s="211"/>
      <c r="AP527" s="211"/>
      <c r="AQ527" s="211"/>
      <c r="AR527" s="211"/>
      <c r="AS527" s="211"/>
      <c r="AT527" s="211"/>
      <c r="AU527" s="211"/>
      <c r="AV527" s="211"/>
      <c r="AW527" s="211"/>
      <c r="AX527" s="211"/>
      <c r="AY527" s="211"/>
      <c r="AZ527" s="211"/>
      <c r="BA527" s="213"/>
      <c r="BB527" s="288"/>
      <c r="BC527" s="213"/>
      <c r="BD527" s="213"/>
      <c r="BE527" s="213"/>
      <c r="BF527" s="213"/>
      <c r="BG527" s="213"/>
      <c r="BH527" s="213"/>
      <c r="BI527" s="213"/>
      <c r="BJ527" s="213"/>
      <c r="BK527" s="213"/>
      <c r="BL527" s="213"/>
      <c r="BM527" s="213"/>
      <c r="BN527" s="213"/>
      <c r="BO527" s="213"/>
      <c r="BP527" s="213"/>
      <c r="BQ527" s="213"/>
      <c r="BR527" s="213"/>
      <c r="BS527" s="213"/>
      <c r="BT527" s="213"/>
      <c r="BU527" s="213"/>
      <c r="BV527" s="213"/>
      <c r="BW527" s="213"/>
      <c r="BX527" s="213"/>
      <c r="BY527" s="213"/>
      <c r="BZ527" s="214"/>
      <c r="CA527" s="214"/>
      <c r="CB527" s="214"/>
      <c r="CC527" s="214"/>
      <c r="CD527" s="214"/>
      <c r="CE527" s="214"/>
      <c r="CF527" s="214"/>
      <c r="CG527" s="214"/>
      <c r="CH527" s="214"/>
      <c r="CI527" s="214"/>
      <c r="CJ527" s="214"/>
      <c r="CK527" s="214"/>
      <c r="CL527" s="214"/>
      <c r="CM527" s="214"/>
      <c r="CN527" s="214"/>
      <c r="CO527" s="214"/>
      <c r="CP527" s="214"/>
      <c r="CQ527" s="214"/>
      <c r="CR527" s="214"/>
      <c r="CS527" s="214"/>
      <c r="CT527" s="214"/>
      <c r="CU527" s="214"/>
      <c r="CV527" s="214"/>
      <c r="CW527" s="214"/>
      <c r="CX527" s="214"/>
      <c r="CY527" s="214"/>
      <c r="CZ527" s="214"/>
    </row>
    <row r="528" s="218" customFormat="true" ht="25.15" customHeight="true" x14ac:dyDescent="0.2">
      <c r="C528" s="1900" t="s">
        <v>267</v>
      </c>
      <c r="D528" s="1695"/>
      <c r="E528" s="511">
        <v>0.20704049077632683</v>
      </c>
      <c r="F528" s="445"/>
      <c r="G528" s="445"/>
      <c r="H528" s="1890" t="s">
        <v>261</v>
      </c>
      <c r="I528" s="1695"/>
      <c r="J528" s="512">
        <v>0.24636378795210689</v>
      </c>
      <c r="K528" s="445"/>
      <c r="L528" s="445"/>
      <c r="M528" s="1894" t="s">
        <v>246</v>
      </c>
      <c r="N528" s="1695"/>
      <c r="O528" s="513">
        <v>0.13391222473920991</v>
      </c>
      <c r="P528" s="445"/>
      <c r="Q528" s="445"/>
      <c r="Z528" s="211"/>
      <c r="AA528" s="211"/>
      <c r="AB528" s="211"/>
      <c r="AC528" s="211"/>
      <c r="AD528" s="211"/>
      <c r="AE528" s="211"/>
      <c r="AF528" s="211"/>
      <c r="AG528" s="211"/>
      <c r="AH528" s="211"/>
      <c r="AI528" s="211"/>
      <c r="AJ528" s="211"/>
      <c r="AK528" s="211"/>
      <c r="AL528" s="211"/>
      <c r="AM528" s="211"/>
      <c r="AN528" s="211"/>
      <c r="AO528" s="211"/>
      <c r="AP528" s="211"/>
      <c r="AQ528" s="211"/>
      <c r="AR528" s="211"/>
      <c r="AS528" s="211"/>
      <c r="AT528" s="211"/>
      <c r="AU528" s="211"/>
      <c r="AV528" s="211"/>
      <c r="AW528" s="211"/>
      <c r="AX528" s="211"/>
      <c r="AY528" s="211"/>
      <c r="AZ528" s="211"/>
      <c r="BA528" s="213"/>
      <c r="BB528" s="288"/>
      <c r="BC528" s="213"/>
      <c r="BD528" s="213"/>
      <c r="BE528" s="213"/>
      <c r="BF528" s="213"/>
      <c r="BG528" s="213"/>
      <c r="BH528" s="213"/>
      <c r="BI528" s="213"/>
      <c r="BJ528" s="213"/>
      <c r="BK528" s="213"/>
      <c r="BL528" s="213"/>
      <c r="BM528" s="213"/>
      <c r="BN528" s="213"/>
      <c r="BO528" s="213"/>
      <c r="BP528" s="213"/>
      <c r="BQ528" s="213"/>
      <c r="BR528" s="213"/>
      <c r="BS528" s="213"/>
      <c r="BT528" s="213"/>
      <c r="BU528" s="213"/>
      <c r="BV528" s="213"/>
      <c r="BW528" s="213"/>
      <c r="BX528" s="213"/>
      <c r="BY528" s="213"/>
      <c r="BZ528" s="214"/>
      <c r="CA528" s="214"/>
      <c r="CB528" s="214"/>
      <c r="CC528" s="214"/>
      <c r="CD528" s="214"/>
      <c r="CE528" s="214"/>
      <c r="CF528" s="214"/>
      <c r="CG528" s="214"/>
      <c r="CH528" s="214"/>
      <c r="CI528" s="214"/>
      <c r="CJ528" s="214"/>
      <c r="CK528" s="214"/>
      <c r="CL528" s="214"/>
      <c r="CM528" s="214"/>
      <c r="CN528" s="214"/>
      <c r="CO528" s="214"/>
      <c r="CP528" s="214"/>
      <c r="CQ528" s="214"/>
      <c r="CR528" s="214"/>
      <c r="CS528" s="214"/>
      <c r="CT528" s="214"/>
      <c r="CU528" s="214"/>
      <c r="CV528" s="214"/>
      <c r="CW528" s="214"/>
      <c r="CX528" s="214"/>
      <c r="CY528" s="214"/>
      <c r="CZ528" s="214"/>
    </row>
    <row r="529" s="218" customFormat="true" ht="25.15" customHeight="true" x14ac:dyDescent="0.2">
      <c r="C529" s="1900" t="s">
        <v>320</v>
      </c>
      <c r="D529" s="1695"/>
      <c r="E529" s="511">
        <v>1.1399221732697714E-4</v>
      </c>
      <c r="F529" s="445"/>
      <c r="G529" s="445"/>
      <c r="H529" s="1890" t="s">
        <v>276</v>
      </c>
      <c r="I529" s="1695"/>
      <c r="J529" s="512">
        <v>5.9656590142565746E-2</v>
      </c>
      <c r="K529" s="445"/>
      <c r="L529" s="445"/>
      <c r="M529" s="1894" t="s">
        <v>289</v>
      </c>
      <c r="N529" s="1695"/>
      <c r="O529" s="513">
        <v>3.2828372511604703E-4</v>
      </c>
      <c r="P529" s="445"/>
      <c r="Q529" s="445"/>
      <c r="Z529" s="211"/>
      <c r="AA529" s="211"/>
      <c r="AB529" s="211"/>
      <c r="AC529" s="211"/>
      <c r="AD529" s="211"/>
      <c r="AE529" s="211"/>
      <c r="AF529" s="211"/>
      <c r="AG529" s="211"/>
      <c r="AH529" s="211"/>
      <c r="AI529" s="211"/>
      <c r="AJ529" s="211"/>
      <c r="AK529" s="211"/>
      <c r="AL529" s="211"/>
      <c r="AM529" s="211"/>
      <c r="AN529" s="211"/>
      <c r="AO529" s="211"/>
      <c r="AP529" s="211"/>
      <c r="AQ529" s="211"/>
      <c r="AR529" s="211"/>
      <c r="AS529" s="211"/>
      <c r="AT529" s="211"/>
      <c r="AU529" s="211"/>
      <c r="AV529" s="211"/>
      <c r="AW529" s="211"/>
      <c r="AX529" s="211"/>
      <c r="AY529" s="211"/>
      <c r="AZ529" s="211"/>
      <c r="BA529" s="213"/>
      <c r="BB529" s="288"/>
      <c r="BC529" s="213"/>
      <c r="BD529" s="213"/>
      <c r="BE529" s="213"/>
      <c r="BF529" s="213"/>
      <c r="BG529" s="213"/>
      <c r="BH529" s="213"/>
      <c r="BI529" s="213"/>
      <c r="BJ529" s="213"/>
      <c r="BK529" s="213"/>
      <c r="BL529" s="213"/>
      <c r="BM529" s="213"/>
      <c r="BN529" s="213"/>
      <c r="BO529" s="213"/>
      <c r="BP529" s="213"/>
      <c r="BQ529" s="213"/>
      <c r="BR529" s="213"/>
      <c r="BS529" s="213"/>
      <c r="BT529" s="213"/>
      <c r="BU529" s="213"/>
      <c r="BV529" s="213"/>
      <c r="BW529" s="213"/>
      <c r="BX529" s="213"/>
      <c r="BY529" s="213"/>
      <c r="BZ529" s="214"/>
      <c r="CA529" s="214"/>
      <c r="CB529" s="214"/>
      <c r="CC529" s="214"/>
      <c r="CD529" s="214"/>
      <c r="CE529" s="214"/>
      <c r="CF529" s="214"/>
      <c r="CG529" s="214"/>
      <c r="CH529" s="214"/>
      <c r="CI529" s="214"/>
      <c r="CJ529" s="214"/>
      <c r="CK529" s="214"/>
      <c r="CL529" s="214"/>
      <c r="CM529" s="214"/>
      <c r="CN529" s="214"/>
      <c r="CO529" s="214"/>
      <c r="CP529" s="214"/>
      <c r="CQ529" s="214"/>
      <c r="CR529" s="214"/>
      <c r="CS529" s="214"/>
      <c r="CT529" s="214"/>
      <c r="CU529" s="214"/>
      <c r="CV529" s="214"/>
      <c r="CW529" s="214"/>
      <c r="CX529" s="214"/>
      <c r="CY529" s="214"/>
      <c r="CZ529" s="214"/>
    </row>
    <row r="530" s="218" customFormat="true" ht="25.15" customHeight="true" x14ac:dyDescent="0.2">
      <c r="C530" s="1900" t="s">
        <v>298</v>
      </c>
      <c r="D530" s="1695"/>
      <c r="E530" s="511">
        <v>4.1300866851049422E-3</v>
      </c>
      <c r="F530" s="445"/>
      <c r="G530" s="445"/>
      <c r="H530" s="1890" t="s">
        <v>322</v>
      </c>
      <c r="I530" s="1695"/>
      <c r="J530" s="512">
        <v>1.5106856206608272E-4</v>
      </c>
      <c r="K530" s="445"/>
      <c r="L530" s="445"/>
      <c r="M530" s="1894" t="s">
        <v>293</v>
      </c>
      <c r="N530" s="1695"/>
      <c r="O530" s="513">
        <v>5.0736906184705441E-4</v>
      </c>
      <c r="P530" s="445"/>
      <c r="Q530" s="445"/>
      <c r="Z530" s="211"/>
      <c r="AA530" s="211"/>
      <c r="AB530" s="211"/>
      <c r="AC530" s="211"/>
      <c r="AD530" s="211"/>
      <c r="AE530" s="211"/>
      <c r="AF530" s="211"/>
      <c r="AG530" s="211"/>
      <c r="AH530" s="211"/>
      <c r="AI530" s="211"/>
      <c r="AJ530" s="211"/>
      <c r="AK530" s="211"/>
      <c r="AL530" s="211"/>
      <c r="AM530" s="211"/>
      <c r="AN530" s="211"/>
      <c r="AO530" s="211"/>
      <c r="AP530" s="211"/>
      <c r="AQ530" s="211"/>
      <c r="AR530" s="211"/>
      <c r="AS530" s="211"/>
      <c r="AT530" s="211"/>
      <c r="AU530" s="211"/>
      <c r="AV530" s="211"/>
      <c r="AW530" s="211"/>
      <c r="AX530" s="211"/>
      <c r="AY530" s="211"/>
      <c r="AZ530" s="211"/>
      <c r="BA530" s="213"/>
      <c r="BB530" s="288"/>
      <c r="BC530" s="213"/>
      <c r="BD530" s="213"/>
      <c r="BE530" s="213"/>
      <c r="BF530" s="213"/>
      <c r="BG530" s="213"/>
      <c r="BH530" s="213"/>
      <c r="BI530" s="213"/>
      <c r="BJ530" s="213"/>
      <c r="BK530" s="213"/>
      <c r="BL530" s="213"/>
      <c r="BM530" s="213"/>
      <c r="BN530" s="213"/>
      <c r="BO530" s="213"/>
      <c r="BP530" s="213"/>
      <c r="BQ530" s="213"/>
      <c r="BR530" s="213"/>
      <c r="BS530" s="213"/>
      <c r="BT530" s="213"/>
      <c r="BU530" s="213"/>
      <c r="BV530" s="213"/>
      <c r="BW530" s="213"/>
      <c r="BX530" s="213"/>
      <c r="BY530" s="213"/>
      <c r="BZ530" s="214"/>
      <c r="CA530" s="214"/>
      <c r="CB530" s="214"/>
      <c r="CC530" s="214"/>
      <c r="CD530" s="214"/>
      <c r="CE530" s="214"/>
      <c r="CF530" s="214"/>
      <c r="CG530" s="214"/>
      <c r="CH530" s="214"/>
      <c r="CI530" s="214"/>
      <c r="CJ530" s="214"/>
      <c r="CK530" s="214"/>
      <c r="CL530" s="214"/>
      <c r="CM530" s="214"/>
      <c r="CN530" s="214"/>
      <c r="CO530" s="214"/>
      <c r="CP530" s="214"/>
      <c r="CQ530" s="214"/>
      <c r="CR530" s="214"/>
      <c r="CS530" s="214"/>
      <c r="CT530" s="214"/>
      <c r="CU530" s="214"/>
      <c r="CV530" s="214"/>
      <c r="CW530" s="214"/>
      <c r="CX530" s="214"/>
      <c r="CY530" s="214"/>
      <c r="CZ530" s="214"/>
    </row>
    <row r="531" s="218" customFormat="true" ht="25.15" customHeight="true" x14ac:dyDescent="0.2">
      <c r="C531" s="1900" t="s">
        <v>278</v>
      </c>
      <c r="D531" s="1695"/>
      <c r="E531" s="511">
        <v>4.9977526884610685E-2</v>
      </c>
      <c r="F531" s="445"/>
      <c r="G531" s="445"/>
      <c r="H531" s="1890" t="s">
        <v>314</v>
      </c>
      <c r="I531" s="1695"/>
      <c r="J531" s="512">
        <v>1.9898613905156683E-3</v>
      </c>
      <c r="K531" s="445"/>
      <c r="L531" s="445"/>
      <c r="M531" s="1894" t="s">
        <v>299</v>
      </c>
      <c r="N531" s="1695"/>
      <c r="O531" s="513">
        <v>3.0110244223130821E-2</v>
      </c>
      <c r="P531" s="445"/>
      <c r="Q531" s="445"/>
      <c r="Z531" s="211"/>
      <c r="AA531" s="211"/>
      <c r="AB531" s="211"/>
      <c r="AC531" s="211"/>
      <c r="AD531" s="211"/>
      <c r="AE531" s="211"/>
      <c r="AF531" s="211"/>
      <c r="AG531" s="211"/>
      <c r="AH531" s="211"/>
      <c r="AI531" s="211"/>
      <c r="AJ531" s="211"/>
      <c r="AK531" s="211"/>
      <c r="AL531" s="211"/>
      <c r="AM531" s="211"/>
      <c r="AN531" s="211"/>
      <c r="AO531" s="211"/>
      <c r="AP531" s="211"/>
      <c r="AQ531" s="211"/>
      <c r="AR531" s="211"/>
      <c r="AS531" s="211"/>
      <c r="AT531" s="211"/>
      <c r="AU531" s="211"/>
      <c r="AV531" s="211"/>
      <c r="AW531" s="211"/>
      <c r="AX531" s="211"/>
      <c r="AY531" s="211"/>
      <c r="AZ531" s="211"/>
      <c r="BA531" s="213"/>
      <c r="BB531" s="288"/>
      <c r="BC531" s="213"/>
      <c r="BD531" s="213"/>
      <c r="BE531" s="213"/>
      <c r="BF531" s="213"/>
      <c r="BG531" s="213"/>
      <c r="BH531" s="213"/>
      <c r="BI531" s="213"/>
      <c r="BJ531" s="213"/>
      <c r="BK531" s="213"/>
      <c r="BL531" s="213"/>
      <c r="BM531" s="213"/>
      <c r="BN531" s="213"/>
      <c r="BO531" s="213"/>
      <c r="BP531" s="213"/>
      <c r="BQ531" s="213"/>
      <c r="BR531" s="213"/>
      <c r="BS531" s="213"/>
      <c r="BT531" s="213"/>
      <c r="BU531" s="213"/>
      <c r="BV531" s="213"/>
      <c r="BW531" s="213"/>
      <c r="BX531" s="213"/>
      <c r="BY531" s="213"/>
      <c r="BZ531" s="214"/>
      <c r="CA531" s="214"/>
      <c r="CB531" s="214"/>
      <c r="CC531" s="214"/>
      <c r="CD531" s="214"/>
      <c r="CE531" s="214"/>
      <c r="CF531" s="214"/>
      <c r="CG531" s="214"/>
      <c r="CH531" s="214"/>
      <c r="CI531" s="214"/>
      <c r="CJ531" s="214"/>
      <c r="CK531" s="214"/>
      <c r="CL531" s="214"/>
      <c r="CM531" s="214"/>
      <c r="CN531" s="214"/>
      <c r="CO531" s="214"/>
      <c r="CP531" s="214"/>
      <c r="CQ531" s="214"/>
      <c r="CR531" s="214"/>
      <c r="CS531" s="214"/>
      <c r="CT531" s="214"/>
      <c r="CU531" s="214"/>
      <c r="CV531" s="214"/>
      <c r="CW531" s="214"/>
      <c r="CX531" s="214"/>
      <c r="CY531" s="214"/>
      <c r="CZ531" s="214"/>
    </row>
    <row r="532" s="218" customFormat="true" ht="25.15" customHeight="true" x14ac:dyDescent="0.2">
      <c r="C532" s="1900" t="s">
        <v>269</v>
      </c>
      <c r="D532" s="1695"/>
      <c r="E532" s="511">
        <v>5.8340035127067008E-2</v>
      </c>
      <c r="F532" s="445"/>
      <c r="G532" s="445"/>
      <c r="H532" s="1890" t="s">
        <v>248</v>
      </c>
      <c r="I532" s="1695"/>
      <c r="J532" s="512">
        <v>0.44958130848202837</v>
      </c>
      <c r="K532" s="445"/>
      <c r="L532" s="445"/>
      <c r="M532" s="1894" t="s">
        <v>325</v>
      </c>
      <c r="N532" s="1695"/>
      <c r="O532" s="513">
        <v>2.2520963318161083E-4</v>
      </c>
      <c r="P532" s="445"/>
      <c r="Q532" s="445"/>
      <c r="Z532" s="211"/>
      <c r="AA532" s="211"/>
      <c r="AB532" s="211"/>
      <c r="AC532" s="211"/>
      <c r="AD532" s="211"/>
      <c r="AE532" s="211"/>
      <c r="AF532" s="211"/>
      <c r="AG532" s="211"/>
      <c r="AH532" s="211"/>
      <c r="AI532" s="211"/>
      <c r="AJ532" s="211"/>
      <c r="AK532" s="211"/>
      <c r="AL532" s="211"/>
      <c r="AM532" s="211"/>
      <c r="AN532" s="211"/>
      <c r="AO532" s="211"/>
      <c r="AP532" s="211"/>
      <c r="AQ532" s="211"/>
      <c r="AR532" s="211"/>
      <c r="AS532" s="211"/>
      <c r="AT532" s="211"/>
      <c r="AU532" s="211"/>
      <c r="AV532" s="211"/>
      <c r="AW532" s="211"/>
      <c r="AX532" s="211"/>
      <c r="AY532" s="211"/>
      <c r="AZ532" s="211"/>
      <c r="BA532" s="213"/>
      <c r="BB532" s="288"/>
      <c r="BC532" s="213"/>
      <c r="BD532" s="213"/>
      <c r="BE532" s="213"/>
      <c r="BF532" s="213"/>
      <c r="BG532" s="213"/>
      <c r="BH532" s="213"/>
      <c r="BI532" s="213"/>
      <c r="BJ532" s="213"/>
      <c r="BK532" s="213"/>
      <c r="BL532" s="213"/>
      <c r="BM532" s="213"/>
      <c r="BN532" s="213"/>
      <c r="BO532" s="213"/>
      <c r="BP532" s="213"/>
      <c r="BQ532" s="213"/>
      <c r="BR532" s="213"/>
      <c r="BS532" s="213"/>
      <c r="BT532" s="213"/>
      <c r="BU532" s="213"/>
      <c r="BV532" s="213"/>
      <c r="BW532" s="213"/>
      <c r="BX532" s="213"/>
      <c r="BY532" s="213"/>
      <c r="BZ532" s="214"/>
      <c r="CA532" s="214"/>
      <c r="CB532" s="214"/>
      <c r="CC532" s="214"/>
      <c r="CD532" s="214"/>
      <c r="CE532" s="214"/>
      <c r="CF532" s="214"/>
      <c r="CG532" s="214"/>
      <c r="CH532" s="214"/>
      <c r="CI532" s="214"/>
      <c r="CJ532" s="214"/>
      <c r="CK532" s="214"/>
      <c r="CL532" s="214"/>
      <c r="CM532" s="214"/>
      <c r="CN532" s="214"/>
      <c r="CO532" s="214"/>
      <c r="CP532" s="214"/>
      <c r="CQ532" s="214"/>
      <c r="CR532" s="214"/>
      <c r="CS532" s="214"/>
      <c r="CT532" s="214"/>
      <c r="CU532" s="214"/>
      <c r="CV532" s="214"/>
      <c r="CW532" s="214"/>
      <c r="CX532" s="214"/>
      <c r="CY532" s="214"/>
      <c r="CZ532" s="214"/>
    </row>
    <row r="533" s="218" customFormat="true" ht="25.15" customHeight="true" x14ac:dyDescent="0.2">
      <c r="C533" s="1900" t="s">
        <v>288</v>
      </c>
      <c r="D533" s="1695"/>
      <c r="E533" s="511">
        <v>9.6172442366825265E-3</v>
      </c>
      <c r="F533" s="445"/>
      <c r="G533" s="445"/>
      <c r="H533" s="1890" t="s">
        <v>326</v>
      </c>
      <c r="I533" s="1695"/>
      <c r="J533" s="518">
        <v>9.7851218567250137E-5</v>
      </c>
      <c r="K533" s="445"/>
      <c r="L533" s="445"/>
      <c r="M533" s="1894" t="s">
        <v>264</v>
      </c>
      <c r="N533" s="1695"/>
      <c r="O533" s="513">
        <v>8.4885366130907483E-2</v>
      </c>
      <c r="P533" s="445"/>
      <c r="Q533" s="445"/>
      <c r="Z533" s="211"/>
      <c r="AA533" s="211"/>
      <c r="AB533" s="211"/>
      <c r="AC533" s="211"/>
      <c r="AD533" s="211"/>
      <c r="AE533" s="211"/>
      <c r="AF533" s="211"/>
      <c r="AG533" s="211"/>
      <c r="AH533" s="211"/>
      <c r="AI533" s="211"/>
      <c r="AJ533" s="211"/>
      <c r="AK533" s="211"/>
      <c r="AL533" s="211"/>
      <c r="AM533" s="211"/>
      <c r="AN533" s="211"/>
      <c r="AO533" s="211"/>
      <c r="AP533" s="211"/>
      <c r="AQ533" s="211"/>
      <c r="AR533" s="211"/>
      <c r="AS533" s="211"/>
      <c r="AT533" s="211"/>
      <c r="AU533" s="211"/>
      <c r="AV533" s="211"/>
      <c r="AW533" s="211"/>
      <c r="AX533" s="211"/>
      <c r="AY533" s="211"/>
      <c r="AZ533" s="211"/>
      <c r="BA533" s="213"/>
      <c r="BB533" s="288"/>
      <c r="BC533" s="213"/>
      <c r="BD533" s="213"/>
      <c r="BE533" s="213"/>
      <c r="BF533" s="213"/>
      <c r="BG533" s="213"/>
      <c r="BH533" s="213"/>
      <c r="BI533" s="213"/>
      <c r="BJ533" s="213"/>
      <c r="BK533" s="213"/>
      <c r="BL533" s="213"/>
      <c r="BM533" s="213"/>
      <c r="BN533" s="213"/>
      <c r="BO533" s="213"/>
      <c r="BP533" s="213"/>
      <c r="BQ533" s="213"/>
      <c r="BR533" s="213"/>
      <c r="BS533" s="213"/>
      <c r="BT533" s="213"/>
      <c r="BU533" s="213"/>
      <c r="BV533" s="213"/>
      <c r="BW533" s="213"/>
      <c r="BX533" s="213"/>
      <c r="BY533" s="213"/>
      <c r="BZ533" s="214"/>
      <c r="CA533" s="214"/>
      <c r="CB533" s="214"/>
      <c r="CC533" s="214"/>
      <c r="CD533" s="214"/>
      <c r="CE533" s="214"/>
      <c r="CF533" s="214"/>
      <c r="CG533" s="214"/>
      <c r="CH533" s="214"/>
      <c r="CI533" s="214"/>
      <c r="CJ533" s="214"/>
      <c r="CK533" s="214"/>
      <c r="CL533" s="214"/>
      <c r="CM533" s="214"/>
      <c r="CN533" s="214"/>
      <c r="CO533" s="214"/>
      <c r="CP533" s="214"/>
      <c r="CQ533" s="214"/>
      <c r="CR533" s="214"/>
      <c r="CS533" s="214"/>
      <c r="CT533" s="214"/>
      <c r="CU533" s="214"/>
      <c r="CV533" s="214"/>
      <c r="CW533" s="214"/>
      <c r="CX533" s="214"/>
      <c r="CY533" s="214"/>
      <c r="CZ533" s="214"/>
    </row>
    <row r="534" s="218" customFormat="true" ht="25.15" customHeight="true" x14ac:dyDescent="0.2">
      <c r="C534" s="1900" t="s">
        <v>305</v>
      </c>
      <c r="D534" s="1695"/>
      <c r="E534" s="511">
        <v>2.5183521218340513E-3</v>
      </c>
      <c r="F534" s="445"/>
      <c r="G534" s="445"/>
      <c r="H534" s="1890" t="s">
        <v>317</v>
      </c>
      <c r="I534" s="1695"/>
      <c r="J534" s="512">
        <v>7.2948040076788482E-4</v>
      </c>
      <c r="K534" s="445"/>
      <c r="L534" s="445"/>
      <c r="M534" s="1894" t="s">
        <v>292</v>
      </c>
      <c r="N534" s="1695"/>
      <c r="O534" s="513">
        <v>4.4880797946968393E-2</v>
      </c>
      <c r="P534" s="445"/>
      <c r="Q534" s="445"/>
      <c r="Z534" s="211"/>
      <c r="AA534" s="211"/>
      <c r="AB534" s="211"/>
      <c r="AC534" s="211"/>
      <c r="AD534" s="211"/>
      <c r="AE534" s="211"/>
      <c r="AF534" s="211"/>
      <c r="AG534" s="211"/>
      <c r="AH534" s="211"/>
      <c r="AI534" s="211"/>
      <c r="AJ534" s="211"/>
      <c r="AK534" s="211"/>
      <c r="AL534" s="211"/>
      <c r="AM534" s="211"/>
      <c r="AN534" s="211"/>
      <c r="AO534" s="211"/>
      <c r="AP534" s="211"/>
      <c r="AQ534" s="211"/>
      <c r="AR534" s="211"/>
      <c r="AS534" s="211"/>
      <c r="AT534" s="211"/>
      <c r="AU534" s="211"/>
      <c r="AV534" s="211"/>
      <c r="AW534" s="211"/>
      <c r="AX534" s="211"/>
      <c r="AY534" s="211"/>
      <c r="AZ534" s="211"/>
      <c r="BA534" s="213"/>
      <c r="BB534" s="288"/>
      <c r="BC534" s="213"/>
      <c r="BD534" s="213"/>
      <c r="BE534" s="213"/>
      <c r="BF534" s="213"/>
      <c r="BG534" s="213"/>
      <c r="BH534" s="213"/>
      <c r="BI534" s="213"/>
      <c r="BJ534" s="213"/>
      <c r="BK534" s="213"/>
      <c r="BL534" s="213"/>
      <c r="BM534" s="213"/>
      <c r="BN534" s="213"/>
      <c r="BO534" s="213"/>
      <c r="BP534" s="213"/>
      <c r="BQ534" s="213"/>
      <c r="BR534" s="213"/>
      <c r="BS534" s="213"/>
      <c r="BT534" s="213"/>
      <c r="BU534" s="213"/>
      <c r="BV534" s="213"/>
      <c r="BW534" s="213"/>
      <c r="BX534" s="213"/>
      <c r="BY534" s="213"/>
      <c r="BZ534" s="214"/>
      <c r="CA534" s="214"/>
      <c r="CB534" s="214"/>
      <c r="CC534" s="214"/>
      <c r="CD534" s="214"/>
      <c r="CE534" s="214"/>
      <c r="CF534" s="214"/>
      <c r="CG534" s="214"/>
      <c r="CH534" s="214"/>
      <c r="CI534" s="214"/>
      <c r="CJ534" s="214"/>
      <c r="CK534" s="214"/>
      <c r="CL534" s="214"/>
      <c r="CM534" s="214"/>
      <c r="CN534" s="214"/>
      <c r="CO534" s="214"/>
      <c r="CP534" s="214"/>
      <c r="CQ534" s="214"/>
      <c r="CR534" s="214"/>
      <c r="CS534" s="214"/>
      <c r="CT534" s="214"/>
      <c r="CU534" s="214"/>
      <c r="CV534" s="214"/>
      <c r="CW534" s="214"/>
      <c r="CX534" s="214"/>
      <c r="CY534" s="214"/>
      <c r="CZ534" s="214"/>
    </row>
    <row r="535" s="218" customFormat="true" ht="25.15" customHeight="true" x14ac:dyDescent="0.2">
      <c r="C535" s="1900" t="s">
        <v>304</v>
      </c>
      <c r="D535" s="1695"/>
      <c r="E535" s="511">
        <v>2.9820362318152597E-3</v>
      </c>
      <c r="F535" s="445"/>
      <c r="G535" s="445"/>
      <c r="H535" s="1890" t="s">
        <v>246</v>
      </c>
      <c r="I535" s="1695"/>
      <c r="J535" s="512">
        <v>0.41719600813467717</v>
      </c>
      <c r="K535" s="445"/>
      <c r="L535" s="445"/>
      <c r="M535" s="1894" t="s">
        <v>283</v>
      </c>
      <c r="N535" s="1695"/>
      <c r="O535" s="513">
        <v>2.1452802953586666E-3</v>
      </c>
      <c r="P535" s="445"/>
      <c r="Q535" s="445"/>
      <c r="Z535" s="211"/>
      <c r="AA535" s="211"/>
      <c r="AB535" s="211"/>
      <c r="AC535" s="211"/>
      <c r="AD535" s="211"/>
      <c r="AE535" s="211"/>
      <c r="AF535" s="211"/>
      <c r="AG535" s="211"/>
      <c r="AH535" s="211"/>
      <c r="AI535" s="211"/>
      <c r="AJ535" s="211"/>
      <c r="AK535" s="211"/>
      <c r="AL535" s="211"/>
      <c r="AM535" s="211"/>
      <c r="AN535" s="211"/>
      <c r="AO535" s="211"/>
      <c r="AP535" s="211"/>
      <c r="AQ535" s="211"/>
      <c r="AR535" s="211"/>
      <c r="AS535" s="211"/>
      <c r="AT535" s="211"/>
      <c r="AU535" s="211"/>
      <c r="AV535" s="211"/>
      <c r="AW535" s="211"/>
      <c r="AX535" s="211"/>
      <c r="AY535" s="211"/>
      <c r="AZ535" s="211"/>
      <c r="BA535" s="213"/>
      <c r="BB535" s="288"/>
      <c r="BC535" s="213"/>
      <c r="BD535" s="213"/>
      <c r="BE535" s="213"/>
      <c r="BF535" s="213"/>
      <c r="BG535" s="213"/>
      <c r="BH535" s="213"/>
      <c r="BI535" s="213"/>
      <c r="BJ535" s="213"/>
      <c r="BK535" s="213"/>
      <c r="BL535" s="213"/>
      <c r="BM535" s="213"/>
      <c r="BN535" s="213"/>
      <c r="BO535" s="213"/>
      <c r="BP535" s="213"/>
      <c r="BQ535" s="213"/>
      <c r="BR535" s="213"/>
      <c r="BS535" s="213"/>
      <c r="BT535" s="213"/>
      <c r="BU535" s="213"/>
      <c r="BV535" s="213"/>
      <c r="BW535" s="213"/>
      <c r="BX535" s="213"/>
      <c r="BY535" s="213"/>
      <c r="BZ535" s="214"/>
      <c r="CA535" s="214"/>
      <c r="CB535" s="214"/>
      <c r="CC535" s="214"/>
      <c r="CD535" s="214"/>
      <c r="CE535" s="214"/>
      <c r="CF535" s="214"/>
      <c r="CG535" s="214"/>
      <c r="CH535" s="214"/>
      <c r="CI535" s="214"/>
      <c r="CJ535" s="214"/>
      <c r="CK535" s="214"/>
      <c r="CL535" s="214"/>
      <c r="CM535" s="214"/>
      <c r="CN535" s="214"/>
      <c r="CO535" s="214"/>
      <c r="CP535" s="214"/>
      <c r="CQ535" s="214"/>
      <c r="CR535" s="214"/>
      <c r="CS535" s="214"/>
      <c r="CT535" s="214"/>
      <c r="CU535" s="214"/>
      <c r="CV535" s="214"/>
      <c r="CW535" s="214"/>
      <c r="CX535" s="214"/>
      <c r="CY535" s="214"/>
      <c r="CZ535" s="214"/>
    </row>
    <row r="536" s="218" customFormat="true" ht="25.15" customHeight="true" x14ac:dyDescent="0.2">
      <c r="C536" s="1900" t="s">
        <v>323</v>
      </c>
      <c r="D536" s="1695"/>
      <c r="E536" s="516">
        <v>6.4860027847786219E-7</v>
      </c>
      <c r="F536" s="445"/>
      <c r="G536" s="445"/>
      <c r="H536" s="1890" t="s">
        <v>282</v>
      </c>
      <c r="I536" s="1695"/>
      <c r="J536" s="512">
        <v>1.1162767174898117E-2</v>
      </c>
      <c r="K536" s="445"/>
      <c r="L536" s="445"/>
      <c r="M536" s="1894" t="s">
        <v>287</v>
      </c>
      <c r="N536" s="1695"/>
      <c r="O536" s="513">
        <v>4.1619803073333293E-4</v>
      </c>
      <c r="P536" s="445"/>
      <c r="Q536" s="445"/>
      <c r="Z536" s="211"/>
      <c r="AA536" s="211"/>
      <c r="AB536" s="211"/>
      <c r="AC536" s="211"/>
      <c r="AD536" s="211"/>
      <c r="AE536" s="211"/>
      <c r="AF536" s="211"/>
      <c r="AG536" s="211"/>
      <c r="AH536" s="211"/>
      <c r="AI536" s="211"/>
      <c r="AJ536" s="211"/>
      <c r="AK536" s="211"/>
      <c r="AL536" s="211"/>
      <c r="AM536" s="211"/>
      <c r="AN536" s="211"/>
      <c r="AO536" s="211"/>
      <c r="AP536" s="211"/>
      <c r="AQ536" s="211"/>
      <c r="AR536" s="211"/>
      <c r="AS536" s="211"/>
      <c r="AT536" s="211"/>
      <c r="AU536" s="211"/>
      <c r="AV536" s="211"/>
      <c r="AW536" s="211"/>
      <c r="AX536" s="211"/>
      <c r="AY536" s="211"/>
      <c r="AZ536" s="211"/>
      <c r="BA536" s="213"/>
      <c r="BB536" s="288"/>
      <c r="BC536" s="213"/>
      <c r="BD536" s="213"/>
      <c r="BE536" s="213"/>
      <c r="BF536" s="213"/>
      <c r="BG536" s="213"/>
      <c r="BH536" s="213"/>
      <c r="BI536" s="213"/>
      <c r="BJ536" s="213"/>
      <c r="BK536" s="213"/>
      <c r="BL536" s="213"/>
      <c r="BM536" s="213"/>
      <c r="BN536" s="213"/>
      <c r="BO536" s="213"/>
      <c r="BP536" s="213"/>
      <c r="BQ536" s="213"/>
      <c r="BR536" s="213"/>
      <c r="BS536" s="213"/>
      <c r="BT536" s="213"/>
      <c r="BU536" s="213"/>
      <c r="BV536" s="213"/>
      <c r="BW536" s="213"/>
      <c r="BX536" s="213"/>
      <c r="BY536" s="213"/>
      <c r="BZ536" s="214"/>
      <c r="CA536" s="214"/>
      <c r="CB536" s="214"/>
      <c r="CC536" s="214"/>
      <c r="CD536" s="214"/>
      <c r="CE536" s="214"/>
      <c r="CF536" s="214"/>
      <c r="CG536" s="214"/>
      <c r="CH536" s="214"/>
      <c r="CI536" s="214"/>
      <c r="CJ536" s="214"/>
      <c r="CK536" s="214"/>
      <c r="CL536" s="214"/>
      <c r="CM536" s="214"/>
      <c r="CN536" s="214"/>
      <c r="CO536" s="214"/>
      <c r="CP536" s="214"/>
      <c r="CQ536" s="214"/>
      <c r="CR536" s="214"/>
      <c r="CS536" s="214"/>
      <c r="CT536" s="214"/>
      <c r="CU536" s="214"/>
      <c r="CV536" s="214"/>
      <c r="CW536" s="214"/>
      <c r="CX536" s="214"/>
      <c r="CY536" s="214"/>
      <c r="CZ536" s="214"/>
    </row>
    <row r="537" s="218" customFormat="true" ht="25.15" customHeight="true" x14ac:dyDescent="0.2">
      <c r="C537" s="1901" t="s">
        <v>327</v>
      </c>
      <c r="D537" s="1695"/>
      <c r="E537" s="519">
        <v>1.8222382049142674E-5</v>
      </c>
      <c r="F537" s="445"/>
      <c r="G537" s="445"/>
      <c r="H537" s="1890" t="s">
        <v>289</v>
      </c>
      <c r="I537" s="1695"/>
      <c r="J537" s="518">
        <v>5.7927451734276745E-5</v>
      </c>
      <c r="K537" s="445"/>
      <c r="L537" s="445"/>
      <c r="M537" s="1894" t="s">
        <v>328</v>
      </c>
      <c r="N537" s="1695"/>
      <c r="O537" s="520">
        <v>2.5419577861860774E-5</v>
      </c>
      <c r="P537" s="445"/>
      <c r="Q537" s="445"/>
      <c r="Z537" s="211"/>
      <c r="AA537" s="211"/>
      <c r="AB537" s="211"/>
      <c r="AC537" s="211"/>
      <c r="AD537" s="211"/>
      <c r="AE537" s="211"/>
      <c r="AF537" s="211"/>
      <c r="AG537" s="211"/>
      <c r="AH537" s="211"/>
      <c r="AI537" s="211"/>
      <c r="AJ537" s="211"/>
      <c r="AK537" s="211"/>
      <c r="AL537" s="211"/>
      <c r="AM537" s="211"/>
      <c r="AN537" s="211"/>
      <c r="AO537" s="211"/>
      <c r="AP537" s="211"/>
      <c r="AQ537" s="211"/>
      <c r="AR537" s="211"/>
      <c r="AS537" s="211"/>
      <c r="AT537" s="211"/>
      <c r="AU537" s="211"/>
      <c r="AV537" s="211"/>
      <c r="AW537" s="211"/>
      <c r="AX537" s="211"/>
      <c r="AY537" s="211"/>
      <c r="AZ537" s="211"/>
      <c r="BA537" s="213"/>
      <c r="BB537" s="288"/>
      <c r="BC537" s="213"/>
      <c r="BD537" s="213"/>
      <c r="BE537" s="213"/>
      <c r="BF537" s="213"/>
      <c r="BG537" s="213"/>
      <c r="BH537" s="213"/>
      <c r="BI537" s="213"/>
      <c r="BJ537" s="213"/>
      <c r="BK537" s="213"/>
      <c r="BL537" s="213"/>
      <c r="BM537" s="213"/>
      <c r="BN537" s="213"/>
      <c r="BO537" s="213"/>
      <c r="BP537" s="213"/>
      <c r="BQ537" s="213"/>
      <c r="BR537" s="213"/>
      <c r="BS537" s="213"/>
      <c r="BT537" s="213"/>
      <c r="BU537" s="213"/>
      <c r="BV537" s="213"/>
      <c r="BW537" s="213"/>
      <c r="BX537" s="213"/>
      <c r="BY537" s="213"/>
      <c r="BZ537" s="214"/>
      <c r="CA537" s="214"/>
      <c r="CB537" s="214"/>
      <c r="CC537" s="214"/>
      <c r="CD537" s="214"/>
      <c r="CE537" s="214"/>
      <c r="CF537" s="214"/>
      <c r="CG537" s="214"/>
      <c r="CH537" s="214"/>
      <c r="CI537" s="214"/>
      <c r="CJ537" s="214"/>
      <c r="CK537" s="214"/>
      <c r="CL537" s="214"/>
      <c r="CM537" s="214"/>
      <c r="CN537" s="214"/>
      <c r="CO537" s="214"/>
      <c r="CP537" s="214"/>
      <c r="CQ537" s="214"/>
      <c r="CR537" s="214"/>
      <c r="CS537" s="214"/>
      <c r="CT537" s="214"/>
      <c r="CU537" s="214"/>
      <c r="CV537" s="214"/>
      <c r="CW537" s="214"/>
      <c r="CX537" s="214"/>
      <c r="CY537" s="214"/>
      <c r="CZ537" s="214"/>
    </row>
    <row r="538" s="218" customFormat="true" ht="25.15" customHeight="true" x14ac:dyDescent="0.2">
      <c r="C538" s="1694"/>
      <c r="D538" s="1695"/>
      <c r="E538" s="461"/>
      <c r="F538" s="445"/>
      <c r="G538" s="445"/>
      <c r="H538" s="1890" t="s">
        <v>293</v>
      </c>
      <c r="I538" s="1695"/>
      <c r="J538" s="512">
        <v>2.0108969253901767E-3</v>
      </c>
      <c r="K538" s="445"/>
      <c r="L538" s="445"/>
      <c r="M538" s="1894" t="s">
        <v>312</v>
      </c>
      <c r="N538" s="1695"/>
      <c r="O538" s="513">
        <v>2.905900182168091E-4</v>
      </c>
      <c r="P538" s="445"/>
      <c r="Q538" s="445"/>
      <c r="Z538" s="211"/>
      <c r="AA538" s="211"/>
      <c r="AB538" s="211"/>
      <c r="AC538" s="211"/>
      <c r="AD538" s="211"/>
      <c r="AE538" s="211"/>
      <c r="AF538" s="211"/>
      <c r="AG538" s="211"/>
      <c r="AH538" s="211"/>
      <c r="AI538" s="211"/>
      <c r="AJ538" s="211"/>
      <c r="AK538" s="211"/>
      <c r="AL538" s="211"/>
      <c r="AM538" s="211"/>
      <c r="AN538" s="211"/>
      <c r="AO538" s="211"/>
      <c r="AP538" s="211"/>
      <c r="AQ538" s="211"/>
      <c r="AR538" s="211"/>
      <c r="AS538" s="211"/>
      <c r="AT538" s="211"/>
      <c r="AU538" s="211"/>
      <c r="AV538" s="211"/>
      <c r="AW538" s="211"/>
      <c r="AX538" s="211"/>
      <c r="AY538" s="211"/>
      <c r="AZ538" s="211"/>
      <c r="BA538" s="213"/>
      <c r="BB538" s="288"/>
      <c r="BC538" s="213"/>
      <c r="BD538" s="213"/>
      <c r="BE538" s="213"/>
      <c r="BF538" s="213"/>
      <c r="BG538" s="213"/>
      <c r="BH538" s="213"/>
      <c r="BI538" s="213"/>
      <c r="BJ538" s="213"/>
      <c r="BK538" s="213"/>
      <c r="BL538" s="213"/>
      <c r="BM538" s="213"/>
      <c r="BN538" s="213"/>
      <c r="BO538" s="213"/>
      <c r="BP538" s="213"/>
      <c r="BQ538" s="213"/>
      <c r="BR538" s="213"/>
      <c r="BS538" s="213"/>
      <c r="BT538" s="213"/>
      <c r="BU538" s="213"/>
      <c r="BV538" s="213"/>
      <c r="BW538" s="213"/>
      <c r="BX538" s="213"/>
      <c r="BY538" s="213"/>
      <c r="BZ538" s="214"/>
      <c r="CA538" s="214"/>
      <c r="CB538" s="214"/>
      <c r="CC538" s="214"/>
      <c r="CD538" s="214"/>
      <c r="CE538" s="214"/>
      <c r="CF538" s="214"/>
      <c r="CG538" s="214"/>
      <c r="CH538" s="214"/>
      <c r="CI538" s="214"/>
      <c r="CJ538" s="214"/>
      <c r="CK538" s="214"/>
      <c r="CL538" s="214"/>
      <c r="CM538" s="214"/>
      <c r="CN538" s="214"/>
      <c r="CO538" s="214"/>
      <c r="CP538" s="214"/>
      <c r="CQ538" s="214"/>
      <c r="CR538" s="214"/>
      <c r="CS538" s="214"/>
      <c r="CT538" s="214"/>
      <c r="CU538" s="214"/>
      <c r="CV538" s="214"/>
      <c r="CW538" s="214"/>
      <c r="CX538" s="214"/>
      <c r="CY538" s="214"/>
      <c r="CZ538" s="214"/>
    </row>
    <row r="539" s="218" customFormat="true" ht="25.15" customHeight="true" x14ac:dyDescent="0.2">
      <c r="C539" s="1694"/>
      <c r="D539" s="1695"/>
      <c r="E539" s="445"/>
      <c r="F539" s="445"/>
      <c r="G539" s="445"/>
      <c r="H539" s="1890" t="s">
        <v>329</v>
      </c>
      <c r="I539" s="1695"/>
      <c r="J539" s="512">
        <v>2.677438938013144E-4</v>
      </c>
      <c r="K539" s="445"/>
      <c r="L539" s="445"/>
      <c r="M539" s="1894" t="s">
        <v>260</v>
      </c>
      <c r="N539" s="1695"/>
      <c r="O539" s="513">
        <v>0.10603196668487921</v>
      </c>
      <c r="P539" s="445"/>
      <c r="Q539" s="445"/>
      <c r="Z539" s="211"/>
      <c r="AA539" s="211"/>
      <c r="AB539" s="211"/>
      <c r="AC539" s="211"/>
      <c r="AD539" s="211"/>
      <c r="AE539" s="211"/>
      <c r="AF539" s="211"/>
      <c r="AG539" s="211"/>
      <c r="AH539" s="211"/>
      <c r="AI539" s="211"/>
      <c r="AJ539" s="211"/>
      <c r="AK539" s="211"/>
      <c r="AL539" s="211"/>
      <c r="AM539" s="211"/>
      <c r="AN539" s="211"/>
      <c r="AO539" s="211"/>
      <c r="AP539" s="211"/>
      <c r="AQ539" s="211"/>
      <c r="AR539" s="211"/>
      <c r="AS539" s="211"/>
      <c r="AT539" s="211"/>
      <c r="AU539" s="211"/>
      <c r="AV539" s="211"/>
      <c r="AW539" s="211"/>
      <c r="AX539" s="211"/>
      <c r="AY539" s="211"/>
      <c r="AZ539" s="211"/>
      <c r="BA539" s="213"/>
      <c r="BB539" s="288"/>
      <c r="BC539" s="213"/>
      <c r="BD539" s="213"/>
      <c r="BE539" s="213"/>
      <c r="BF539" s="213"/>
      <c r="BG539" s="213"/>
      <c r="BH539" s="213"/>
      <c r="BI539" s="213"/>
      <c r="BJ539" s="213"/>
      <c r="BK539" s="213"/>
      <c r="BL539" s="213"/>
      <c r="BM539" s="213"/>
      <c r="BN539" s="213"/>
      <c r="BO539" s="213"/>
      <c r="BP539" s="213"/>
      <c r="BQ539" s="213"/>
      <c r="BR539" s="213"/>
      <c r="BS539" s="213"/>
      <c r="BT539" s="213"/>
      <c r="BU539" s="213"/>
      <c r="BV539" s="213"/>
      <c r="BW539" s="213"/>
      <c r="BX539" s="213"/>
      <c r="BY539" s="213"/>
      <c r="BZ539" s="214"/>
      <c r="CA539" s="214"/>
      <c r="CB539" s="214"/>
      <c r="CC539" s="214"/>
      <c r="CD539" s="214"/>
      <c r="CE539" s="214"/>
      <c r="CF539" s="214"/>
      <c r="CG539" s="214"/>
      <c r="CH539" s="214"/>
      <c r="CI539" s="214"/>
      <c r="CJ539" s="214"/>
      <c r="CK539" s="214"/>
      <c r="CL539" s="214"/>
      <c r="CM539" s="214"/>
      <c r="CN539" s="214"/>
      <c r="CO539" s="214"/>
      <c r="CP539" s="214"/>
      <c r="CQ539" s="214"/>
      <c r="CR539" s="214"/>
      <c r="CS539" s="214"/>
      <c r="CT539" s="214"/>
      <c r="CU539" s="214"/>
      <c r="CV539" s="214"/>
      <c r="CW539" s="214"/>
      <c r="CX539" s="214"/>
      <c r="CY539" s="214"/>
      <c r="CZ539" s="214"/>
    </row>
    <row r="540" s="218" customFormat="true" ht="25.15" customHeight="true" x14ac:dyDescent="0.2">
      <c r="C540" s="1898" t="s">
        <v>219</v>
      </c>
      <c r="D540" s="1695"/>
      <c r="E540" s="1695"/>
      <c r="F540" s="1695"/>
      <c r="G540" s="1695"/>
      <c r="H540" s="1890" t="s">
        <v>319</v>
      </c>
      <c r="I540" s="1695"/>
      <c r="J540" s="512">
        <v>2.0881337719033324E-4</v>
      </c>
      <c r="K540" s="445"/>
      <c r="L540" s="445"/>
      <c r="M540" s="1894" t="s">
        <v>290</v>
      </c>
      <c r="N540" s="1695"/>
      <c r="O540" s="520">
        <v>7.465578111318404E-6</v>
      </c>
      <c r="P540" s="445"/>
      <c r="Q540" s="445"/>
      <c r="Z540" s="211"/>
      <c r="AA540" s="211"/>
      <c r="AB540" s="211"/>
      <c r="AC540" s="211"/>
      <c r="AD540" s="211"/>
      <c r="AE540" s="211"/>
      <c r="AF540" s="211"/>
      <c r="AG540" s="211"/>
      <c r="AH540" s="211"/>
      <c r="AI540" s="211"/>
      <c r="AJ540" s="211"/>
      <c r="AK540" s="211"/>
      <c r="AL540" s="211"/>
      <c r="AM540" s="211"/>
      <c r="AN540" s="211"/>
      <c r="AO540" s="211"/>
      <c r="AP540" s="211"/>
      <c r="AQ540" s="211"/>
      <c r="AR540" s="211"/>
      <c r="AS540" s="211"/>
      <c r="AT540" s="211"/>
      <c r="AU540" s="211"/>
      <c r="AV540" s="211"/>
      <c r="AW540" s="211"/>
      <c r="AX540" s="211"/>
      <c r="AY540" s="211"/>
      <c r="AZ540" s="211"/>
      <c r="BA540" s="213"/>
      <c r="BB540" s="288"/>
      <c r="BC540" s="213"/>
      <c r="BD540" s="213"/>
      <c r="BE540" s="213"/>
      <c r="BF540" s="213"/>
      <c r="BG540" s="213"/>
      <c r="BH540" s="213"/>
      <c r="BI540" s="213"/>
      <c r="BJ540" s="213"/>
      <c r="BK540" s="213"/>
      <c r="BL540" s="213"/>
      <c r="BM540" s="213"/>
      <c r="BN540" s="213"/>
      <c r="BO540" s="213"/>
      <c r="BP540" s="213"/>
      <c r="BQ540" s="213"/>
      <c r="BR540" s="213"/>
      <c r="BS540" s="213"/>
      <c r="BT540" s="213"/>
      <c r="BU540" s="213"/>
      <c r="BV540" s="213"/>
      <c r="BW540" s="213"/>
      <c r="BX540" s="213"/>
      <c r="BY540" s="213"/>
      <c r="BZ540" s="214"/>
      <c r="CA540" s="214"/>
      <c r="CB540" s="214"/>
      <c r="CC540" s="214"/>
      <c r="CD540" s="214"/>
      <c r="CE540" s="214"/>
      <c r="CF540" s="214"/>
      <c r="CG540" s="214"/>
      <c r="CH540" s="214"/>
      <c r="CI540" s="214"/>
      <c r="CJ540" s="214"/>
      <c r="CK540" s="214"/>
      <c r="CL540" s="214"/>
      <c r="CM540" s="214"/>
      <c r="CN540" s="214"/>
      <c r="CO540" s="214"/>
      <c r="CP540" s="214"/>
      <c r="CQ540" s="214"/>
      <c r="CR540" s="214"/>
      <c r="CS540" s="214"/>
      <c r="CT540" s="214"/>
      <c r="CU540" s="214"/>
      <c r="CV540" s="214"/>
      <c r="CW540" s="214"/>
      <c r="CX540" s="214"/>
      <c r="CY540" s="214"/>
      <c r="CZ540" s="214"/>
    </row>
    <row r="541" s="218" customFormat="true" ht="25.15" customHeight="true" x14ac:dyDescent="0.2">
      <c r="C541" s="1914" t="s">
        <v>193</v>
      </c>
      <c r="D541" s="1695"/>
      <c r="E541" s="1915" t="s">
        <v>220</v>
      </c>
      <c r="F541" s="1916"/>
      <c r="G541" s="1917"/>
      <c r="H541" s="1890" t="s">
        <v>299</v>
      </c>
      <c r="I541" s="1695"/>
      <c r="J541" s="512">
        <v>8.680587183242057E-3</v>
      </c>
      <c r="K541" s="445"/>
      <c r="L541" s="445"/>
      <c r="M541" s="1894" t="s">
        <v>274</v>
      </c>
      <c r="N541" s="1695"/>
      <c r="O541" s="513">
        <v>8.6537230932227389E-3</v>
      </c>
      <c r="P541" s="445"/>
      <c r="Q541" s="445"/>
      <c r="Z541" s="211"/>
      <c r="AA541" s="211"/>
      <c r="AB541" s="211"/>
      <c r="AC541" s="211"/>
      <c r="AD541" s="211"/>
      <c r="AE541" s="211"/>
      <c r="AF541" s="211"/>
      <c r="AG541" s="211"/>
      <c r="AH541" s="211"/>
      <c r="AI541" s="211"/>
      <c r="AJ541" s="211"/>
      <c r="AK541" s="211"/>
      <c r="AL541" s="211"/>
      <c r="AM541" s="211"/>
      <c r="AN541" s="211"/>
      <c r="AO541" s="211"/>
      <c r="AP541" s="211"/>
      <c r="AQ541" s="211"/>
      <c r="AR541" s="211"/>
      <c r="AS541" s="211"/>
      <c r="AT541" s="211"/>
      <c r="AU541" s="211"/>
      <c r="AV541" s="211"/>
      <c r="AW541" s="211"/>
      <c r="AX541" s="211"/>
      <c r="AY541" s="211"/>
      <c r="AZ541" s="211"/>
      <c r="BA541" s="213"/>
      <c r="BB541" s="288"/>
      <c r="BC541" s="213"/>
      <c r="BD541" s="213"/>
      <c r="BE541" s="213"/>
      <c r="BF541" s="213"/>
      <c r="BG541" s="213"/>
      <c r="BH541" s="213"/>
      <c r="BI541" s="213"/>
      <c r="BJ541" s="213"/>
      <c r="BK541" s="213"/>
      <c r="BL541" s="213"/>
      <c r="BM541" s="213"/>
      <c r="BN541" s="213"/>
      <c r="BO541" s="213"/>
      <c r="BP541" s="213"/>
      <c r="BQ541" s="213"/>
      <c r="BR541" s="213"/>
      <c r="BS541" s="213"/>
      <c r="BT541" s="213"/>
      <c r="BU541" s="213"/>
      <c r="BV541" s="213"/>
      <c r="BW541" s="213"/>
      <c r="BX541" s="213"/>
      <c r="BY541" s="213"/>
      <c r="BZ541" s="214"/>
      <c r="CA541" s="214"/>
      <c r="CB541" s="214"/>
      <c r="CC541" s="214"/>
      <c r="CD541" s="214"/>
      <c r="CE541" s="214"/>
      <c r="CF541" s="214"/>
      <c r="CG541" s="214"/>
      <c r="CH541" s="214"/>
      <c r="CI541" s="214"/>
      <c r="CJ541" s="214"/>
      <c r="CK541" s="214"/>
      <c r="CL541" s="214"/>
      <c r="CM541" s="214"/>
      <c r="CN541" s="214"/>
      <c r="CO541" s="214"/>
      <c r="CP541" s="214"/>
      <c r="CQ541" s="214"/>
      <c r="CR541" s="214"/>
      <c r="CS541" s="214"/>
      <c r="CT541" s="214"/>
      <c r="CU541" s="214"/>
      <c r="CV541" s="214"/>
      <c r="CW541" s="214"/>
      <c r="CX541" s="214"/>
      <c r="CY541" s="214"/>
      <c r="CZ541" s="214"/>
    </row>
    <row r="542" s="218" customFormat="true" ht="25.15" customHeight="true" x14ac:dyDescent="0.2">
      <c r="C542" s="1695"/>
      <c r="D542" s="1695"/>
      <c r="E542" s="495" t="s">
        <v>172</v>
      </c>
      <c r="F542" s="496" t="s">
        <v>221</v>
      </c>
      <c r="G542" s="497" t="s">
        <v>222</v>
      </c>
      <c r="H542" s="1890" t="s">
        <v>264</v>
      </c>
      <c r="I542" s="1695"/>
      <c r="J542" s="512">
        <v>0.20855787698295936</v>
      </c>
      <c r="K542" s="445"/>
      <c r="L542" s="445"/>
      <c r="M542" s="1894" t="s">
        <v>308</v>
      </c>
      <c r="N542" s="1695"/>
      <c r="O542" s="513">
        <v>5.1168876059917009E-3</v>
      </c>
      <c r="P542" s="445"/>
      <c r="Q542" s="445"/>
      <c r="Z542" s="211"/>
      <c r="AA542" s="211"/>
      <c r="AB542" s="211"/>
      <c r="AC542" s="211"/>
      <c r="AD542" s="211"/>
      <c r="AE542" s="211"/>
      <c r="AF542" s="211"/>
      <c r="AG542" s="211"/>
      <c r="AH542" s="211"/>
      <c r="AI542" s="211"/>
      <c r="AJ542" s="211"/>
      <c r="AK542" s="211"/>
      <c r="AL542" s="211"/>
      <c r="AM542" s="211"/>
      <c r="AN542" s="211"/>
      <c r="AO542" s="211"/>
      <c r="AP542" s="211"/>
      <c r="AQ542" s="211"/>
      <c r="AR542" s="211"/>
      <c r="AS542" s="211"/>
      <c r="AT542" s="211"/>
      <c r="AU542" s="211"/>
      <c r="AV542" s="211"/>
      <c r="AW542" s="211"/>
      <c r="AX542" s="211"/>
      <c r="AY542" s="211"/>
      <c r="AZ542" s="211"/>
      <c r="BA542" s="213"/>
      <c r="BB542" s="288"/>
      <c r="BC542" s="213"/>
      <c r="BD542" s="213"/>
      <c r="BE542" s="213"/>
      <c r="BF542" s="213"/>
      <c r="BG542" s="213"/>
      <c r="BH542" s="213"/>
      <c r="BI542" s="213"/>
      <c r="BJ542" s="213"/>
      <c r="BK542" s="213"/>
      <c r="BL542" s="213"/>
      <c r="BM542" s="213"/>
      <c r="BN542" s="213"/>
      <c r="BO542" s="213"/>
      <c r="BP542" s="213"/>
      <c r="BQ542" s="213"/>
      <c r="BR542" s="213"/>
      <c r="BS542" s="213"/>
      <c r="BT542" s="213"/>
      <c r="BU542" s="213"/>
      <c r="BV542" s="213"/>
      <c r="BW542" s="213"/>
      <c r="BX542" s="213"/>
      <c r="BY542" s="213"/>
      <c r="BZ542" s="214"/>
      <c r="CA542" s="214"/>
      <c r="CB542" s="214"/>
      <c r="CC542" s="214"/>
      <c r="CD542" s="214"/>
      <c r="CE542" s="214"/>
      <c r="CF542" s="214"/>
      <c r="CG542" s="214"/>
      <c r="CH542" s="214"/>
      <c r="CI542" s="214"/>
      <c r="CJ542" s="214"/>
      <c r="CK542" s="214"/>
      <c r="CL542" s="214"/>
      <c r="CM542" s="214"/>
      <c r="CN542" s="214"/>
      <c r="CO542" s="214"/>
      <c r="CP542" s="214"/>
      <c r="CQ542" s="214"/>
      <c r="CR542" s="214"/>
      <c r="CS542" s="214"/>
      <c r="CT542" s="214"/>
      <c r="CU542" s="214"/>
      <c r="CV542" s="214"/>
      <c r="CW542" s="214"/>
      <c r="CX542" s="214"/>
      <c r="CY542" s="214"/>
      <c r="CZ542" s="214"/>
    </row>
    <row r="543" s="218" customFormat="true" ht="25.15" customHeight="true" x14ac:dyDescent="0.2">
      <c r="C543" s="1897" t="s">
        <v>194</v>
      </c>
      <c r="D543" s="1695"/>
      <c r="E543" s="521">
        <v>8.8043731245399837</v>
      </c>
      <c r="F543" s="522">
        <v>13.339959279606036</v>
      </c>
      <c r="G543" s="523">
        <v>13.339959279606036</v>
      </c>
      <c r="H543" s="1890" t="s">
        <v>292</v>
      </c>
      <c r="I543" s="1695"/>
      <c r="J543" s="512">
        <v>1.2952489245863553E-2</v>
      </c>
      <c r="K543" s="445"/>
      <c r="L543" s="445"/>
      <c r="M543" s="1894" t="s">
        <v>267</v>
      </c>
      <c r="N543" s="1695"/>
      <c r="O543" s="513">
        <v>5.7550584676458712E-3</v>
      </c>
      <c r="P543" s="445"/>
      <c r="Q543" s="445"/>
      <c r="Z543" s="211"/>
      <c r="AA543" s="211"/>
      <c r="AB543" s="211"/>
      <c r="AC543" s="211"/>
      <c r="AD543" s="211"/>
      <c r="AE543" s="211"/>
      <c r="AF543" s="211"/>
      <c r="AG543" s="211"/>
      <c r="AH543" s="211"/>
      <c r="AI543" s="211"/>
      <c r="AJ543" s="211"/>
      <c r="AK543" s="211"/>
      <c r="AL543" s="211"/>
      <c r="AM543" s="211"/>
      <c r="AN543" s="211"/>
      <c r="AO543" s="211"/>
      <c r="AP543" s="211"/>
      <c r="AQ543" s="211"/>
      <c r="AR543" s="211"/>
      <c r="AS543" s="211"/>
      <c r="AT543" s="211"/>
      <c r="AU543" s="211"/>
      <c r="AV543" s="211"/>
      <c r="AW543" s="211"/>
      <c r="AX543" s="211"/>
      <c r="AY543" s="211"/>
      <c r="AZ543" s="211"/>
      <c r="BA543" s="213"/>
      <c r="BB543" s="288"/>
      <c r="BC543" s="213"/>
      <c r="BD543" s="213"/>
      <c r="BE543" s="213"/>
      <c r="BF543" s="213"/>
      <c r="BG543" s="213"/>
      <c r="BH543" s="213"/>
      <c r="BI543" s="213"/>
      <c r="BJ543" s="213"/>
      <c r="BK543" s="213"/>
      <c r="BL543" s="213"/>
      <c r="BM543" s="213"/>
      <c r="BN543" s="213"/>
      <c r="BO543" s="213"/>
      <c r="BP543" s="213"/>
      <c r="BQ543" s="213"/>
      <c r="BR543" s="213"/>
      <c r="BS543" s="213"/>
      <c r="BT543" s="213"/>
      <c r="BU543" s="213"/>
      <c r="BV543" s="213"/>
      <c r="BW543" s="213"/>
      <c r="BX543" s="213"/>
      <c r="BY543" s="213"/>
      <c r="BZ543" s="214"/>
      <c r="CA543" s="214"/>
      <c r="CB543" s="214"/>
      <c r="CC543" s="214"/>
      <c r="CD543" s="214"/>
      <c r="CE543" s="214"/>
      <c r="CF543" s="214"/>
      <c r="CG543" s="214"/>
      <c r="CH543" s="214"/>
      <c r="CI543" s="214"/>
      <c r="CJ543" s="214"/>
      <c r="CK543" s="214"/>
      <c r="CL543" s="214"/>
      <c r="CM543" s="214"/>
      <c r="CN543" s="214"/>
      <c r="CO543" s="214"/>
      <c r="CP543" s="214"/>
      <c r="CQ543" s="214"/>
      <c r="CR543" s="214"/>
      <c r="CS543" s="214"/>
      <c r="CT543" s="214"/>
      <c r="CU543" s="214"/>
      <c r="CV543" s="214"/>
      <c r="CW543" s="214"/>
      <c r="CX543" s="214"/>
      <c r="CY543" s="214"/>
      <c r="CZ543" s="214"/>
    </row>
    <row r="544" s="218" customFormat="true" ht="25.15" customHeight="true" x14ac:dyDescent="0.2">
      <c r="C544" s="1694"/>
      <c r="D544" s="1695"/>
      <c r="E544" s="461"/>
      <c r="F544" s="461"/>
      <c r="G544" s="461"/>
      <c r="H544" s="1890" t="s">
        <v>283</v>
      </c>
      <c r="I544" s="1695"/>
      <c r="J544" s="512">
        <v>1.8633137727611944E-2</v>
      </c>
      <c r="K544" s="445"/>
      <c r="L544" s="445"/>
      <c r="M544" s="1894" t="s">
        <v>298</v>
      </c>
      <c r="N544" s="1695"/>
      <c r="O544" s="513">
        <v>1.8322752819895265E-4</v>
      </c>
      <c r="P544" s="445"/>
      <c r="Q544" s="445"/>
      <c r="Z544" s="211"/>
      <c r="AA544" s="211"/>
      <c r="AB544" s="211"/>
      <c r="AC544" s="211"/>
      <c r="AD544" s="211"/>
      <c r="AE544" s="211"/>
      <c r="AF544" s="211"/>
      <c r="AG544" s="211"/>
      <c r="AH544" s="211"/>
      <c r="AI544" s="211"/>
      <c r="AJ544" s="211"/>
      <c r="AK544" s="211"/>
      <c r="AL544" s="211"/>
      <c r="AM544" s="211"/>
      <c r="AN544" s="211"/>
      <c r="AO544" s="211"/>
      <c r="AP544" s="211"/>
      <c r="AQ544" s="211"/>
      <c r="AR544" s="211"/>
      <c r="AS544" s="211"/>
      <c r="AT544" s="211"/>
      <c r="AU544" s="211"/>
      <c r="AV544" s="211"/>
      <c r="AW544" s="211"/>
      <c r="AX544" s="211"/>
      <c r="AY544" s="211"/>
      <c r="AZ544" s="211"/>
      <c r="BA544" s="213"/>
      <c r="BB544" s="288"/>
      <c r="BC544" s="213"/>
      <c r="BD544" s="213"/>
      <c r="BE544" s="213"/>
      <c r="BF544" s="213"/>
      <c r="BG544" s="213"/>
      <c r="BH544" s="213"/>
      <c r="BI544" s="213"/>
      <c r="BJ544" s="213"/>
      <c r="BK544" s="213"/>
      <c r="BL544" s="213"/>
      <c r="BM544" s="213"/>
      <c r="BN544" s="213"/>
      <c r="BO544" s="213"/>
      <c r="BP544" s="213"/>
      <c r="BQ544" s="213"/>
      <c r="BR544" s="213"/>
      <c r="BS544" s="213"/>
      <c r="BT544" s="213"/>
      <c r="BU544" s="213"/>
      <c r="BV544" s="213"/>
      <c r="BW544" s="213"/>
      <c r="BX544" s="213"/>
      <c r="BY544" s="213"/>
      <c r="BZ544" s="214"/>
      <c r="CA544" s="214"/>
      <c r="CB544" s="214"/>
      <c r="CC544" s="214"/>
      <c r="CD544" s="214"/>
      <c r="CE544" s="214"/>
      <c r="CF544" s="214"/>
      <c r="CG544" s="214"/>
      <c r="CH544" s="214"/>
      <c r="CI544" s="214"/>
      <c r="CJ544" s="214"/>
      <c r="CK544" s="214"/>
      <c r="CL544" s="214"/>
      <c r="CM544" s="214"/>
      <c r="CN544" s="214"/>
      <c r="CO544" s="214"/>
      <c r="CP544" s="214"/>
      <c r="CQ544" s="214"/>
      <c r="CR544" s="214"/>
      <c r="CS544" s="214"/>
      <c r="CT544" s="214"/>
      <c r="CU544" s="214"/>
      <c r="CV544" s="214"/>
      <c r="CW544" s="214"/>
      <c r="CX544" s="214"/>
      <c r="CY544" s="214"/>
      <c r="CZ544" s="214"/>
    </row>
    <row r="545" s="218" customFormat="true" ht="25.15" customHeight="true" x14ac:dyDescent="0.2">
      <c r="C545" s="1694"/>
      <c r="D545" s="1695"/>
      <c r="E545" s="445"/>
      <c r="F545" s="445"/>
      <c r="G545" s="445"/>
      <c r="H545" s="1890" t="s">
        <v>287</v>
      </c>
      <c r="I545" s="1695"/>
      <c r="J545" s="512">
        <v>2.6206735749094183E-3</v>
      </c>
      <c r="K545" s="445"/>
      <c r="L545" s="445"/>
      <c r="M545" s="1894" t="s">
        <v>278</v>
      </c>
      <c r="N545" s="1695"/>
      <c r="O545" s="513">
        <v>1.0325475329353176E-3</v>
      </c>
      <c r="P545" s="445"/>
      <c r="Q545" s="445"/>
      <c r="Z545" s="211"/>
      <c r="AA545" s="211"/>
      <c r="AB545" s="211"/>
      <c r="AC545" s="211"/>
      <c r="AD545" s="211"/>
      <c r="AE545" s="211"/>
      <c r="AF545" s="211"/>
      <c r="AG545" s="211"/>
      <c r="AH545" s="211"/>
      <c r="AI545" s="211"/>
      <c r="AJ545" s="211"/>
      <c r="AK545" s="211"/>
      <c r="AL545" s="211"/>
      <c r="AM545" s="211"/>
      <c r="AN545" s="211"/>
      <c r="AO545" s="211"/>
      <c r="AP545" s="211"/>
      <c r="AQ545" s="211"/>
      <c r="AR545" s="211"/>
      <c r="AS545" s="211"/>
      <c r="AT545" s="211"/>
      <c r="AU545" s="211"/>
      <c r="AV545" s="211"/>
      <c r="AW545" s="211"/>
      <c r="AX545" s="211"/>
      <c r="AY545" s="211"/>
      <c r="AZ545" s="211"/>
      <c r="BA545" s="213"/>
      <c r="BB545" s="288"/>
      <c r="BC545" s="213"/>
      <c r="BD545" s="213"/>
      <c r="BE545" s="213"/>
      <c r="BF545" s="213"/>
      <c r="BG545" s="213"/>
      <c r="BH545" s="213"/>
      <c r="BI545" s="213"/>
      <c r="BJ545" s="213"/>
      <c r="BK545" s="213"/>
      <c r="BL545" s="213"/>
      <c r="BM545" s="213"/>
      <c r="BN545" s="213"/>
      <c r="BO545" s="213"/>
      <c r="BP545" s="213"/>
      <c r="BQ545" s="213"/>
      <c r="BR545" s="213"/>
      <c r="BS545" s="213"/>
      <c r="BT545" s="213"/>
      <c r="BU545" s="213"/>
      <c r="BV545" s="213"/>
      <c r="BW545" s="213"/>
      <c r="BX545" s="213"/>
      <c r="BY545" s="213"/>
      <c r="BZ545" s="214"/>
      <c r="CA545" s="214"/>
      <c r="CB545" s="214"/>
      <c r="CC545" s="214"/>
      <c r="CD545" s="214"/>
      <c r="CE545" s="214"/>
      <c r="CF545" s="214"/>
      <c r="CG545" s="214"/>
      <c r="CH545" s="214"/>
      <c r="CI545" s="214"/>
      <c r="CJ545" s="214"/>
      <c r="CK545" s="214"/>
      <c r="CL545" s="214"/>
      <c r="CM545" s="214"/>
      <c r="CN545" s="214"/>
      <c r="CO545" s="214"/>
      <c r="CP545" s="214"/>
      <c r="CQ545" s="214"/>
      <c r="CR545" s="214"/>
      <c r="CS545" s="214"/>
      <c r="CT545" s="214"/>
      <c r="CU545" s="214"/>
      <c r="CV545" s="214"/>
      <c r="CW545" s="214"/>
      <c r="CX545" s="214"/>
      <c r="CY545" s="214"/>
      <c r="CZ545" s="214"/>
    </row>
    <row r="546" s="218" customFormat="true" ht="25.15" customHeight="true" x14ac:dyDescent="0.2">
      <c r="C546" s="1898" t="s">
        <v>223</v>
      </c>
      <c r="D546" s="1695"/>
      <c r="E546" s="1695"/>
      <c r="F546" s="445"/>
      <c r="G546" s="445"/>
      <c r="H546" s="1890" t="s">
        <v>328</v>
      </c>
      <c r="I546" s="1695"/>
      <c r="J546" s="512">
        <v>6.4220354204850801E-4</v>
      </c>
      <c r="K546" s="445"/>
      <c r="L546" s="445"/>
      <c r="M546" s="1894" t="s">
        <v>269</v>
      </c>
      <c r="N546" s="1695"/>
      <c r="O546" s="513">
        <v>2.1845811393005881E-2</v>
      </c>
      <c r="P546" s="445"/>
      <c r="Q546" s="445"/>
      <c r="Z546" s="211"/>
      <c r="AA546" s="211"/>
      <c r="AB546" s="211"/>
      <c r="AC546" s="211"/>
      <c r="AD546" s="211"/>
      <c r="AE546" s="211"/>
      <c r="AF546" s="211"/>
      <c r="AG546" s="211"/>
      <c r="AH546" s="211"/>
      <c r="AI546" s="211"/>
      <c r="AJ546" s="211"/>
      <c r="AK546" s="211"/>
      <c r="AL546" s="211"/>
      <c r="AM546" s="211"/>
      <c r="AN546" s="211"/>
      <c r="AO546" s="211"/>
      <c r="AP546" s="211"/>
      <c r="AQ546" s="211"/>
      <c r="AR546" s="211"/>
      <c r="AS546" s="211"/>
      <c r="AT546" s="211"/>
      <c r="AU546" s="211"/>
      <c r="AV546" s="211"/>
      <c r="AW546" s="211"/>
      <c r="AX546" s="211"/>
      <c r="AY546" s="211"/>
      <c r="AZ546" s="211"/>
      <c r="BA546" s="213"/>
      <c r="BB546" s="288"/>
      <c r="BC546" s="213"/>
      <c r="BD546" s="213"/>
      <c r="BE546" s="213"/>
      <c r="BF546" s="213"/>
      <c r="BG546" s="213"/>
      <c r="BH546" s="213"/>
      <c r="BI546" s="213"/>
      <c r="BJ546" s="213"/>
      <c r="BK546" s="213"/>
      <c r="BL546" s="213"/>
      <c r="BM546" s="213"/>
      <c r="BN546" s="213"/>
      <c r="BO546" s="213"/>
      <c r="BP546" s="213"/>
      <c r="BQ546" s="213"/>
      <c r="BR546" s="213"/>
      <c r="BS546" s="213"/>
      <c r="BT546" s="213"/>
      <c r="BU546" s="213"/>
      <c r="BV546" s="213"/>
      <c r="BW546" s="213"/>
      <c r="BX546" s="213"/>
      <c r="BY546" s="213"/>
      <c r="BZ546" s="214"/>
      <c r="CA546" s="214"/>
      <c r="CB546" s="214"/>
      <c r="CC546" s="214"/>
      <c r="CD546" s="214"/>
      <c r="CE546" s="214"/>
      <c r="CF546" s="214"/>
      <c r="CG546" s="214"/>
      <c r="CH546" s="214"/>
      <c r="CI546" s="214"/>
      <c r="CJ546" s="214"/>
      <c r="CK546" s="214"/>
      <c r="CL546" s="214"/>
      <c r="CM546" s="214"/>
      <c r="CN546" s="214"/>
      <c r="CO546" s="214"/>
      <c r="CP546" s="214"/>
      <c r="CQ546" s="214"/>
      <c r="CR546" s="214"/>
      <c r="CS546" s="214"/>
      <c r="CT546" s="214"/>
      <c r="CU546" s="214"/>
      <c r="CV546" s="214"/>
      <c r="CW546" s="214"/>
      <c r="CX546" s="214"/>
      <c r="CY546" s="214"/>
      <c r="CZ546" s="214"/>
    </row>
    <row r="547" s="218" customFormat="true" ht="25.15" customHeight="true" x14ac:dyDescent="0.2">
      <c r="C547" s="1694"/>
      <c r="D547" s="1695"/>
      <c r="E547" s="498" t="s">
        <v>193</v>
      </c>
      <c r="F547" s="445"/>
      <c r="G547" s="445"/>
      <c r="H547" s="1890" t="s">
        <v>312</v>
      </c>
      <c r="I547" s="1695"/>
      <c r="J547" s="512">
        <v>1.0433278892071813E-3</v>
      </c>
      <c r="K547" s="445"/>
      <c r="L547" s="445"/>
      <c r="M547" s="1894" t="s">
        <v>288</v>
      </c>
      <c r="N547" s="1695"/>
      <c r="O547" s="513">
        <v>1.0892730722951049E-2</v>
      </c>
      <c r="P547" s="445"/>
      <c r="Q547" s="445"/>
      <c r="Z547" s="211"/>
      <c r="AA547" s="211"/>
      <c r="AB547" s="211"/>
      <c r="AC547" s="211"/>
      <c r="AD547" s="211"/>
      <c r="AE547" s="211"/>
      <c r="AF547" s="211"/>
      <c r="AG547" s="211"/>
      <c r="AH547" s="211"/>
      <c r="AI547" s="211"/>
      <c r="AJ547" s="211"/>
      <c r="AK547" s="211"/>
      <c r="AL547" s="211"/>
      <c r="AM547" s="211"/>
      <c r="AN547" s="211"/>
      <c r="AO547" s="211"/>
      <c r="AP547" s="211"/>
      <c r="AQ547" s="211"/>
      <c r="AR547" s="211"/>
      <c r="AS547" s="211"/>
      <c r="AT547" s="211"/>
      <c r="AU547" s="211"/>
      <c r="AV547" s="211"/>
      <c r="AW547" s="211"/>
      <c r="AX547" s="211"/>
      <c r="AY547" s="211"/>
      <c r="AZ547" s="211"/>
      <c r="BA547" s="213"/>
      <c r="BB547" s="288"/>
      <c r="BC547" s="213"/>
      <c r="BD547" s="213"/>
      <c r="BE547" s="213"/>
      <c r="BF547" s="213"/>
      <c r="BG547" s="213"/>
      <c r="BH547" s="213"/>
      <c r="BI547" s="213"/>
      <c r="BJ547" s="213"/>
      <c r="BK547" s="213"/>
      <c r="BL547" s="213"/>
      <c r="BM547" s="213"/>
      <c r="BN547" s="213"/>
      <c r="BO547" s="213"/>
      <c r="BP547" s="213"/>
      <c r="BQ547" s="213"/>
      <c r="BR547" s="213"/>
      <c r="BS547" s="213"/>
      <c r="BT547" s="213"/>
      <c r="BU547" s="213"/>
      <c r="BV547" s="213"/>
      <c r="BW547" s="213"/>
      <c r="BX547" s="213"/>
      <c r="BY547" s="213"/>
      <c r="BZ547" s="214"/>
      <c r="CA547" s="214"/>
      <c r="CB547" s="214"/>
      <c r="CC547" s="214"/>
      <c r="CD547" s="214"/>
      <c r="CE547" s="214"/>
      <c r="CF547" s="214"/>
      <c r="CG547" s="214"/>
      <c r="CH547" s="214"/>
      <c r="CI547" s="214"/>
      <c r="CJ547" s="214"/>
      <c r="CK547" s="214"/>
      <c r="CL547" s="214"/>
      <c r="CM547" s="214"/>
      <c r="CN547" s="214"/>
      <c r="CO547" s="214"/>
      <c r="CP547" s="214"/>
      <c r="CQ547" s="214"/>
      <c r="CR547" s="214"/>
      <c r="CS547" s="214"/>
      <c r="CT547" s="214"/>
      <c r="CU547" s="214"/>
      <c r="CV547" s="214"/>
      <c r="CW547" s="214"/>
      <c r="CX547" s="214"/>
      <c r="CY547" s="214"/>
      <c r="CZ547" s="214"/>
    </row>
    <row r="548" s="218" customFormat="true" ht="25.15" customHeight="true" x14ac:dyDescent="0.2">
      <c r="C548" s="1695"/>
      <c r="D548" s="1695"/>
      <c r="E548" s="524" t="s">
        <v>194</v>
      </c>
      <c r="F548" s="445"/>
      <c r="G548" s="445"/>
      <c r="H548" s="1890" t="s">
        <v>260</v>
      </c>
      <c r="I548" s="1695"/>
      <c r="J548" s="512">
        <v>0.22059005703030551</v>
      </c>
      <c r="K548" s="445"/>
      <c r="L548" s="445"/>
      <c r="M548" s="1894" t="s">
        <v>305</v>
      </c>
      <c r="N548" s="1695"/>
      <c r="O548" s="513">
        <v>2.9398694063115772E-3</v>
      </c>
      <c r="P548" s="445"/>
      <c r="Q548" s="445"/>
      <c r="Z548" s="211"/>
      <c r="AA548" s="211"/>
      <c r="AB548" s="211"/>
      <c r="AC548" s="211"/>
      <c r="AD548" s="211"/>
      <c r="AE548" s="211"/>
      <c r="AF548" s="211"/>
      <c r="AG548" s="211"/>
      <c r="AH548" s="211"/>
      <c r="AI548" s="211"/>
      <c r="AJ548" s="211"/>
      <c r="AK548" s="211"/>
      <c r="AL548" s="211"/>
      <c r="AM548" s="211"/>
      <c r="AN548" s="211"/>
      <c r="AO548" s="211"/>
      <c r="AP548" s="211"/>
      <c r="AQ548" s="211"/>
      <c r="AR548" s="211"/>
      <c r="AS548" s="211"/>
      <c r="AT548" s="211"/>
      <c r="AU548" s="211"/>
      <c r="AV548" s="211"/>
      <c r="AW548" s="211"/>
      <c r="AX548" s="211"/>
      <c r="AY548" s="211"/>
      <c r="AZ548" s="211"/>
      <c r="BA548" s="213"/>
      <c r="BB548" s="288"/>
      <c r="BC548" s="213"/>
      <c r="BD548" s="213"/>
      <c r="BE548" s="213"/>
      <c r="BF548" s="213"/>
      <c r="BG548" s="213"/>
      <c r="BH548" s="213"/>
      <c r="BI548" s="213"/>
      <c r="BJ548" s="213"/>
      <c r="BK548" s="213"/>
      <c r="BL548" s="213"/>
      <c r="BM548" s="213"/>
      <c r="BN548" s="213"/>
      <c r="BO548" s="213"/>
      <c r="BP548" s="213"/>
      <c r="BQ548" s="213"/>
      <c r="BR548" s="213"/>
      <c r="BS548" s="213"/>
      <c r="BT548" s="213"/>
      <c r="BU548" s="213"/>
      <c r="BV548" s="213"/>
      <c r="BW548" s="213"/>
      <c r="BX548" s="213"/>
      <c r="BY548" s="213"/>
      <c r="BZ548" s="214"/>
      <c r="CA548" s="214"/>
      <c r="CB548" s="214"/>
      <c r="CC548" s="214"/>
      <c r="CD548" s="214"/>
      <c r="CE548" s="214"/>
      <c r="CF548" s="214"/>
      <c r="CG548" s="214"/>
      <c r="CH548" s="214"/>
      <c r="CI548" s="214"/>
      <c r="CJ548" s="214"/>
      <c r="CK548" s="214"/>
      <c r="CL548" s="214"/>
      <c r="CM548" s="214"/>
      <c r="CN548" s="214"/>
      <c r="CO548" s="214"/>
      <c r="CP548" s="214"/>
      <c r="CQ548" s="214"/>
      <c r="CR548" s="214"/>
      <c r="CS548" s="214"/>
      <c r="CT548" s="214"/>
      <c r="CU548" s="214"/>
      <c r="CV548" s="214"/>
      <c r="CW548" s="214"/>
      <c r="CX548" s="214"/>
      <c r="CY548" s="214"/>
      <c r="CZ548" s="214"/>
    </row>
    <row r="549" s="218" customFormat="true" ht="25.15" customHeight="true" x14ac:dyDescent="0.2">
      <c r="C549" s="1913" t="s">
        <v>197</v>
      </c>
      <c r="D549" s="1695"/>
      <c r="E549" s="508">
        <v>8.2437785658436999E-2</v>
      </c>
      <c r="F549" s="445"/>
      <c r="G549" s="445"/>
      <c r="H549" s="1890" t="s">
        <v>290</v>
      </c>
      <c r="I549" s="1695"/>
      <c r="J549" s="512">
        <v>1.3027937330196158E-2</v>
      </c>
      <c r="K549" s="445"/>
      <c r="L549" s="445"/>
      <c r="M549" s="1894" t="s">
        <v>304</v>
      </c>
      <c r="N549" s="1695"/>
      <c r="O549" s="513">
        <v>9.1361617081035318E-4</v>
      </c>
      <c r="P549" s="445"/>
      <c r="Q549" s="445"/>
      <c r="Z549" s="211"/>
      <c r="AA549" s="211"/>
      <c r="AB549" s="211"/>
      <c r="AC549" s="211"/>
      <c r="AD549" s="211"/>
      <c r="AE549" s="211"/>
      <c r="AF549" s="211"/>
      <c r="AG549" s="211"/>
      <c r="AH549" s="211"/>
      <c r="AI549" s="211"/>
      <c r="AJ549" s="211"/>
      <c r="AK549" s="211"/>
      <c r="AL549" s="211"/>
      <c r="AM549" s="211"/>
      <c r="AN549" s="211"/>
      <c r="AO549" s="211"/>
      <c r="AP549" s="211"/>
      <c r="AQ549" s="211"/>
      <c r="AR549" s="211"/>
      <c r="AS549" s="211"/>
      <c r="AT549" s="211"/>
      <c r="AU549" s="211"/>
      <c r="AV549" s="211"/>
      <c r="AW549" s="211"/>
      <c r="AX549" s="211"/>
      <c r="AY549" s="211"/>
      <c r="AZ549" s="211"/>
      <c r="BA549" s="213"/>
      <c r="BB549" s="288"/>
      <c r="BC549" s="213"/>
      <c r="BD549" s="213"/>
      <c r="BE549" s="213"/>
      <c r="BF549" s="213"/>
      <c r="BG549" s="213"/>
      <c r="BH549" s="213"/>
      <c r="BI549" s="213"/>
      <c r="BJ549" s="213"/>
      <c r="BK549" s="213"/>
      <c r="BL549" s="213"/>
      <c r="BM549" s="213"/>
      <c r="BN549" s="213"/>
      <c r="BO549" s="213"/>
      <c r="BP549" s="213"/>
      <c r="BQ549" s="213"/>
      <c r="BR549" s="213"/>
      <c r="BS549" s="213"/>
      <c r="BT549" s="213"/>
      <c r="BU549" s="213"/>
      <c r="BV549" s="213"/>
      <c r="BW549" s="213"/>
      <c r="BX549" s="213"/>
      <c r="BY549" s="213"/>
      <c r="BZ549" s="214"/>
      <c r="CA549" s="214"/>
      <c r="CB549" s="214"/>
      <c r="CC549" s="214"/>
      <c r="CD549" s="214"/>
      <c r="CE549" s="214"/>
      <c r="CF549" s="214"/>
      <c r="CG549" s="214"/>
      <c r="CH549" s="214"/>
      <c r="CI549" s="214"/>
      <c r="CJ549" s="214"/>
      <c r="CK549" s="214"/>
      <c r="CL549" s="214"/>
      <c r="CM549" s="214"/>
      <c r="CN549" s="214"/>
      <c r="CO549" s="214"/>
      <c r="CP549" s="214"/>
      <c r="CQ549" s="214"/>
      <c r="CR549" s="214"/>
      <c r="CS549" s="214"/>
      <c r="CT549" s="214"/>
      <c r="CU549" s="214"/>
      <c r="CV549" s="214"/>
      <c r="CW549" s="214"/>
      <c r="CX549" s="214"/>
      <c r="CY549" s="214"/>
      <c r="CZ549" s="214"/>
    </row>
    <row r="550" s="218" customFormat="true" ht="25.15" customHeight="true" x14ac:dyDescent="0.2">
      <c r="C550" s="1900" t="s">
        <v>207</v>
      </c>
      <c r="D550" s="1695"/>
      <c r="E550" s="511">
        <v>2.9324600392938931E-2</v>
      </c>
      <c r="F550" s="445"/>
      <c r="G550" s="445"/>
      <c r="H550" s="1890" t="s">
        <v>295</v>
      </c>
      <c r="I550" s="1695"/>
      <c r="J550" s="512">
        <v>8.3030397675873703E-3</v>
      </c>
      <c r="K550" s="445"/>
      <c r="L550" s="445"/>
      <c r="M550" s="1894" t="s">
        <v>323</v>
      </c>
      <c r="N550" s="1695"/>
      <c r="O550" s="513">
        <v>1.2286396886829067E-2</v>
      </c>
      <c r="P550" s="445"/>
      <c r="Q550" s="445"/>
      <c r="Z550" s="211"/>
      <c r="AA550" s="211"/>
      <c r="AB550" s="211"/>
      <c r="AC550" s="211"/>
      <c r="AD550" s="211"/>
      <c r="AE550" s="211"/>
      <c r="AF550" s="211"/>
      <c r="AG550" s="211"/>
      <c r="AH550" s="211"/>
      <c r="AI550" s="211"/>
      <c r="AJ550" s="211"/>
      <c r="AK550" s="211"/>
      <c r="AL550" s="211"/>
      <c r="AM550" s="211"/>
      <c r="AN550" s="211"/>
      <c r="AO550" s="211"/>
      <c r="AP550" s="211"/>
      <c r="AQ550" s="211"/>
      <c r="AR550" s="211"/>
      <c r="AS550" s="211"/>
      <c r="AT550" s="211"/>
      <c r="AU550" s="211"/>
      <c r="AV550" s="211"/>
      <c r="AW550" s="211"/>
      <c r="AX550" s="211"/>
      <c r="AY550" s="211"/>
      <c r="AZ550" s="211"/>
      <c r="BA550" s="213"/>
      <c r="BB550" s="288"/>
      <c r="BC550" s="213"/>
      <c r="BD550" s="213"/>
      <c r="BE550" s="213"/>
      <c r="BF550" s="213"/>
      <c r="BG550" s="213"/>
      <c r="BH550" s="213"/>
      <c r="BI550" s="213"/>
      <c r="BJ550" s="213"/>
      <c r="BK550" s="213"/>
      <c r="BL550" s="213"/>
      <c r="BM550" s="213"/>
      <c r="BN550" s="213"/>
      <c r="BO550" s="213"/>
      <c r="BP550" s="213"/>
      <c r="BQ550" s="213"/>
      <c r="BR550" s="213"/>
      <c r="BS550" s="213"/>
      <c r="BT550" s="213"/>
      <c r="BU550" s="213"/>
      <c r="BV550" s="213"/>
      <c r="BW550" s="213"/>
      <c r="BX550" s="213"/>
      <c r="BY550" s="213"/>
      <c r="BZ550" s="214"/>
      <c r="CA550" s="214"/>
      <c r="CB550" s="214"/>
      <c r="CC550" s="214"/>
      <c r="CD550" s="214"/>
      <c r="CE550" s="214"/>
      <c r="CF550" s="214"/>
      <c r="CG550" s="214"/>
      <c r="CH550" s="214"/>
      <c r="CI550" s="214"/>
      <c r="CJ550" s="214"/>
      <c r="CK550" s="214"/>
      <c r="CL550" s="214"/>
      <c r="CM550" s="214"/>
      <c r="CN550" s="214"/>
      <c r="CO550" s="214"/>
      <c r="CP550" s="214"/>
      <c r="CQ550" s="214"/>
      <c r="CR550" s="214"/>
      <c r="CS550" s="214"/>
      <c r="CT550" s="214"/>
      <c r="CU550" s="214"/>
      <c r="CV550" s="214"/>
      <c r="CW550" s="214"/>
      <c r="CX550" s="214"/>
      <c r="CY550" s="214"/>
      <c r="CZ550" s="214"/>
    </row>
    <row r="551" s="218" customFormat="true" ht="25.15" customHeight="true" x14ac:dyDescent="0.2">
      <c r="C551" s="1900" t="s">
        <v>195</v>
      </c>
      <c r="D551" s="1695"/>
      <c r="E551" s="511">
        <v>8.8050066034377802E-2</v>
      </c>
      <c r="F551" s="445"/>
      <c r="G551" s="445"/>
      <c r="H551" s="1890" t="s">
        <v>274</v>
      </c>
      <c r="I551" s="1695"/>
      <c r="J551" s="512">
        <v>8.2695174421407655E-2</v>
      </c>
      <c r="K551" s="445"/>
      <c r="L551" s="445"/>
      <c r="M551" s="1894" t="s">
        <v>327</v>
      </c>
      <c r="N551" s="1695"/>
      <c r="O551" s="513">
        <v>1.3186273458592614E-4</v>
      </c>
      <c r="P551" s="445"/>
      <c r="Q551" s="445"/>
      <c r="Z551" s="211"/>
      <c r="AA551" s="211"/>
      <c r="AB551" s="211"/>
      <c r="AC551" s="211"/>
      <c r="AD551" s="211"/>
      <c r="AE551" s="211"/>
      <c r="AF551" s="211"/>
      <c r="AG551" s="211"/>
      <c r="AH551" s="211"/>
      <c r="AI551" s="211"/>
      <c r="AJ551" s="211"/>
      <c r="AK551" s="211"/>
      <c r="AL551" s="211"/>
      <c r="AM551" s="211"/>
      <c r="AN551" s="211"/>
      <c r="AO551" s="211"/>
      <c r="AP551" s="211"/>
      <c r="AQ551" s="211"/>
      <c r="AR551" s="211"/>
      <c r="AS551" s="211"/>
      <c r="AT551" s="211"/>
      <c r="AU551" s="211"/>
      <c r="AV551" s="211"/>
      <c r="AW551" s="211"/>
      <c r="AX551" s="211"/>
      <c r="AY551" s="211"/>
      <c r="AZ551" s="211"/>
      <c r="BA551" s="213"/>
      <c r="BB551" s="288"/>
      <c r="BC551" s="213"/>
      <c r="BD551" s="213"/>
      <c r="BE551" s="213"/>
      <c r="BF551" s="213"/>
      <c r="BG551" s="213"/>
      <c r="BH551" s="213"/>
      <c r="BI551" s="213"/>
      <c r="BJ551" s="213"/>
      <c r="BK551" s="213"/>
      <c r="BL551" s="213"/>
      <c r="BM551" s="213"/>
      <c r="BN551" s="213"/>
      <c r="BO551" s="213"/>
      <c r="BP551" s="213"/>
      <c r="BQ551" s="213"/>
      <c r="BR551" s="213"/>
      <c r="BS551" s="213"/>
      <c r="BT551" s="213"/>
      <c r="BU551" s="213"/>
      <c r="BV551" s="213"/>
      <c r="BW551" s="213"/>
      <c r="BX551" s="213"/>
      <c r="BY551" s="213"/>
      <c r="BZ551" s="214"/>
      <c r="CA551" s="214"/>
      <c r="CB551" s="214"/>
      <c r="CC551" s="214"/>
      <c r="CD551" s="214"/>
      <c r="CE551" s="214"/>
      <c r="CF551" s="214"/>
      <c r="CG551" s="214"/>
      <c r="CH551" s="214"/>
      <c r="CI551" s="214"/>
      <c r="CJ551" s="214"/>
      <c r="CK551" s="214"/>
      <c r="CL551" s="214"/>
      <c r="CM551" s="214"/>
      <c r="CN551" s="214"/>
      <c r="CO551" s="214"/>
      <c r="CP551" s="214"/>
      <c r="CQ551" s="214"/>
      <c r="CR551" s="214"/>
      <c r="CS551" s="214"/>
      <c r="CT551" s="214"/>
      <c r="CU551" s="214"/>
      <c r="CV551" s="214"/>
      <c r="CW551" s="214"/>
      <c r="CX551" s="214"/>
      <c r="CY551" s="214"/>
      <c r="CZ551" s="214"/>
    </row>
    <row r="552" s="218" customFormat="true" ht="25.15" customHeight="true" x14ac:dyDescent="0.2">
      <c r="C552" s="1900" t="s">
        <v>200</v>
      </c>
      <c r="D552" s="1695"/>
      <c r="E552" s="511">
        <v>8.243920684685635E-2</v>
      </c>
      <c r="F552" s="445"/>
      <c r="G552" s="445"/>
      <c r="H552" s="1890" t="s">
        <v>307</v>
      </c>
      <c r="I552" s="1695"/>
      <c r="J552" s="512">
        <v>2.164919052985873E-3</v>
      </c>
      <c r="K552" s="445"/>
      <c r="L552" s="445"/>
      <c r="M552" s="1894" t="s">
        <v>331</v>
      </c>
      <c r="N552" s="1695"/>
      <c r="O552" s="513">
        <v>1.2283158873400086E-3</v>
      </c>
      <c r="P552" s="445"/>
      <c r="Q552" s="445"/>
      <c r="Z552" s="211"/>
      <c r="AA552" s="211"/>
      <c r="AB552" s="211"/>
      <c r="AC552" s="211"/>
      <c r="AD552" s="211"/>
      <c r="AE552" s="211"/>
      <c r="AF552" s="211"/>
      <c r="AG552" s="211"/>
      <c r="AH552" s="211"/>
      <c r="AI552" s="211"/>
      <c r="AJ552" s="211"/>
      <c r="AK552" s="211"/>
      <c r="AL552" s="211"/>
      <c r="AM552" s="211"/>
      <c r="AN552" s="211"/>
      <c r="AO552" s="211"/>
      <c r="AP552" s="211"/>
      <c r="AQ552" s="211"/>
      <c r="AR552" s="211"/>
      <c r="AS552" s="211"/>
      <c r="AT552" s="211"/>
      <c r="AU552" s="211"/>
      <c r="AV552" s="211"/>
      <c r="AW552" s="211"/>
      <c r="AX552" s="211"/>
      <c r="AY552" s="211"/>
      <c r="AZ552" s="211"/>
      <c r="BA552" s="213"/>
      <c r="BB552" s="288"/>
      <c r="BC552" s="213"/>
      <c r="BD552" s="213"/>
      <c r="BE552" s="213"/>
      <c r="BF552" s="213"/>
      <c r="BG552" s="213"/>
      <c r="BH552" s="213"/>
      <c r="BI552" s="213"/>
      <c r="BJ552" s="213"/>
      <c r="BK552" s="213"/>
      <c r="BL552" s="213"/>
      <c r="BM552" s="213"/>
      <c r="BN552" s="213"/>
      <c r="BO552" s="213"/>
      <c r="BP552" s="213"/>
      <c r="BQ552" s="213"/>
      <c r="BR552" s="213"/>
      <c r="BS552" s="213"/>
      <c r="BT552" s="213"/>
      <c r="BU552" s="213"/>
      <c r="BV552" s="213"/>
      <c r="BW552" s="213"/>
      <c r="BX552" s="213"/>
      <c r="BY552" s="213"/>
      <c r="BZ552" s="214"/>
      <c r="CA552" s="214"/>
      <c r="CB552" s="214"/>
      <c r="CC552" s="214"/>
      <c r="CD552" s="214"/>
      <c r="CE552" s="214"/>
      <c r="CF552" s="214"/>
      <c r="CG552" s="214"/>
      <c r="CH552" s="214"/>
      <c r="CI552" s="214"/>
      <c r="CJ552" s="214"/>
      <c r="CK552" s="214"/>
      <c r="CL552" s="214"/>
      <c r="CM552" s="214"/>
      <c r="CN552" s="214"/>
      <c r="CO552" s="214"/>
      <c r="CP552" s="214"/>
      <c r="CQ552" s="214"/>
      <c r="CR552" s="214"/>
      <c r="CS552" s="214"/>
      <c r="CT552" s="214"/>
      <c r="CU552" s="214"/>
      <c r="CV552" s="214"/>
      <c r="CW552" s="214"/>
      <c r="CX552" s="214"/>
      <c r="CY552" s="214"/>
      <c r="CZ552" s="214"/>
    </row>
    <row r="553" s="218" customFormat="true" ht="25.15" customHeight="true" x14ac:dyDescent="0.2">
      <c r="C553" s="1900" t="s">
        <v>208</v>
      </c>
      <c r="D553" s="1695"/>
      <c r="E553" s="511">
        <v>3.4082040733260377E-2</v>
      </c>
      <c r="F553" s="445"/>
      <c r="G553" s="445"/>
      <c r="H553" s="1890" t="s">
        <v>308</v>
      </c>
      <c r="I553" s="1695"/>
      <c r="J553" s="512">
        <v>6.5991664182280571E-4</v>
      </c>
      <c r="K553" s="445"/>
      <c r="L553" s="445"/>
      <c r="M553" s="1894" t="s">
        <v>249</v>
      </c>
      <c r="N553" s="1695"/>
      <c r="O553" s="513">
        <v>0.18536628833323524</v>
      </c>
      <c r="P553" s="445"/>
      <c r="Q553" s="445"/>
      <c r="Z553" s="211"/>
      <c r="AA553" s="211"/>
      <c r="AB553" s="211"/>
      <c r="AC553" s="211"/>
      <c r="AD553" s="211"/>
      <c r="AE553" s="211"/>
      <c r="AF553" s="211"/>
      <c r="AG553" s="211"/>
      <c r="AH553" s="211"/>
      <c r="AI553" s="211"/>
      <c r="AJ553" s="211"/>
      <c r="AK553" s="211"/>
      <c r="AL553" s="211"/>
      <c r="AM553" s="211"/>
      <c r="AN553" s="211"/>
      <c r="AO553" s="211"/>
      <c r="AP553" s="211"/>
      <c r="AQ553" s="211"/>
      <c r="AR553" s="211"/>
      <c r="AS553" s="211"/>
      <c r="AT553" s="211"/>
      <c r="AU553" s="211"/>
      <c r="AV553" s="211"/>
      <c r="AW553" s="211"/>
      <c r="AX553" s="211"/>
      <c r="AY553" s="211"/>
      <c r="AZ553" s="211"/>
      <c r="BA553" s="213"/>
      <c r="BB553" s="288"/>
      <c r="BC553" s="213"/>
      <c r="BD553" s="213"/>
      <c r="BE553" s="213"/>
      <c r="BF553" s="213"/>
      <c r="BG553" s="213"/>
      <c r="BH553" s="213"/>
      <c r="BI553" s="213"/>
      <c r="BJ553" s="213"/>
      <c r="BK553" s="213"/>
      <c r="BL553" s="213"/>
      <c r="BM553" s="213"/>
      <c r="BN553" s="213"/>
      <c r="BO553" s="213"/>
      <c r="BP553" s="213"/>
      <c r="BQ553" s="213"/>
      <c r="BR553" s="213"/>
      <c r="BS553" s="213"/>
      <c r="BT553" s="213"/>
      <c r="BU553" s="213"/>
      <c r="BV553" s="213"/>
      <c r="BW553" s="213"/>
      <c r="BX553" s="213"/>
      <c r="BY553" s="213"/>
      <c r="BZ553" s="214"/>
      <c r="CA553" s="214"/>
      <c r="CB553" s="214"/>
      <c r="CC553" s="214"/>
      <c r="CD553" s="214"/>
      <c r="CE553" s="214"/>
      <c r="CF553" s="214"/>
      <c r="CG553" s="214"/>
      <c r="CH553" s="214"/>
      <c r="CI553" s="214"/>
      <c r="CJ553" s="214"/>
      <c r="CK553" s="214"/>
      <c r="CL553" s="214"/>
      <c r="CM553" s="214"/>
      <c r="CN553" s="214"/>
      <c r="CO553" s="214"/>
      <c r="CP553" s="214"/>
      <c r="CQ553" s="214"/>
      <c r="CR553" s="214"/>
      <c r="CS553" s="214"/>
      <c r="CT553" s="214"/>
      <c r="CU553" s="214"/>
      <c r="CV553" s="214"/>
      <c r="CW553" s="214"/>
      <c r="CX553" s="214"/>
      <c r="CY553" s="214"/>
      <c r="CZ553" s="214"/>
    </row>
    <row r="554" s="218" customFormat="true" ht="25.15" customHeight="true" x14ac:dyDescent="0.2">
      <c r="C554" s="1900" t="s">
        <v>204</v>
      </c>
      <c r="D554" s="1695"/>
      <c r="E554" s="511">
        <v>4.3861177518898335E-2</v>
      </c>
      <c r="F554" s="445"/>
      <c r="G554" s="445"/>
      <c r="H554" s="1890" t="s">
        <v>272</v>
      </c>
      <c r="I554" s="1695"/>
      <c r="J554" s="512">
        <v>0.12141385144577184</v>
      </c>
      <c r="K554" s="445"/>
      <c r="L554" s="445"/>
      <c r="M554" s="1894" t="s">
        <v>279</v>
      </c>
      <c r="N554" s="1695"/>
      <c r="O554" s="513">
        <v>6.9961617911546439E-2</v>
      </c>
      <c r="P554" s="445"/>
      <c r="Q554" s="445"/>
      <c r="Z554" s="211"/>
      <c r="AA554" s="211"/>
      <c r="AB554" s="211"/>
      <c r="AC554" s="211"/>
      <c r="AD554" s="211"/>
      <c r="AE554" s="211"/>
      <c r="AF554" s="211"/>
      <c r="AG554" s="211"/>
      <c r="AH554" s="211"/>
      <c r="AI554" s="211"/>
      <c r="AJ554" s="211"/>
      <c r="AK554" s="211"/>
      <c r="AL554" s="211"/>
      <c r="AM554" s="211"/>
      <c r="AN554" s="211"/>
      <c r="AO554" s="211"/>
      <c r="AP554" s="211"/>
      <c r="AQ554" s="211"/>
      <c r="AR554" s="211"/>
      <c r="AS554" s="211"/>
      <c r="AT554" s="211"/>
      <c r="AU554" s="211"/>
      <c r="AV554" s="211"/>
      <c r="AW554" s="211"/>
      <c r="AX554" s="211"/>
      <c r="AY554" s="211"/>
      <c r="AZ554" s="211"/>
      <c r="BA554" s="213"/>
      <c r="BB554" s="288"/>
      <c r="BC554" s="213"/>
      <c r="BD554" s="213"/>
      <c r="BE554" s="213"/>
      <c r="BF554" s="213"/>
      <c r="BG554" s="213"/>
      <c r="BH554" s="213"/>
      <c r="BI554" s="213"/>
      <c r="BJ554" s="213"/>
      <c r="BK554" s="213"/>
      <c r="BL554" s="213"/>
      <c r="BM554" s="213"/>
      <c r="BN554" s="213"/>
      <c r="BO554" s="213"/>
      <c r="BP554" s="213"/>
      <c r="BQ554" s="213"/>
      <c r="BR554" s="213"/>
      <c r="BS554" s="213"/>
      <c r="BT554" s="213"/>
      <c r="BU554" s="213"/>
      <c r="BV554" s="213"/>
      <c r="BW554" s="213"/>
      <c r="BX554" s="213"/>
      <c r="BY554" s="213"/>
      <c r="BZ554" s="214"/>
      <c r="CA554" s="214"/>
      <c r="CB554" s="214"/>
      <c r="CC554" s="214"/>
      <c r="CD554" s="214"/>
      <c r="CE554" s="214"/>
      <c r="CF554" s="214"/>
      <c r="CG554" s="214"/>
      <c r="CH554" s="214"/>
      <c r="CI554" s="214"/>
      <c r="CJ554" s="214"/>
      <c r="CK554" s="214"/>
      <c r="CL554" s="214"/>
      <c r="CM554" s="214"/>
      <c r="CN554" s="214"/>
      <c r="CO554" s="214"/>
      <c r="CP554" s="214"/>
      <c r="CQ554" s="214"/>
      <c r="CR554" s="214"/>
      <c r="CS554" s="214"/>
      <c r="CT554" s="214"/>
      <c r="CU554" s="214"/>
      <c r="CV554" s="214"/>
      <c r="CW554" s="214"/>
      <c r="CX554" s="214"/>
      <c r="CY554" s="214"/>
      <c r="CZ554" s="214"/>
    </row>
    <row r="555" s="218" customFormat="true" ht="25.15" customHeight="true" x14ac:dyDescent="0.2">
      <c r="C555" s="1900" t="s">
        <v>202</v>
      </c>
      <c r="D555" s="1695"/>
      <c r="E555" s="511">
        <v>7.0239735799267358E-2</v>
      </c>
      <c r="F555" s="445"/>
      <c r="G555" s="445"/>
      <c r="H555" s="1890" t="s">
        <v>267</v>
      </c>
      <c r="I555" s="1695"/>
      <c r="J555" s="512">
        <v>0.2052841139599178</v>
      </c>
      <c r="K555" s="445"/>
      <c r="L555" s="445"/>
      <c r="M555" s="1894" t="s">
        <v>301</v>
      </c>
      <c r="N555" s="1695"/>
      <c r="O555" s="513">
        <v>3.4149980763856426E-2</v>
      </c>
      <c r="P555" s="445"/>
      <c r="Q555" s="445"/>
      <c r="Z555" s="211"/>
      <c r="AA555" s="211"/>
      <c r="AB555" s="211"/>
      <c r="AC555" s="211"/>
      <c r="AD555" s="211"/>
      <c r="AE555" s="211"/>
      <c r="AF555" s="211"/>
      <c r="AG555" s="211"/>
      <c r="AH555" s="211"/>
      <c r="AI555" s="211"/>
      <c r="AJ555" s="211"/>
      <c r="AK555" s="211"/>
      <c r="AL555" s="211"/>
      <c r="AM555" s="211"/>
      <c r="AN555" s="211"/>
      <c r="AO555" s="211"/>
      <c r="AP555" s="211"/>
      <c r="AQ555" s="211"/>
      <c r="AR555" s="211"/>
      <c r="AS555" s="211"/>
      <c r="AT555" s="211"/>
      <c r="AU555" s="211"/>
      <c r="AV555" s="211"/>
      <c r="AW555" s="211"/>
      <c r="AX555" s="211"/>
      <c r="AY555" s="211"/>
      <c r="AZ555" s="211"/>
      <c r="BA555" s="213"/>
      <c r="BB555" s="288"/>
      <c r="BC555" s="213"/>
      <c r="BD555" s="213"/>
      <c r="BE555" s="213"/>
      <c r="BF555" s="213"/>
      <c r="BG555" s="213"/>
      <c r="BH555" s="213"/>
      <c r="BI555" s="213"/>
      <c r="BJ555" s="213"/>
      <c r="BK555" s="213"/>
      <c r="BL555" s="213"/>
      <c r="BM555" s="213"/>
      <c r="BN555" s="213"/>
      <c r="BO555" s="213"/>
      <c r="BP555" s="213"/>
      <c r="BQ555" s="213"/>
      <c r="BR555" s="213"/>
      <c r="BS555" s="213"/>
      <c r="BT555" s="213"/>
      <c r="BU555" s="213"/>
      <c r="BV555" s="213"/>
      <c r="BW555" s="213"/>
      <c r="BX555" s="213"/>
      <c r="BY555" s="213"/>
      <c r="BZ555" s="214"/>
      <c r="CA555" s="214"/>
      <c r="CB555" s="214"/>
      <c r="CC555" s="214"/>
      <c r="CD555" s="214"/>
      <c r="CE555" s="214"/>
      <c r="CF555" s="214"/>
      <c r="CG555" s="214"/>
      <c r="CH555" s="214"/>
      <c r="CI555" s="214"/>
      <c r="CJ555" s="214"/>
      <c r="CK555" s="214"/>
      <c r="CL555" s="214"/>
      <c r="CM555" s="214"/>
      <c r="CN555" s="214"/>
      <c r="CO555" s="214"/>
      <c r="CP555" s="214"/>
      <c r="CQ555" s="214"/>
      <c r="CR555" s="214"/>
      <c r="CS555" s="214"/>
      <c r="CT555" s="214"/>
      <c r="CU555" s="214"/>
      <c r="CV555" s="214"/>
      <c r="CW555" s="214"/>
      <c r="CX555" s="214"/>
      <c r="CY555" s="214"/>
      <c r="CZ555" s="214"/>
    </row>
    <row r="556" s="218" customFormat="true" ht="25.15" customHeight="true" x14ac:dyDescent="0.2">
      <c r="C556" s="1900" t="s">
        <v>262</v>
      </c>
      <c r="D556" s="1695"/>
      <c r="E556" s="511">
        <v>5.485447741532775E-2</v>
      </c>
      <c r="F556" s="445"/>
      <c r="G556" s="445"/>
      <c r="H556" s="1890" t="s">
        <v>320</v>
      </c>
      <c r="I556" s="1695"/>
      <c r="J556" s="518">
        <v>7.5926626149118838E-6</v>
      </c>
      <c r="K556" s="445"/>
      <c r="L556" s="445"/>
      <c r="M556" s="1894" t="s">
        <v>277</v>
      </c>
      <c r="N556" s="1695"/>
      <c r="O556" s="513">
        <v>7.1204561111462131E-2</v>
      </c>
      <c r="P556" s="445"/>
      <c r="Q556" s="445"/>
      <c r="Z556" s="211"/>
      <c r="AA556" s="211"/>
      <c r="AB556" s="211"/>
      <c r="AC556" s="211"/>
      <c r="AD556" s="211"/>
      <c r="AE556" s="211"/>
      <c r="AF556" s="211"/>
      <c r="AG556" s="211"/>
      <c r="AH556" s="211"/>
      <c r="AI556" s="211"/>
      <c r="AJ556" s="211"/>
      <c r="AK556" s="211"/>
      <c r="AL556" s="211"/>
      <c r="AM556" s="211"/>
      <c r="AN556" s="211"/>
      <c r="AO556" s="211"/>
      <c r="AP556" s="211"/>
      <c r="AQ556" s="211"/>
      <c r="AR556" s="211"/>
      <c r="AS556" s="211"/>
      <c r="AT556" s="211"/>
      <c r="AU556" s="211"/>
      <c r="AV556" s="211"/>
      <c r="AW556" s="211"/>
      <c r="AX556" s="211"/>
      <c r="AY556" s="211"/>
      <c r="AZ556" s="211"/>
      <c r="BA556" s="213"/>
      <c r="BB556" s="288"/>
      <c r="BC556" s="213"/>
      <c r="BD556" s="213"/>
      <c r="BE556" s="213"/>
      <c r="BF556" s="213"/>
      <c r="BG556" s="213"/>
      <c r="BH556" s="213"/>
      <c r="BI556" s="213"/>
      <c r="BJ556" s="213"/>
      <c r="BK556" s="213"/>
      <c r="BL556" s="213"/>
      <c r="BM556" s="213"/>
      <c r="BN556" s="213"/>
      <c r="BO556" s="213"/>
      <c r="BP556" s="213"/>
      <c r="BQ556" s="213"/>
      <c r="BR556" s="213"/>
      <c r="BS556" s="213"/>
      <c r="BT556" s="213"/>
      <c r="BU556" s="213"/>
      <c r="BV556" s="213"/>
      <c r="BW556" s="213"/>
      <c r="BX556" s="213"/>
      <c r="BY556" s="213"/>
      <c r="BZ556" s="214"/>
      <c r="CA556" s="214"/>
      <c r="CB556" s="214"/>
      <c r="CC556" s="214"/>
      <c r="CD556" s="214"/>
      <c r="CE556" s="214"/>
      <c r="CF556" s="214"/>
      <c r="CG556" s="214"/>
      <c r="CH556" s="214"/>
      <c r="CI556" s="214"/>
      <c r="CJ556" s="214"/>
      <c r="CK556" s="214"/>
      <c r="CL556" s="214"/>
      <c r="CM556" s="214"/>
      <c r="CN556" s="214"/>
      <c r="CO556" s="214"/>
      <c r="CP556" s="214"/>
      <c r="CQ556" s="214"/>
      <c r="CR556" s="214"/>
      <c r="CS556" s="214"/>
      <c r="CT556" s="214"/>
      <c r="CU556" s="214"/>
      <c r="CV556" s="214"/>
      <c r="CW556" s="214"/>
      <c r="CX556" s="214"/>
      <c r="CY556" s="214"/>
      <c r="CZ556" s="214"/>
    </row>
    <row r="557" s="218" customFormat="true" ht="25.15" customHeight="true" x14ac:dyDescent="0.2">
      <c r="C557" s="1900" t="s">
        <v>270</v>
      </c>
      <c r="D557" s="1695"/>
      <c r="E557" s="511">
        <v>4.4660383184591153E-2</v>
      </c>
      <c r="F557" s="445"/>
      <c r="G557" s="445"/>
      <c r="H557" s="1890" t="s">
        <v>298</v>
      </c>
      <c r="I557" s="1695"/>
      <c r="J557" s="512">
        <v>2.3851297264913954E-3</v>
      </c>
      <c r="K557" s="445"/>
      <c r="L557" s="445"/>
      <c r="M557" s="1894" t="s">
        <v>251</v>
      </c>
      <c r="N557" s="1695"/>
      <c r="O557" s="513">
        <v>0.16188487508668054</v>
      </c>
      <c r="P557" s="445"/>
      <c r="Q557" s="445"/>
      <c r="Z557" s="211"/>
      <c r="AA557" s="211"/>
      <c r="AB557" s="211"/>
      <c r="AC557" s="211"/>
      <c r="AD557" s="211"/>
      <c r="AE557" s="211"/>
      <c r="AF557" s="211"/>
      <c r="AG557" s="211"/>
      <c r="AH557" s="211"/>
      <c r="AI557" s="211"/>
      <c r="AJ557" s="211"/>
      <c r="AK557" s="211"/>
      <c r="AL557" s="211"/>
      <c r="AM557" s="211"/>
      <c r="AN557" s="211"/>
      <c r="AO557" s="211"/>
      <c r="AP557" s="211"/>
      <c r="AQ557" s="211"/>
      <c r="AR557" s="211"/>
      <c r="AS557" s="211"/>
      <c r="AT557" s="211"/>
      <c r="AU557" s="211"/>
      <c r="AV557" s="211"/>
      <c r="AW557" s="211"/>
      <c r="AX557" s="211"/>
      <c r="AY557" s="211"/>
      <c r="AZ557" s="211"/>
      <c r="BA557" s="213"/>
      <c r="BB557" s="288"/>
      <c r="BC557" s="213"/>
      <c r="BD557" s="213"/>
      <c r="BE557" s="213"/>
      <c r="BF557" s="213"/>
      <c r="BG557" s="213"/>
      <c r="BH557" s="213"/>
      <c r="BI557" s="213"/>
      <c r="BJ557" s="213"/>
      <c r="BK557" s="213"/>
      <c r="BL557" s="213"/>
      <c r="BM557" s="213"/>
      <c r="BN557" s="213"/>
      <c r="BO557" s="213"/>
      <c r="BP557" s="213"/>
      <c r="BQ557" s="213"/>
      <c r="BR557" s="213"/>
      <c r="BS557" s="213"/>
      <c r="BT557" s="213"/>
      <c r="BU557" s="213"/>
      <c r="BV557" s="213"/>
      <c r="BW557" s="213"/>
      <c r="BX557" s="213"/>
      <c r="BY557" s="213"/>
      <c r="BZ557" s="214"/>
      <c r="CA557" s="214"/>
      <c r="CB557" s="214"/>
      <c r="CC557" s="214"/>
      <c r="CD557" s="214"/>
      <c r="CE557" s="214"/>
      <c r="CF557" s="214"/>
      <c r="CG557" s="214"/>
      <c r="CH557" s="214"/>
      <c r="CI557" s="214"/>
      <c r="CJ557" s="214"/>
      <c r="CK557" s="214"/>
      <c r="CL557" s="214"/>
      <c r="CM557" s="214"/>
      <c r="CN557" s="214"/>
      <c r="CO557" s="214"/>
      <c r="CP557" s="214"/>
      <c r="CQ557" s="214"/>
      <c r="CR557" s="214"/>
      <c r="CS557" s="214"/>
      <c r="CT557" s="214"/>
      <c r="CU557" s="214"/>
      <c r="CV557" s="214"/>
      <c r="CW557" s="214"/>
      <c r="CX557" s="214"/>
      <c r="CY557" s="214"/>
      <c r="CZ557" s="214"/>
    </row>
    <row r="558" s="218" customFormat="true" ht="25.15" customHeight="true" x14ac:dyDescent="0.2">
      <c r="C558" s="1900" t="s">
        <v>271</v>
      </c>
      <c r="D558" s="1695"/>
      <c r="E558" s="511">
        <v>3.2406951906970148E-2</v>
      </c>
      <c r="F558" s="445"/>
      <c r="G558" s="445"/>
      <c r="H558" s="1695" t="s">
        <v>278</v>
      </c>
      <c r="I558" s="1695"/>
      <c r="J558" s="512">
        <v>1.5691038773433752E-2</v>
      </c>
      <c r="K558" s="445"/>
      <c r="L558" s="445"/>
      <c r="M558" s="1894" t="s">
        <v>263</v>
      </c>
      <c r="N558" s="1695"/>
      <c r="O558" s="513">
        <v>0.11273208970617107</v>
      </c>
      <c r="P558" s="445"/>
      <c r="Q558" s="445"/>
      <c r="Z558" s="211"/>
      <c r="AA558" s="211"/>
      <c r="AB558" s="211"/>
      <c r="AC558" s="211"/>
      <c r="AD558" s="211"/>
      <c r="AE558" s="211"/>
      <c r="AF558" s="211"/>
      <c r="AG558" s="211"/>
      <c r="AH558" s="211"/>
      <c r="AI558" s="211"/>
      <c r="AJ558" s="211"/>
      <c r="AK558" s="211"/>
      <c r="AL558" s="211"/>
      <c r="AM558" s="211"/>
      <c r="AN558" s="211"/>
      <c r="AO558" s="211"/>
      <c r="AP558" s="211"/>
      <c r="AQ558" s="211"/>
      <c r="AR558" s="211"/>
      <c r="AS558" s="211"/>
      <c r="AT558" s="211"/>
      <c r="AU558" s="211"/>
      <c r="AV558" s="211"/>
      <c r="AW558" s="211"/>
      <c r="AX558" s="211"/>
      <c r="AY558" s="211"/>
      <c r="AZ558" s="211"/>
      <c r="BA558" s="213"/>
      <c r="BB558" s="288"/>
      <c r="BC558" s="213"/>
      <c r="BD558" s="213"/>
      <c r="BE558" s="213"/>
      <c r="BF558" s="213"/>
      <c r="BG558" s="213"/>
      <c r="BH558" s="213"/>
      <c r="BI558" s="213"/>
      <c r="BJ558" s="213"/>
      <c r="BK558" s="213"/>
      <c r="BL558" s="213"/>
      <c r="BM558" s="213"/>
      <c r="BN558" s="213"/>
      <c r="BO558" s="213"/>
      <c r="BP558" s="213"/>
      <c r="BQ558" s="213"/>
      <c r="BR558" s="213"/>
      <c r="BS558" s="213"/>
      <c r="BT558" s="213"/>
      <c r="BU558" s="213"/>
      <c r="BV558" s="213"/>
      <c r="BW558" s="213"/>
      <c r="BX558" s="213"/>
      <c r="BY558" s="213"/>
      <c r="BZ558" s="214"/>
      <c r="CA558" s="214"/>
      <c r="CB558" s="214"/>
      <c r="CC558" s="214"/>
      <c r="CD558" s="214"/>
      <c r="CE558" s="214"/>
      <c r="CF558" s="214"/>
      <c r="CG558" s="214"/>
      <c r="CH558" s="214"/>
      <c r="CI558" s="214"/>
      <c r="CJ558" s="214"/>
      <c r="CK558" s="214"/>
      <c r="CL558" s="214"/>
      <c r="CM558" s="214"/>
      <c r="CN558" s="214"/>
      <c r="CO558" s="214"/>
      <c r="CP558" s="214"/>
      <c r="CQ558" s="214"/>
      <c r="CR558" s="214"/>
      <c r="CS558" s="214"/>
      <c r="CT558" s="214"/>
      <c r="CU558" s="214"/>
      <c r="CV558" s="214"/>
      <c r="CW558" s="214"/>
      <c r="CX558" s="214"/>
      <c r="CY558" s="214"/>
      <c r="CZ558" s="214"/>
    </row>
    <row r="559" s="218" customFormat="true" ht="25.15" customHeight="true" x14ac:dyDescent="0.2">
      <c r="C559" s="1900" t="s">
        <v>285</v>
      </c>
      <c r="D559" s="1695"/>
      <c r="E559" s="511">
        <v>-1.3395291672298061E-2</v>
      </c>
      <c r="F559" s="445"/>
      <c r="G559" s="445"/>
      <c r="H559" s="1890" t="s">
        <v>269</v>
      </c>
      <c r="I559" s="1695"/>
      <c r="J559" s="512">
        <v>0.18210315112146042</v>
      </c>
      <c r="K559" s="445"/>
      <c r="L559" s="445"/>
      <c r="M559" s="1894" t="s">
        <v>294</v>
      </c>
      <c r="N559" s="1695"/>
      <c r="O559" s="513">
        <v>3.9943707652493131E-2</v>
      </c>
      <c r="P559" s="445"/>
      <c r="Q559" s="445"/>
      <c r="Z559" s="211"/>
      <c r="AA559" s="211"/>
      <c r="AB559" s="211"/>
      <c r="AC559" s="211"/>
      <c r="AD559" s="211"/>
      <c r="AE559" s="211"/>
      <c r="AF559" s="211"/>
      <c r="AG559" s="211"/>
      <c r="AH559" s="211"/>
      <c r="AI559" s="211"/>
      <c r="AJ559" s="211"/>
      <c r="AK559" s="211"/>
      <c r="AL559" s="211"/>
      <c r="AM559" s="211"/>
      <c r="AN559" s="211"/>
      <c r="AO559" s="211"/>
      <c r="AP559" s="211"/>
      <c r="AQ559" s="211"/>
      <c r="AR559" s="211"/>
      <c r="AS559" s="211"/>
      <c r="AT559" s="211"/>
      <c r="AU559" s="211"/>
      <c r="AV559" s="211"/>
      <c r="AW559" s="211"/>
      <c r="AX559" s="211"/>
      <c r="AY559" s="211"/>
      <c r="AZ559" s="211"/>
      <c r="BA559" s="213"/>
      <c r="BB559" s="288"/>
      <c r="BC559" s="213"/>
      <c r="BD559" s="213"/>
      <c r="BE559" s="213"/>
      <c r="BF559" s="213"/>
      <c r="BG559" s="213"/>
      <c r="BH559" s="213"/>
      <c r="BI559" s="213"/>
      <c r="BJ559" s="213"/>
      <c r="BK559" s="213"/>
      <c r="BL559" s="213"/>
      <c r="BM559" s="213"/>
      <c r="BN559" s="213"/>
      <c r="BO559" s="213"/>
      <c r="BP559" s="213"/>
      <c r="BQ559" s="213"/>
      <c r="BR559" s="213"/>
      <c r="BS559" s="213"/>
      <c r="BT559" s="213"/>
      <c r="BU559" s="213"/>
      <c r="BV559" s="213"/>
      <c r="BW559" s="213"/>
      <c r="BX559" s="213"/>
      <c r="BY559" s="213"/>
      <c r="BZ559" s="214"/>
      <c r="CA559" s="214"/>
      <c r="CB559" s="214"/>
      <c r="CC559" s="214"/>
      <c r="CD559" s="214"/>
      <c r="CE559" s="214"/>
      <c r="CF559" s="214"/>
      <c r="CG559" s="214"/>
      <c r="CH559" s="214"/>
      <c r="CI559" s="214"/>
      <c r="CJ559" s="214"/>
      <c r="CK559" s="214"/>
      <c r="CL559" s="214"/>
      <c r="CM559" s="214"/>
      <c r="CN559" s="214"/>
      <c r="CO559" s="214"/>
      <c r="CP559" s="214"/>
      <c r="CQ559" s="214"/>
      <c r="CR559" s="214"/>
      <c r="CS559" s="214"/>
      <c r="CT559" s="214"/>
      <c r="CU559" s="214"/>
      <c r="CV559" s="214"/>
      <c r="CW559" s="214"/>
      <c r="CX559" s="214"/>
      <c r="CY559" s="214"/>
      <c r="CZ559" s="214"/>
    </row>
    <row r="560" s="218" customFormat="true" ht="25.15" customHeight="true" x14ac:dyDescent="0.2">
      <c r="C560" s="1900" t="s">
        <v>250</v>
      </c>
      <c r="D560" s="1695"/>
      <c r="E560" s="511">
        <v>7.6384696471353056E-2</v>
      </c>
      <c r="F560" s="445"/>
      <c r="G560" s="445"/>
      <c r="H560" s="1890" t="s">
        <v>288</v>
      </c>
      <c r="I560" s="1695"/>
      <c r="J560" s="512">
        <v>7.4042315064150946E-3</v>
      </c>
      <c r="K560" s="445"/>
      <c r="L560" s="445"/>
      <c r="M560" s="1894" t="s">
        <v>311</v>
      </c>
      <c r="N560" s="1695"/>
      <c r="O560" s="513">
        <v>2.2626772619401877E-2</v>
      </c>
      <c r="P560" s="445"/>
      <c r="Q560" s="445"/>
      <c r="Z560" s="211"/>
      <c r="AA560" s="211"/>
      <c r="AB560" s="211"/>
      <c r="AC560" s="211"/>
      <c r="AD560" s="211"/>
      <c r="AE560" s="211"/>
      <c r="AF560" s="211"/>
      <c r="AG560" s="211"/>
      <c r="AH560" s="211"/>
      <c r="AI560" s="211"/>
      <c r="AJ560" s="211"/>
      <c r="AK560" s="211"/>
      <c r="AL560" s="211"/>
      <c r="AM560" s="211"/>
      <c r="AN560" s="211"/>
      <c r="AO560" s="211"/>
      <c r="AP560" s="211"/>
      <c r="AQ560" s="211"/>
      <c r="AR560" s="211"/>
      <c r="AS560" s="211"/>
      <c r="AT560" s="211"/>
      <c r="AU560" s="211"/>
      <c r="AV560" s="211"/>
      <c r="AW560" s="211"/>
      <c r="AX560" s="211"/>
      <c r="AY560" s="211"/>
      <c r="AZ560" s="211"/>
      <c r="BA560" s="213"/>
      <c r="BB560" s="288"/>
      <c r="BC560" s="213"/>
      <c r="BD560" s="213"/>
      <c r="BE560" s="213"/>
      <c r="BF560" s="213"/>
      <c r="BG560" s="213"/>
      <c r="BH560" s="213"/>
      <c r="BI560" s="213"/>
      <c r="BJ560" s="213"/>
      <c r="BK560" s="213"/>
      <c r="BL560" s="213"/>
      <c r="BM560" s="213"/>
      <c r="BN560" s="213"/>
      <c r="BO560" s="213"/>
      <c r="BP560" s="213"/>
      <c r="BQ560" s="213"/>
      <c r="BR560" s="213"/>
      <c r="BS560" s="213"/>
      <c r="BT560" s="213"/>
      <c r="BU560" s="213"/>
      <c r="BV560" s="213"/>
      <c r="BW560" s="213"/>
      <c r="BX560" s="213"/>
      <c r="BY560" s="213"/>
      <c r="BZ560" s="214"/>
      <c r="CA560" s="214"/>
      <c r="CB560" s="214"/>
      <c r="CC560" s="214"/>
      <c r="CD560" s="214"/>
      <c r="CE560" s="214"/>
      <c r="CF560" s="214"/>
      <c r="CG560" s="214"/>
      <c r="CH560" s="214"/>
      <c r="CI560" s="214"/>
      <c r="CJ560" s="214"/>
      <c r="CK560" s="214"/>
      <c r="CL560" s="214"/>
      <c r="CM560" s="214"/>
      <c r="CN560" s="214"/>
      <c r="CO560" s="214"/>
      <c r="CP560" s="214"/>
      <c r="CQ560" s="214"/>
      <c r="CR560" s="214"/>
      <c r="CS560" s="214"/>
      <c r="CT560" s="214"/>
      <c r="CU560" s="214"/>
      <c r="CV560" s="214"/>
      <c r="CW560" s="214"/>
      <c r="CX560" s="214"/>
      <c r="CY560" s="214"/>
      <c r="CZ560" s="214"/>
    </row>
    <row r="561" s="218" customFormat="true" ht="25.15" customHeight="true" x14ac:dyDescent="0.2">
      <c r="C561" s="1900" t="s">
        <v>252</v>
      </c>
      <c r="D561" s="1695"/>
      <c r="E561" s="511">
        <v>8.1999736811493251E-2</v>
      </c>
      <c r="F561" s="445"/>
      <c r="G561" s="445"/>
      <c r="H561" s="1890" t="s">
        <v>305</v>
      </c>
      <c r="I561" s="1695"/>
      <c r="J561" s="512">
        <v>3.4280448012535049E-4</v>
      </c>
      <c r="K561" s="445"/>
      <c r="L561" s="445"/>
      <c r="M561" s="1894" t="s">
        <v>255</v>
      </c>
      <c r="N561" s="1695"/>
      <c r="O561" s="513">
        <v>0.14429884539270754</v>
      </c>
      <c r="P561" s="445"/>
      <c r="Q561" s="445"/>
      <c r="Z561" s="211"/>
      <c r="AA561" s="211"/>
      <c r="AB561" s="211"/>
      <c r="AC561" s="211"/>
      <c r="AD561" s="211"/>
      <c r="AE561" s="211"/>
      <c r="AF561" s="211"/>
      <c r="AG561" s="211"/>
      <c r="AH561" s="211"/>
      <c r="AI561" s="211"/>
      <c r="AJ561" s="211"/>
      <c r="AK561" s="211"/>
      <c r="AL561" s="211"/>
      <c r="AM561" s="211"/>
      <c r="AN561" s="211"/>
      <c r="AO561" s="211"/>
      <c r="AP561" s="211"/>
      <c r="AQ561" s="211"/>
      <c r="AR561" s="211"/>
      <c r="AS561" s="211"/>
      <c r="AT561" s="211"/>
      <c r="AU561" s="211"/>
      <c r="AV561" s="211"/>
      <c r="AW561" s="211"/>
      <c r="AX561" s="211"/>
      <c r="AY561" s="211"/>
      <c r="AZ561" s="211"/>
      <c r="BA561" s="213"/>
      <c r="BB561" s="288"/>
      <c r="BC561" s="213"/>
      <c r="BD561" s="213"/>
      <c r="BE561" s="213"/>
      <c r="BF561" s="213"/>
      <c r="BG561" s="213"/>
      <c r="BH561" s="213"/>
      <c r="BI561" s="213"/>
      <c r="BJ561" s="213"/>
      <c r="BK561" s="213"/>
      <c r="BL561" s="213"/>
      <c r="BM561" s="213"/>
      <c r="BN561" s="213"/>
      <c r="BO561" s="213"/>
      <c r="BP561" s="213"/>
      <c r="BQ561" s="213"/>
      <c r="BR561" s="213"/>
      <c r="BS561" s="213"/>
      <c r="BT561" s="213"/>
      <c r="BU561" s="213"/>
      <c r="BV561" s="213"/>
      <c r="BW561" s="213"/>
      <c r="BX561" s="213"/>
      <c r="BY561" s="213"/>
      <c r="BZ561" s="214"/>
      <c r="CA561" s="214"/>
      <c r="CB561" s="214"/>
      <c r="CC561" s="214"/>
      <c r="CD561" s="214"/>
      <c r="CE561" s="214"/>
      <c r="CF561" s="214"/>
      <c r="CG561" s="214"/>
      <c r="CH561" s="214"/>
      <c r="CI561" s="214"/>
      <c r="CJ561" s="214"/>
      <c r="CK561" s="214"/>
      <c r="CL561" s="214"/>
      <c r="CM561" s="214"/>
      <c r="CN561" s="214"/>
      <c r="CO561" s="214"/>
      <c r="CP561" s="214"/>
      <c r="CQ561" s="214"/>
      <c r="CR561" s="214"/>
      <c r="CS561" s="214"/>
      <c r="CT561" s="214"/>
      <c r="CU561" s="214"/>
      <c r="CV561" s="214"/>
      <c r="CW561" s="214"/>
      <c r="CX561" s="214"/>
      <c r="CY561" s="214"/>
      <c r="CZ561" s="214"/>
    </row>
    <row r="562" s="218" customFormat="true" ht="25.15" customHeight="true" x14ac:dyDescent="0.2">
      <c r="C562" s="1900" t="s">
        <v>259</v>
      </c>
      <c r="D562" s="1695"/>
      <c r="E562" s="511">
        <v>6.880252483349325E-2</v>
      </c>
      <c r="F562" s="445"/>
      <c r="G562" s="445"/>
      <c r="H562" s="1890" t="s">
        <v>304</v>
      </c>
      <c r="I562" s="1695"/>
      <c r="J562" s="512">
        <v>2.5554385928722992E-4</v>
      </c>
      <c r="K562" s="445"/>
      <c r="L562" s="445"/>
      <c r="M562" s="1894" t="s">
        <v>281</v>
      </c>
      <c r="N562" s="1695"/>
      <c r="O562" s="520">
        <v>6.8747689281286857E-5</v>
      </c>
      <c r="P562" s="445"/>
      <c r="Q562" s="445"/>
      <c r="Z562" s="211"/>
      <c r="AA562" s="211"/>
      <c r="AB562" s="211"/>
      <c r="AC562" s="211"/>
      <c r="AD562" s="211"/>
      <c r="AE562" s="211"/>
      <c r="AF562" s="211"/>
      <c r="AG562" s="211"/>
      <c r="AH562" s="211"/>
      <c r="AI562" s="211"/>
      <c r="AJ562" s="211"/>
      <c r="AK562" s="211"/>
      <c r="AL562" s="211"/>
      <c r="AM562" s="211"/>
      <c r="AN562" s="211"/>
      <c r="AO562" s="211"/>
      <c r="AP562" s="211"/>
      <c r="AQ562" s="211"/>
      <c r="AR562" s="211"/>
      <c r="AS562" s="211"/>
      <c r="AT562" s="211"/>
      <c r="AU562" s="211"/>
      <c r="AV562" s="211"/>
      <c r="AW562" s="211"/>
      <c r="AX562" s="211"/>
      <c r="AY562" s="211"/>
      <c r="AZ562" s="211"/>
      <c r="BA562" s="213"/>
      <c r="BB562" s="288"/>
      <c r="BC562" s="213"/>
      <c r="BD562" s="213"/>
      <c r="BE562" s="213"/>
      <c r="BF562" s="213"/>
      <c r="BG562" s="213"/>
      <c r="BH562" s="213"/>
      <c r="BI562" s="213"/>
      <c r="BJ562" s="213"/>
      <c r="BK562" s="213"/>
      <c r="BL562" s="213"/>
      <c r="BM562" s="213"/>
      <c r="BN562" s="213"/>
      <c r="BO562" s="213"/>
      <c r="BP562" s="213"/>
      <c r="BQ562" s="213"/>
      <c r="BR562" s="213"/>
      <c r="BS562" s="213"/>
      <c r="BT562" s="213"/>
      <c r="BU562" s="213"/>
      <c r="BV562" s="213"/>
      <c r="BW562" s="213"/>
      <c r="BX562" s="213"/>
      <c r="BY562" s="213"/>
      <c r="BZ562" s="214"/>
      <c r="CA562" s="214"/>
      <c r="CB562" s="214"/>
      <c r="CC562" s="214"/>
      <c r="CD562" s="214"/>
      <c r="CE562" s="214"/>
      <c r="CF562" s="214"/>
      <c r="CG562" s="214"/>
      <c r="CH562" s="214"/>
      <c r="CI562" s="214"/>
      <c r="CJ562" s="214"/>
      <c r="CK562" s="214"/>
      <c r="CL562" s="214"/>
      <c r="CM562" s="214"/>
      <c r="CN562" s="214"/>
      <c r="CO562" s="214"/>
      <c r="CP562" s="214"/>
      <c r="CQ562" s="214"/>
      <c r="CR562" s="214"/>
      <c r="CS562" s="214"/>
      <c r="CT562" s="214"/>
      <c r="CU562" s="214"/>
      <c r="CV562" s="214"/>
      <c r="CW562" s="214"/>
      <c r="CX562" s="214"/>
      <c r="CY562" s="214"/>
      <c r="CZ562" s="214"/>
    </row>
    <row r="563" s="218" customFormat="true" ht="25.15" customHeight="true" x14ac:dyDescent="0.2">
      <c r="C563" s="1900" t="s">
        <v>247</v>
      </c>
      <c r="D563" s="1695"/>
      <c r="E563" s="511">
        <v>7.6303096469324205E-2</v>
      </c>
      <c r="F563" s="445"/>
      <c r="G563" s="445"/>
      <c r="H563" s="1890" t="s">
        <v>323</v>
      </c>
      <c r="I563" s="1695"/>
      <c r="J563" s="512">
        <v>1.7107691952023909E-3</v>
      </c>
      <c r="K563" s="445"/>
      <c r="L563" s="445"/>
      <c r="M563" s="1894" t="s">
        <v>296</v>
      </c>
      <c r="N563" s="1695"/>
      <c r="O563" s="513">
        <v>2.8873510970929619E-2</v>
      </c>
      <c r="P563" s="445"/>
      <c r="Q563" s="445"/>
      <c r="Z563" s="211"/>
      <c r="AA563" s="211"/>
      <c r="AB563" s="211"/>
      <c r="AC563" s="211"/>
      <c r="AD563" s="211"/>
      <c r="AE563" s="211"/>
      <c r="AF563" s="211"/>
      <c r="AG563" s="211"/>
      <c r="AH563" s="211"/>
      <c r="AI563" s="211"/>
      <c r="AJ563" s="211"/>
      <c r="AK563" s="211"/>
      <c r="AL563" s="211"/>
      <c r="AM563" s="211"/>
      <c r="AN563" s="211"/>
      <c r="AO563" s="211"/>
      <c r="AP563" s="211"/>
      <c r="AQ563" s="211"/>
      <c r="AR563" s="211"/>
      <c r="AS563" s="211"/>
      <c r="AT563" s="211"/>
      <c r="AU563" s="211"/>
      <c r="AV563" s="211"/>
      <c r="AW563" s="211"/>
      <c r="AX563" s="211"/>
      <c r="AY563" s="211"/>
      <c r="AZ563" s="211"/>
      <c r="BA563" s="213"/>
      <c r="BB563" s="288"/>
      <c r="BC563" s="213"/>
      <c r="BD563" s="213"/>
      <c r="BE563" s="213"/>
      <c r="BF563" s="213"/>
      <c r="BG563" s="213"/>
      <c r="BH563" s="213"/>
      <c r="BI563" s="213"/>
      <c r="BJ563" s="213"/>
      <c r="BK563" s="213"/>
      <c r="BL563" s="213"/>
      <c r="BM563" s="213"/>
      <c r="BN563" s="213"/>
      <c r="BO563" s="213"/>
      <c r="BP563" s="213"/>
      <c r="BQ563" s="213"/>
      <c r="BR563" s="213"/>
      <c r="BS563" s="213"/>
      <c r="BT563" s="213"/>
      <c r="BU563" s="213"/>
      <c r="BV563" s="213"/>
      <c r="BW563" s="213"/>
      <c r="BX563" s="213"/>
      <c r="BY563" s="213"/>
      <c r="BZ563" s="214"/>
      <c r="CA563" s="214"/>
      <c r="CB563" s="214"/>
      <c r="CC563" s="214"/>
      <c r="CD563" s="214"/>
      <c r="CE563" s="214"/>
      <c r="CF563" s="214"/>
      <c r="CG563" s="214"/>
      <c r="CH563" s="214"/>
      <c r="CI563" s="214"/>
      <c r="CJ563" s="214"/>
      <c r="CK563" s="214"/>
      <c r="CL563" s="214"/>
      <c r="CM563" s="214"/>
      <c r="CN563" s="214"/>
      <c r="CO563" s="214"/>
      <c r="CP563" s="214"/>
      <c r="CQ563" s="214"/>
      <c r="CR563" s="214"/>
      <c r="CS563" s="214"/>
      <c r="CT563" s="214"/>
      <c r="CU563" s="214"/>
      <c r="CV563" s="214"/>
      <c r="CW563" s="214"/>
      <c r="CX563" s="214"/>
      <c r="CY563" s="214"/>
      <c r="CZ563" s="214"/>
    </row>
    <row r="564" s="218" customFormat="true" ht="25.15" customHeight="true" x14ac:dyDescent="0.2">
      <c r="C564" s="1900" t="s">
        <v>256</v>
      </c>
      <c r="D564" s="1695"/>
      <c r="E564" s="511">
        <v>7.5155047249586965E-2</v>
      </c>
      <c r="F564" s="445"/>
      <c r="G564" s="445"/>
      <c r="H564" s="1890" t="s">
        <v>327</v>
      </c>
      <c r="I564" s="1695"/>
      <c r="J564" s="512">
        <v>1.7416115018296734E-4</v>
      </c>
      <c r="K564" s="445"/>
      <c r="L564" s="445"/>
      <c r="M564" s="1894" t="s">
        <v>258</v>
      </c>
      <c r="N564" s="1695"/>
      <c r="O564" s="513">
        <v>0.14009806565002758</v>
      </c>
      <c r="P564" s="445"/>
      <c r="Q564" s="445"/>
      <c r="Z564" s="211"/>
      <c r="AA564" s="211"/>
      <c r="AB564" s="211"/>
      <c r="AC564" s="211"/>
      <c r="AD564" s="211"/>
      <c r="AE564" s="211"/>
      <c r="AF564" s="211"/>
      <c r="AG564" s="211"/>
      <c r="AH564" s="211"/>
      <c r="AI564" s="211"/>
      <c r="AJ564" s="211"/>
      <c r="AK564" s="211"/>
      <c r="AL564" s="211"/>
      <c r="AM564" s="211"/>
      <c r="AN564" s="211"/>
      <c r="AO564" s="211"/>
      <c r="AP564" s="211"/>
      <c r="AQ564" s="211"/>
      <c r="AR564" s="211"/>
      <c r="AS564" s="211"/>
      <c r="AT564" s="211"/>
      <c r="AU564" s="211"/>
      <c r="AV564" s="211"/>
      <c r="AW564" s="211"/>
      <c r="AX564" s="211"/>
      <c r="AY564" s="211"/>
      <c r="AZ564" s="211"/>
      <c r="BA564" s="213"/>
      <c r="BB564" s="288"/>
      <c r="BC564" s="213"/>
      <c r="BD564" s="213"/>
      <c r="BE564" s="213"/>
      <c r="BF564" s="213"/>
      <c r="BG564" s="213"/>
      <c r="BH564" s="213"/>
      <c r="BI564" s="213"/>
      <c r="BJ564" s="213"/>
      <c r="BK564" s="213"/>
      <c r="BL564" s="213"/>
      <c r="BM564" s="213"/>
      <c r="BN564" s="213"/>
      <c r="BO564" s="213"/>
      <c r="BP564" s="213"/>
      <c r="BQ564" s="213"/>
      <c r="BR564" s="213"/>
      <c r="BS564" s="213"/>
      <c r="BT564" s="213"/>
      <c r="BU564" s="213"/>
      <c r="BV564" s="213"/>
      <c r="BW564" s="213"/>
      <c r="BX564" s="213"/>
      <c r="BY564" s="213"/>
      <c r="BZ564" s="214"/>
      <c r="CA564" s="214"/>
      <c r="CB564" s="214"/>
      <c r="CC564" s="214"/>
      <c r="CD564" s="214"/>
      <c r="CE564" s="214"/>
      <c r="CF564" s="214"/>
      <c r="CG564" s="214"/>
      <c r="CH564" s="214"/>
      <c r="CI564" s="214"/>
      <c r="CJ564" s="214"/>
      <c r="CK564" s="214"/>
      <c r="CL564" s="214"/>
      <c r="CM564" s="214"/>
      <c r="CN564" s="214"/>
      <c r="CO564" s="214"/>
      <c r="CP564" s="214"/>
      <c r="CQ564" s="214"/>
      <c r="CR564" s="214"/>
      <c r="CS564" s="214"/>
      <c r="CT564" s="214"/>
      <c r="CU564" s="214"/>
      <c r="CV564" s="214"/>
      <c r="CW564" s="214"/>
      <c r="CX564" s="214"/>
      <c r="CY564" s="214"/>
      <c r="CZ564" s="214"/>
    </row>
    <row r="565" s="218" customFormat="true" ht="25.15" customHeight="true" x14ac:dyDescent="0.2">
      <c r="C565" s="1900" t="s">
        <v>254</v>
      </c>
      <c r="D565" s="1695"/>
      <c r="E565" s="511">
        <v>7.0692620928465344E-2</v>
      </c>
      <c r="F565" s="445"/>
      <c r="G565" s="445"/>
      <c r="H565" s="1890" t="s">
        <v>331</v>
      </c>
      <c r="I565" s="1695"/>
      <c r="J565" s="518">
        <v>1.6367506567531961E-5</v>
      </c>
      <c r="K565" s="445"/>
      <c r="L565" s="445"/>
      <c r="M565" s="1894" t="s">
        <v>245</v>
      </c>
      <c r="N565" s="1695"/>
      <c r="O565" s="513">
        <v>0.21878342748062943</v>
      </c>
      <c r="P565" s="445"/>
      <c r="Q565" s="445"/>
      <c r="Z565" s="211"/>
      <c r="AA565" s="211"/>
      <c r="AB565" s="211"/>
      <c r="AC565" s="211"/>
      <c r="AD565" s="211"/>
      <c r="AE565" s="211"/>
      <c r="AF565" s="211"/>
      <c r="AG565" s="211"/>
      <c r="AH565" s="211"/>
      <c r="AI565" s="211"/>
      <c r="AJ565" s="211"/>
      <c r="AK565" s="211"/>
      <c r="AL565" s="211"/>
      <c r="AM565" s="211"/>
      <c r="AN565" s="211"/>
      <c r="AO565" s="211"/>
      <c r="AP565" s="211"/>
      <c r="AQ565" s="211"/>
      <c r="AR565" s="211"/>
      <c r="AS565" s="211"/>
      <c r="AT565" s="211"/>
      <c r="AU565" s="211"/>
      <c r="AV565" s="211"/>
      <c r="AW565" s="211"/>
      <c r="AX565" s="211"/>
      <c r="AY565" s="211"/>
      <c r="AZ565" s="211"/>
      <c r="BA565" s="213"/>
      <c r="BB565" s="288"/>
      <c r="BC565" s="213"/>
      <c r="BD565" s="213"/>
      <c r="BE565" s="213"/>
      <c r="BF565" s="213"/>
      <c r="BG565" s="213"/>
      <c r="BH565" s="213"/>
      <c r="BI565" s="213"/>
      <c r="BJ565" s="213"/>
      <c r="BK565" s="213"/>
      <c r="BL565" s="213"/>
      <c r="BM565" s="213"/>
      <c r="BN565" s="213"/>
      <c r="BO565" s="213"/>
      <c r="BP565" s="213"/>
      <c r="BQ565" s="213"/>
      <c r="BR565" s="213"/>
      <c r="BS565" s="213"/>
      <c r="BT565" s="213"/>
      <c r="BU565" s="213"/>
      <c r="BV565" s="213"/>
      <c r="BW565" s="213"/>
      <c r="BX565" s="213"/>
      <c r="BY565" s="213"/>
      <c r="BZ565" s="214"/>
      <c r="CA565" s="214"/>
      <c r="CB565" s="214"/>
      <c r="CC565" s="214"/>
      <c r="CD565" s="214"/>
      <c r="CE565" s="214"/>
      <c r="CF565" s="214"/>
      <c r="CG565" s="214"/>
      <c r="CH565" s="214"/>
      <c r="CI565" s="214"/>
      <c r="CJ565" s="214"/>
      <c r="CK565" s="214"/>
      <c r="CL565" s="214"/>
      <c r="CM565" s="214"/>
      <c r="CN565" s="214"/>
      <c r="CO565" s="214"/>
      <c r="CP565" s="214"/>
      <c r="CQ565" s="214"/>
      <c r="CR565" s="214"/>
      <c r="CS565" s="214"/>
      <c r="CT565" s="214"/>
      <c r="CU565" s="214"/>
      <c r="CV565" s="214"/>
      <c r="CW565" s="214"/>
      <c r="CX565" s="214"/>
      <c r="CY565" s="214"/>
      <c r="CZ565" s="214"/>
    </row>
    <row r="566" s="218" customFormat="true" ht="25.15" customHeight="true" x14ac:dyDescent="0.2">
      <c r="C566" s="1900" t="s">
        <v>291</v>
      </c>
      <c r="D566" s="1695"/>
      <c r="E566" s="511">
        <v>-1.0171695317354061E-2</v>
      </c>
      <c r="F566" s="445"/>
      <c r="G566" s="445"/>
      <c r="H566" s="1890" t="s">
        <v>249</v>
      </c>
      <c r="I566" s="1695"/>
      <c r="J566" s="512">
        <v>2.8325160768649382E-3</v>
      </c>
      <c r="K566" s="445"/>
      <c r="L566" s="445"/>
      <c r="M566" s="1894" t="s">
        <v>297</v>
      </c>
      <c r="N566" s="1695"/>
      <c r="O566" s="513">
        <v>3.6804959561782466E-2</v>
      </c>
      <c r="P566" s="445"/>
      <c r="Q566" s="445"/>
      <c r="Z566" s="211"/>
      <c r="AA566" s="211"/>
      <c r="AB566" s="211"/>
      <c r="AC566" s="211"/>
      <c r="AD566" s="211"/>
      <c r="AE566" s="211"/>
      <c r="AF566" s="211"/>
      <c r="AG566" s="211"/>
      <c r="AH566" s="211"/>
      <c r="AI566" s="211"/>
      <c r="AJ566" s="211"/>
      <c r="AK566" s="211"/>
      <c r="AL566" s="211"/>
      <c r="AM566" s="211"/>
      <c r="AN566" s="211"/>
      <c r="AO566" s="211"/>
      <c r="AP566" s="211"/>
      <c r="AQ566" s="211"/>
      <c r="AR566" s="211"/>
      <c r="AS566" s="211"/>
      <c r="AT566" s="211"/>
      <c r="AU566" s="211"/>
      <c r="AV566" s="211"/>
      <c r="AW566" s="211"/>
      <c r="AX566" s="211"/>
      <c r="AY566" s="211"/>
      <c r="AZ566" s="211"/>
      <c r="BA566" s="213"/>
      <c r="BB566" s="288"/>
      <c r="BC566" s="213"/>
      <c r="BD566" s="213"/>
      <c r="BE566" s="213"/>
      <c r="BF566" s="213"/>
      <c r="BG566" s="213"/>
      <c r="BH566" s="213"/>
      <c r="BI566" s="213"/>
      <c r="BJ566" s="213"/>
      <c r="BK566" s="213"/>
      <c r="BL566" s="213"/>
      <c r="BM566" s="213"/>
      <c r="BN566" s="213"/>
      <c r="BO566" s="213"/>
      <c r="BP566" s="213"/>
      <c r="BQ566" s="213"/>
      <c r="BR566" s="213"/>
      <c r="BS566" s="213"/>
      <c r="BT566" s="213"/>
      <c r="BU566" s="213"/>
      <c r="BV566" s="213"/>
      <c r="BW566" s="213"/>
      <c r="BX566" s="213"/>
      <c r="BY566" s="213"/>
      <c r="BZ566" s="214"/>
      <c r="CA566" s="214"/>
      <c r="CB566" s="214"/>
      <c r="CC566" s="214"/>
      <c r="CD566" s="214"/>
      <c r="CE566" s="214"/>
      <c r="CF566" s="214"/>
      <c r="CG566" s="214"/>
      <c r="CH566" s="214"/>
      <c r="CI566" s="214"/>
      <c r="CJ566" s="214"/>
      <c r="CK566" s="214"/>
      <c r="CL566" s="214"/>
      <c r="CM566" s="214"/>
      <c r="CN566" s="214"/>
      <c r="CO566" s="214"/>
      <c r="CP566" s="214"/>
      <c r="CQ566" s="214"/>
      <c r="CR566" s="214"/>
      <c r="CS566" s="214"/>
      <c r="CT566" s="214"/>
      <c r="CU566" s="214"/>
      <c r="CV566" s="214"/>
      <c r="CW566" s="214"/>
      <c r="CX566" s="214"/>
      <c r="CY566" s="214"/>
      <c r="CZ566" s="214"/>
    </row>
    <row r="567" s="218" customFormat="true" ht="25.15" customHeight="true" x14ac:dyDescent="0.2">
      <c r="C567" s="1900" t="s">
        <v>309</v>
      </c>
      <c r="D567" s="1695"/>
      <c r="E567" s="511">
        <v>3.6643958693032422E-3</v>
      </c>
      <c r="F567" s="445"/>
      <c r="G567" s="445"/>
      <c r="H567" s="1890" t="s">
        <v>279</v>
      </c>
      <c r="I567" s="1695"/>
      <c r="J567" s="512">
        <v>9.4497911438121834E-3</v>
      </c>
      <c r="K567" s="445"/>
      <c r="L567" s="445"/>
      <c r="M567" s="1894" t="s">
        <v>284</v>
      </c>
      <c r="N567" s="1695"/>
      <c r="O567" s="513">
        <v>5.8365016522032659E-2</v>
      </c>
      <c r="P567" s="445"/>
      <c r="Q567" s="445"/>
      <c r="Z567" s="211"/>
      <c r="AA567" s="211"/>
      <c r="AB567" s="211"/>
      <c r="AC567" s="211"/>
      <c r="AD567" s="211"/>
      <c r="AE567" s="211"/>
      <c r="AF567" s="211"/>
      <c r="AG567" s="211"/>
      <c r="AH567" s="211"/>
      <c r="AI567" s="211"/>
      <c r="AJ567" s="211"/>
      <c r="AK567" s="211"/>
      <c r="AL567" s="211"/>
      <c r="AM567" s="211"/>
      <c r="AN567" s="211"/>
      <c r="AO567" s="211"/>
      <c r="AP567" s="211"/>
      <c r="AQ567" s="211"/>
      <c r="AR567" s="211"/>
      <c r="AS567" s="211"/>
      <c r="AT567" s="211"/>
      <c r="AU567" s="211"/>
      <c r="AV567" s="211"/>
      <c r="AW567" s="211"/>
      <c r="AX567" s="211"/>
      <c r="AY567" s="211"/>
      <c r="AZ567" s="211"/>
      <c r="BA567" s="213"/>
      <c r="BB567" s="288"/>
      <c r="BC567" s="213"/>
      <c r="BD567" s="213"/>
      <c r="BE567" s="213"/>
      <c r="BF567" s="213"/>
      <c r="BG567" s="213"/>
      <c r="BH567" s="213"/>
      <c r="BI567" s="213"/>
      <c r="BJ567" s="213"/>
      <c r="BK567" s="213"/>
      <c r="BL567" s="213"/>
      <c r="BM567" s="213"/>
      <c r="BN567" s="213"/>
      <c r="BO567" s="213"/>
      <c r="BP567" s="213"/>
      <c r="BQ567" s="213"/>
      <c r="BR567" s="213"/>
      <c r="BS567" s="213"/>
      <c r="BT567" s="213"/>
      <c r="BU567" s="213"/>
      <c r="BV567" s="213"/>
      <c r="BW567" s="213"/>
      <c r="BX567" s="213"/>
      <c r="BY567" s="213"/>
      <c r="BZ567" s="214"/>
      <c r="CA567" s="214"/>
      <c r="CB567" s="214"/>
      <c r="CC567" s="214"/>
      <c r="CD567" s="214"/>
      <c r="CE567" s="214"/>
      <c r="CF567" s="214"/>
      <c r="CG567" s="214"/>
      <c r="CH567" s="214"/>
      <c r="CI567" s="214"/>
      <c r="CJ567" s="214"/>
      <c r="CK567" s="214"/>
      <c r="CL567" s="214"/>
      <c r="CM567" s="214"/>
      <c r="CN567" s="214"/>
      <c r="CO567" s="214"/>
      <c r="CP567" s="214"/>
      <c r="CQ567" s="214"/>
      <c r="CR567" s="214"/>
      <c r="CS567" s="214"/>
      <c r="CT567" s="214"/>
      <c r="CU567" s="214"/>
      <c r="CV567" s="214"/>
      <c r="CW567" s="214"/>
      <c r="CX567" s="214"/>
      <c r="CY567" s="214"/>
      <c r="CZ567" s="214"/>
    </row>
    <row r="568" s="218" customFormat="true" ht="25.15" customHeight="true" x14ac:dyDescent="0.2">
      <c r="C568" s="1900" t="s">
        <v>330</v>
      </c>
      <c r="D568" s="1695"/>
      <c r="E568" s="511">
        <v>-1.9180277805063021E-5</v>
      </c>
      <c r="F568" s="445"/>
      <c r="G568" s="445"/>
      <c r="H568" s="1890" t="s">
        <v>301</v>
      </c>
      <c r="I568" s="1695"/>
      <c r="J568" s="512">
        <v>2.2703598215665999E-3</v>
      </c>
      <c r="K568" s="445"/>
      <c r="L568" s="445"/>
      <c r="M568" s="1894" t="s">
        <v>265</v>
      </c>
      <c r="N568" s="1695"/>
      <c r="O568" s="513">
        <v>0.11124024044091341</v>
      </c>
      <c r="P568" s="445"/>
      <c r="Q568" s="445"/>
      <c r="Z568" s="211"/>
      <c r="AA568" s="211"/>
      <c r="AB568" s="211"/>
      <c r="AC568" s="211"/>
      <c r="AD568" s="211"/>
      <c r="AE568" s="211"/>
      <c r="AF568" s="211"/>
      <c r="AG568" s="211"/>
      <c r="AH568" s="211"/>
      <c r="AI568" s="211"/>
      <c r="AJ568" s="211"/>
      <c r="AK568" s="211"/>
      <c r="AL568" s="211"/>
      <c r="AM568" s="211"/>
      <c r="AN568" s="211"/>
      <c r="AO568" s="211"/>
      <c r="AP568" s="211"/>
      <c r="AQ568" s="211"/>
      <c r="AR568" s="211"/>
      <c r="AS568" s="211"/>
      <c r="AT568" s="211"/>
      <c r="AU568" s="211"/>
      <c r="AV568" s="211"/>
      <c r="AW568" s="211"/>
      <c r="AX568" s="211"/>
      <c r="AY568" s="211"/>
      <c r="AZ568" s="211"/>
      <c r="BA568" s="213"/>
      <c r="BB568" s="288"/>
      <c r="BC568" s="213"/>
      <c r="BD568" s="213"/>
      <c r="BE568" s="213"/>
      <c r="BF568" s="213"/>
      <c r="BG568" s="213"/>
      <c r="BH568" s="213"/>
      <c r="BI568" s="213"/>
      <c r="BJ568" s="213"/>
      <c r="BK568" s="213"/>
      <c r="BL568" s="213"/>
      <c r="BM568" s="213"/>
      <c r="BN568" s="213"/>
      <c r="BO568" s="213"/>
      <c r="BP568" s="213"/>
      <c r="BQ568" s="213"/>
      <c r="BR568" s="213"/>
      <c r="BS568" s="213"/>
      <c r="BT568" s="213"/>
      <c r="BU568" s="213"/>
      <c r="BV568" s="213"/>
      <c r="BW568" s="213"/>
      <c r="BX568" s="213"/>
      <c r="BY568" s="213"/>
      <c r="BZ568" s="214"/>
      <c r="CA568" s="214"/>
      <c r="CB568" s="214"/>
      <c r="CC568" s="214"/>
      <c r="CD568" s="214"/>
      <c r="CE568" s="214"/>
      <c r="CF568" s="214"/>
      <c r="CG568" s="214"/>
      <c r="CH568" s="214"/>
      <c r="CI568" s="214"/>
      <c r="CJ568" s="214"/>
      <c r="CK568" s="214"/>
      <c r="CL568" s="214"/>
      <c r="CM568" s="214"/>
      <c r="CN568" s="214"/>
      <c r="CO568" s="214"/>
      <c r="CP568" s="214"/>
      <c r="CQ568" s="214"/>
      <c r="CR568" s="214"/>
      <c r="CS568" s="214"/>
      <c r="CT568" s="214"/>
      <c r="CU568" s="214"/>
      <c r="CV568" s="214"/>
      <c r="CW568" s="214"/>
      <c r="CX568" s="214"/>
      <c r="CY568" s="214"/>
      <c r="CZ568" s="214"/>
    </row>
    <row r="569" s="218" customFormat="true" ht="25.15" customHeight="true" x14ac:dyDescent="0.2">
      <c r="C569" s="1900" t="s">
        <v>302</v>
      </c>
      <c r="D569" s="1695"/>
      <c r="E569" s="511">
        <v>6.9342281252793405E-3</v>
      </c>
      <c r="F569" s="445"/>
      <c r="G569" s="445"/>
      <c r="H569" s="1890" t="s">
        <v>277</v>
      </c>
      <c r="I569" s="1695"/>
      <c r="J569" s="512">
        <v>2.1905992609650253E-3</v>
      </c>
      <c r="K569" s="445"/>
      <c r="L569" s="445"/>
      <c r="M569" s="1894" t="s">
        <v>266</v>
      </c>
      <c r="N569" s="1695"/>
      <c r="O569" s="513">
        <v>0.10685022255431241</v>
      </c>
      <c r="P569" s="445"/>
      <c r="Q569" s="445"/>
      <c r="Z569" s="211"/>
      <c r="AA569" s="211"/>
      <c r="AB569" s="211"/>
      <c r="AC569" s="211"/>
      <c r="AD569" s="211"/>
      <c r="AE569" s="211"/>
      <c r="AF569" s="211"/>
      <c r="AG569" s="211"/>
      <c r="AH569" s="211"/>
      <c r="AI569" s="211"/>
      <c r="AJ569" s="211"/>
      <c r="AK569" s="211"/>
      <c r="AL569" s="211"/>
      <c r="AM569" s="211"/>
      <c r="AN569" s="211"/>
      <c r="AO569" s="211"/>
      <c r="AP569" s="211"/>
      <c r="AQ569" s="211"/>
      <c r="AR569" s="211"/>
      <c r="AS569" s="211"/>
      <c r="AT569" s="211"/>
      <c r="AU569" s="211"/>
      <c r="AV569" s="211"/>
      <c r="AW569" s="211"/>
      <c r="AX569" s="211"/>
      <c r="AY569" s="211"/>
      <c r="AZ569" s="211"/>
      <c r="BA569" s="213"/>
      <c r="BB569" s="288"/>
      <c r="BC569" s="213"/>
      <c r="BD569" s="213"/>
      <c r="BE569" s="213"/>
      <c r="BF569" s="213"/>
      <c r="BG569" s="213"/>
      <c r="BH569" s="213"/>
      <c r="BI569" s="213"/>
      <c r="BJ569" s="213"/>
      <c r="BK569" s="213"/>
      <c r="BL569" s="213"/>
      <c r="BM569" s="213"/>
      <c r="BN569" s="213"/>
      <c r="BO569" s="213"/>
      <c r="BP569" s="213"/>
      <c r="BQ569" s="213"/>
      <c r="BR569" s="213"/>
      <c r="BS569" s="213"/>
      <c r="BT569" s="213"/>
      <c r="BU569" s="213"/>
      <c r="BV569" s="213"/>
      <c r="BW569" s="213"/>
      <c r="BX569" s="213"/>
      <c r="BY569" s="213"/>
      <c r="BZ569" s="214"/>
      <c r="CA569" s="214"/>
      <c r="CB569" s="214"/>
      <c r="CC569" s="214"/>
      <c r="CD569" s="214"/>
      <c r="CE569" s="214"/>
      <c r="CF569" s="214"/>
      <c r="CG569" s="214"/>
      <c r="CH569" s="214"/>
      <c r="CI569" s="214"/>
      <c r="CJ569" s="214"/>
      <c r="CK569" s="214"/>
      <c r="CL569" s="214"/>
      <c r="CM569" s="214"/>
      <c r="CN569" s="214"/>
      <c r="CO569" s="214"/>
      <c r="CP569" s="214"/>
      <c r="CQ569" s="214"/>
      <c r="CR569" s="214"/>
      <c r="CS569" s="214"/>
      <c r="CT569" s="214"/>
      <c r="CU569" s="214"/>
      <c r="CV569" s="214"/>
      <c r="CW569" s="214"/>
      <c r="CX569" s="214"/>
      <c r="CY569" s="214"/>
      <c r="CZ569" s="214"/>
    </row>
    <row r="570" s="218" customFormat="true" ht="25.15" customHeight="true" x14ac:dyDescent="0.2">
      <c r="C570" s="1900" t="s">
        <v>275</v>
      </c>
      <c r="D570" s="1695"/>
      <c r="E570" s="511">
        <v>-2.2435958700744128E-2</v>
      </c>
      <c r="F570" s="445"/>
      <c r="G570" s="445"/>
      <c r="H570" s="1890" t="s">
        <v>251</v>
      </c>
      <c r="I570" s="1695"/>
      <c r="J570" s="512">
        <v>1.6820910246049557E-2</v>
      </c>
      <c r="K570" s="445"/>
      <c r="L570" s="445"/>
      <c r="M570" s="1894" t="s">
        <v>310</v>
      </c>
      <c r="N570" s="1695"/>
      <c r="O570" s="513">
        <v>2.6366859269361633E-2</v>
      </c>
      <c r="P570" s="445"/>
      <c r="Q570" s="445"/>
      <c r="Z570" s="211"/>
      <c r="AA570" s="211"/>
      <c r="AB570" s="211"/>
      <c r="AC570" s="211"/>
      <c r="AD570" s="211"/>
      <c r="AE570" s="211"/>
      <c r="AF570" s="211"/>
      <c r="AG570" s="211"/>
      <c r="AH570" s="211"/>
      <c r="AI570" s="211"/>
      <c r="AJ570" s="211"/>
      <c r="AK570" s="211"/>
      <c r="AL570" s="211"/>
      <c r="AM570" s="211"/>
      <c r="AN570" s="211"/>
      <c r="AO570" s="211"/>
      <c r="AP570" s="211"/>
      <c r="AQ570" s="211"/>
      <c r="AR570" s="211"/>
      <c r="AS570" s="211"/>
      <c r="AT570" s="211"/>
      <c r="AU570" s="211"/>
      <c r="AV570" s="211"/>
      <c r="AW570" s="211"/>
      <c r="AX570" s="211"/>
      <c r="AY570" s="211"/>
      <c r="AZ570" s="211"/>
      <c r="BA570" s="213"/>
      <c r="BB570" s="288"/>
      <c r="BC570" s="213"/>
      <c r="BD570" s="213"/>
      <c r="BE570" s="213"/>
      <c r="BF570" s="213"/>
      <c r="BG570" s="213"/>
      <c r="BH570" s="213"/>
      <c r="BI570" s="213"/>
      <c r="BJ570" s="213"/>
      <c r="BK570" s="213"/>
      <c r="BL570" s="213"/>
      <c r="BM570" s="213"/>
      <c r="BN570" s="213"/>
      <c r="BO570" s="213"/>
      <c r="BP570" s="213"/>
      <c r="BQ570" s="213"/>
      <c r="BR570" s="213"/>
      <c r="BS570" s="213"/>
      <c r="BT570" s="213"/>
      <c r="BU570" s="213"/>
      <c r="BV570" s="213"/>
      <c r="BW570" s="213"/>
      <c r="BX570" s="213"/>
      <c r="BY570" s="213"/>
      <c r="BZ570" s="214"/>
      <c r="CA570" s="214"/>
      <c r="CB570" s="214"/>
      <c r="CC570" s="214"/>
      <c r="CD570" s="214"/>
      <c r="CE570" s="214"/>
      <c r="CF570" s="214"/>
      <c r="CG570" s="214"/>
      <c r="CH570" s="214"/>
      <c r="CI570" s="214"/>
      <c r="CJ570" s="214"/>
      <c r="CK570" s="214"/>
      <c r="CL570" s="214"/>
      <c r="CM570" s="214"/>
      <c r="CN570" s="214"/>
      <c r="CO570" s="214"/>
      <c r="CP570" s="214"/>
      <c r="CQ570" s="214"/>
      <c r="CR570" s="214"/>
      <c r="CS570" s="214"/>
      <c r="CT570" s="214"/>
      <c r="CU570" s="214"/>
      <c r="CV570" s="214"/>
      <c r="CW570" s="214"/>
      <c r="CX570" s="214"/>
      <c r="CY570" s="214"/>
      <c r="CZ570" s="214"/>
    </row>
    <row r="571" s="218" customFormat="true" ht="25.15" customHeight="true" x14ac:dyDescent="0.2">
      <c r="C571" s="1900" t="s">
        <v>253</v>
      </c>
      <c r="D571" s="1695"/>
      <c r="E571" s="511">
        <v>-7.7984945621314181E-2</v>
      </c>
      <c r="F571" s="445"/>
      <c r="G571" s="445"/>
      <c r="H571" s="1890" t="s">
        <v>263</v>
      </c>
      <c r="I571" s="1695"/>
      <c r="J571" s="512">
        <v>2.0002798462303864E-2</v>
      </c>
      <c r="K571" s="445"/>
      <c r="L571" s="445"/>
      <c r="M571" s="1894" t="s">
        <v>286</v>
      </c>
      <c r="N571" s="1695"/>
      <c r="O571" s="513">
        <v>5.6643645508346711E-2</v>
      </c>
      <c r="P571" s="445"/>
      <c r="Q571" s="445"/>
      <c r="Z571" s="211"/>
      <c r="AA571" s="211"/>
      <c r="AB571" s="211"/>
      <c r="AC571" s="211"/>
      <c r="AD571" s="211"/>
      <c r="AE571" s="211"/>
      <c r="AF571" s="211"/>
      <c r="AG571" s="211"/>
      <c r="AH571" s="211"/>
      <c r="AI571" s="211"/>
      <c r="AJ571" s="211"/>
      <c r="AK571" s="211"/>
      <c r="AL571" s="211"/>
      <c r="AM571" s="211"/>
      <c r="AN571" s="211"/>
      <c r="AO571" s="211"/>
      <c r="AP571" s="211"/>
      <c r="AQ571" s="211"/>
      <c r="AR571" s="211"/>
      <c r="AS571" s="211"/>
      <c r="AT571" s="211"/>
      <c r="AU571" s="211"/>
      <c r="AV571" s="211"/>
      <c r="AW571" s="211"/>
      <c r="AX571" s="211"/>
      <c r="AY571" s="211"/>
      <c r="AZ571" s="211"/>
      <c r="BA571" s="213"/>
      <c r="BB571" s="288"/>
      <c r="BC571" s="213"/>
      <c r="BD571" s="213"/>
      <c r="BE571" s="213"/>
      <c r="BF571" s="213"/>
      <c r="BG571" s="213"/>
      <c r="BH571" s="213"/>
      <c r="BI571" s="213"/>
      <c r="BJ571" s="213"/>
      <c r="BK571" s="213"/>
      <c r="BL571" s="213"/>
      <c r="BM571" s="213"/>
      <c r="BN571" s="213"/>
      <c r="BO571" s="213"/>
      <c r="BP571" s="213"/>
      <c r="BQ571" s="213"/>
      <c r="BR571" s="213"/>
      <c r="BS571" s="213"/>
      <c r="BT571" s="213"/>
      <c r="BU571" s="213"/>
      <c r="BV571" s="213"/>
      <c r="BW571" s="213"/>
      <c r="BX571" s="213"/>
      <c r="BY571" s="213"/>
      <c r="BZ571" s="214"/>
      <c r="CA571" s="214"/>
      <c r="CB571" s="214"/>
      <c r="CC571" s="214"/>
      <c r="CD571" s="214"/>
      <c r="CE571" s="214"/>
      <c r="CF571" s="214"/>
      <c r="CG571" s="214"/>
      <c r="CH571" s="214"/>
      <c r="CI571" s="214"/>
      <c r="CJ571" s="214"/>
      <c r="CK571" s="214"/>
      <c r="CL571" s="214"/>
      <c r="CM571" s="214"/>
      <c r="CN571" s="214"/>
      <c r="CO571" s="214"/>
      <c r="CP571" s="214"/>
      <c r="CQ571" s="214"/>
      <c r="CR571" s="214"/>
      <c r="CS571" s="214"/>
      <c r="CT571" s="214"/>
      <c r="CU571" s="214"/>
      <c r="CV571" s="214"/>
      <c r="CW571" s="214"/>
      <c r="CX571" s="214"/>
      <c r="CY571" s="214"/>
      <c r="CZ571" s="214"/>
    </row>
    <row r="572" s="218" customFormat="true" ht="25.15" customHeight="true" x14ac:dyDescent="0.2">
      <c r="C572" s="1900" t="s">
        <v>321</v>
      </c>
      <c r="D572" s="1695"/>
      <c r="E572" s="511">
        <v>-1.1447492398052675E-3</v>
      </c>
      <c r="F572" s="445"/>
      <c r="G572" s="445"/>
      <c r="H572" s="1890" t="s">
        <v>294</v>
      </c>
      <c r="I572" s="1695"/>
      <c r="J572" s="512">
        <v>4.5089992947710709E-4</v>
      </c>
      <c r="K572" s="445"/>
      <c r="L572" s="445"/>
      <c r="M572" s="1894" t="s">
        <v>318</v>
      </c>
      <c r="N572" s="1695"/>
      <c r="O572" s="513">
        <v>1.6583013163434052E-2</v>
      </c>
      <c r="P572" s="445"/>
      <c r="Q572" s="445"/>
      <c r="Z572" s="211"/>
      <c r="AA572" s="211"/>
      <c r="AB572" s="211"/>
      <c r="AC572" s="211"/>
      <c r="AD572" s="211"/>
      <c r="AE572" s="211"/>
      <c r="AF572" s="211"/>
      <c r="AG572" s="211"/>
      <c r="AH572" s="211"/>
      <c r="AI572" s="211"/>
      <c r="AJ572" s="211"/>
      <c r="AK572" s="211"/>
      <c r="AL572" s="211"/>
      <c r="AM572" s="211"/>
      <c r="AN572" s="211"/>
      <c r="AO572" s="211"/>
      <c r="AP572" s="211"/>
      <c r="AQ572" s="211"/>
      <c r="AR572" s="211"/>
      <c r="AS572" s="211"/>
      <c r="AT572" s="211"/>
      <c r="AU572" s="211"/>
      <c r="AV572" s="211"/>
      <c r="AW572" s="211"/>
      <c r="AX572" s="211"/>
      <c r="AY572" s="211"/>
      <c r="AZ572" s="211"/>
      <c r="BA572" s="213"/>
      <c r="BB572" s="288"/>
      <c r="BC572" s="213"/>
      <c r="BD572" s="213"/>
      <c r="BE572" s="213"/>
      <c r="BF572" s="213"/>
      <c r="BG572" s="213"/>
      <c r="BH572" s="213"/>
      <c r="BI572" s="213"/>
      <c r="BJ572" s="213"/>
      <c r="BK572" s="213"/>
      <c r="BL572" s="213"/>
      <c r="BM572" s="213"/>
      <c r="BN572" s="213"/>
      <c r="BO572" s="213"/>
      <c r="BP572" s="213"/>
      <c r="BQ572" s="213"/>
      <c r="BR572" s="213"/>
      <c r="BS572" s="213"/>
      <c r="BT572" s="213"/>
      <c r="BU572" s="213"/>
      <c r="BV572" s="213"/>
      <c r="BW572" s="213"/>
      <c r="BX572" s="213"/>
      <c r="BY572" s="213"/>
      <c r="BZ572" s="214"/>
      <c r="CA572" s="214"/>
      <c r="CB572" s="214"/>
      <c r="CC572" s="214"/>
      <c r="CD572" s="214"/>
      <c r="CE572" s="214"/>
      <c r="CF572" s="214"/>
      <c r="CG572" s="214"/>
      <c r="CH572" s="214"/>
      <c r="CI572" s="214"/>
      <c r="CJ572" s="214"/>
      <c r="CK572" s="214"/>
      <c r="CL572" s="214"/>
      <c r="CM572" s="214"/>
      <c r="CN572" s="214"/>
      <c r="CO572" s="214"/>
      <c r="CP572" s="214"/>
      <c r="CQ572" s="214"/>
      <c r="CR572" s="214"/>
      <c r="CS572" s="214"/>
      <c r="CT572" s="214"/>
      <c r="CU572" s="214"/>
      <c r="CV572" s="214"/>
      <c r="CW572" s="214"/>
      <c r="CX572" s="214"/>
      <c r="CY572" s="214"/>
      <c r="CZ572" s="214"/>
    </row>
    <row r="573" s="218" customFormat="true" ht="25.15" customHeight="true" x14ac:dyDescent="0.2">
      <c r="C573" s="1900" t="s">
        <v>324</v>
      </c>
      <c r="D573" s="1695"/>
      <c r="E573" s="511">
        <v>-1.0313879164536575E-3</v>
      </c>
      <c r="F573" s="445"/>
      <c r="G573" s="445"/>
      <c r="H573" s="1890" t="s">
        <v>311</v>
      </c>
      <c r="I573" s="1695"/>
      <c r="J573" s="512">
        <v>4.475942218439352E-4</v>
      </c>
      <c r="K573" s="445"/>
      <c r="L573" s="445"/>
      <c r="M573" s="1894" t="s">
        <v>257</v>
      </c>
      <c r="N573" s="1695"/>
      <c r="O573" s="513">
        <v>0.14228284219740706</v>
      </c>
      <c r="P573" s="445"/>
      <c r="Q573" s="445"/>
      <c r="Z573" s="211"/>
      <c r="AA573" s="211"/>
      <c r="AB573" s="211"/>
      <c r="AC573" s="211"/>
      <c r="AD573" s="211"/>
      <c r="AE573" s="211"/>
      <c r="AF573" s="211"/>
      <c r="AG573" s="211"/>
      <c r="AH573" s="211"/>
      <c r="AI573" s="211"/>
      <c r="AJ573" s="211"/>
      <c r="AK573" s="211"/>
      <c r="AL573" s="211"/>
      <c r="AM573" s="211"/>
      <c r="AN573" s="211"/>
      <c r="AO573" s="211"/>
      <c r="AP573" s="211"/>
      <c r="AQ573" s="211"/>
      <c r="AR573" s="211"/>
      <c r="AS573" s="211"/>
      <c r="AT573" s="211"/>
      <c r="AU573" s="211"/>
      <c r="AV573" s="211"/>
      <c r="AW573" s="211"/>
      <c r="AX573" s="211"/>
      <c r="AY573" s="211"/>
      <c r="AZ573" s="211"/>
      <c r="BA573" s="213"/>
      <c r="BB573" s="288"/>
      <c r="BC573" s="213"/>
      <c r="BD573" s="213"/>
      <c r="BE573" s="213"/>
      <c r="BF573" s="213"/>
      <c r="BG573" s="213"/>
      <c r="BH573" s="213"/>
      <c r="BI573" s="213"/>
      <c r="BJ573" s="213"/>
      <c r="BK573" s="213"/>
      <c r="BL573" s="213"/>
      <c r="BM573" s="213"/>
      <c r="BN573" s="213"/>
      <c r="BO573" s="213"/>
      <c r="BP573" s="213"/>
      <c r="BQ573" s="213"/>
      <c r="BR573" s="213"/>
      <c r="BS573" s="213"/>
      <c r="BT573" s="213"/>
      <c r="BU573" s="213"/>
      <c r="BV573" s="213"/>
      <c r="BW573" s="213"/>
      <c r="BX573" s="213"/>
      <c r="BY573" s="213"/>
      <c r="BZ573" s="214"/>
      <c r="CA573" s="214"/>
      <c r="CB573" s="214"/>
      <c r="CC573" s="214"/>
      <c r="CD573" s="214"/>
      <c r="CE573" s="214"/>
      <c r="CF573" s="214"/>
      <c r="CG573" s="214"/>
      <c r="CH573" s="214"/>
      <c r="CI573" s="214"/>
      <c r="CJ573" s="214"/>
      <c r="CK573" s="214"/>
      <c r="CL573" s="214"/>
      <c r="CM573" s="214"/>
      <c r="CN573" s="214"/>
      <c r="CO573" s="214"/>
      <c r="CP573" s="214"/>
      <c r="CQ573" s="214"/>
      <c r="CR573" s="214"/>
      <c r="CS573" s="214"/>
      <c r="CT573" s="214"/>
      <c r="CU573" s="214"/>
      <c r="CV573" s="214"/>
      <c r="CW573" s="214"/>
      <c r="CX573" s="214"/>
      <c r="CY573" s="214"/>
      <c r="CZ573" s="214"/>
    </row>
    <row r="574" s="218" customFormat="true" ht="25.15" customHeight="true" x14ac:dyDescent="0.2">
      <c r="C574" s="1900" t="s">
        <v>280</v>
      </c>
      <c r="D574" s="1695"/>
      <c r="E574" s="511">
        <v>2.5213242356866256E-2</v>
      </c>
      <c r="F574" s="445"/>
      <c r="G574" s="445"/>
      <c r="H574" s="1890" t="s">
        <v>255</v>
      </c>
      <c r="I574" s="1695"/>
      <c r="J574" s="512">
        <v>5.3724199793719889E-2</v>
      </c>
      <c r="K574" s="445"/>
      <c r="L574" s="445"/>
      <c r="M574" s="1894" t="s">
        <v>273</v>
      </c>
      <c r="N574" s="1695"/>
      <c r="O574" s="513">
        <v>8.6455909003722464E-2</v>
      </c>
      <c r="P574" s="445"/>
      <c r="Q574" s="445"/>
      <c r="Z574" s="211"/>
      <c r="AA574" s="211"/>
      <c r="AB574" s="211"/>
      <c r="AC574" s="211"/>
      <c r="AD574" s="211"/>
      <c r="AE574" s="211"/>
      <c r="AF574" s="211"/>
      <c r="AG574" s="211"/>
      <c r="AH574" s="211"/>
      <c r="AI574" s="211"/>
      <c r="AJ574" s="211"/>
      <c r="AK574" s="211"/>
      <c r="AL574" s="211"/>
      <c r="AM574" s="211"/>
      <c r="AN574" s="211"/>
      <c r="AO574" s="211"/>
      <c r="AP574" s="211"/>
      <c r="AQ574" s="211"/>
      <c r="AR574" s="211"/>
      <c r="AS574" s="211"/>
      <c r="AT574" s="211"/>
      <c r="AU574" s="211"/>
      <c r="AV574" s="211"/>
      <c r="AW574" s="211"/>
      <c r="AX574" s="211"/>
      <c r="AY574" s="211"/>
      <c r="AZ574" s="211"/>
      <c r="BA574" s="213"/>
      <c r="BB574" s="288"/>
      <c r="BC574" s="213"/>
      <c r="BD574" s="213"/>
      <c r="BE574" s="213"/>
      <c r="BF574" s="213"/>
      <c r="BG574" s="213"/>
      <c r="BH574" s="213"/>
      <c r="BI574" s="213"/>
      <c r="BJ574" s="213"/>
      <c r="BK574" s="213"/>
      <c r="BL574" s="213"/>
      <c r="BM574" s="213"/>
      <c r="BN574" s="213"/>
      <c r="BO574" s="213"/>
      <c r="BP574" s="213"/>
      <c r="BQ574" s="213"/>
      <c r="BR574" s="213"/>
      <c r="BS574" s="213"/>
      <c r="BT574" s="213"/>
      <c r="BU574" s="213"/>
      <c r="BV574" s="213"/>
      <c r="BW574" s="213"/>
      <c r="BX574" s="213"/>
      <c r="BY574" s="213"/>
      <c r="BZ574" s="214"/>
      <c r="CA574" s="214"/>
      <c r="CB574" s="214"/>
      <c r="CC574" s="214"/>
      <c r="CD574" s="214"/>
      <c r="CE574" s="214"/>
      <c r="CF574" s="214"/>
      <c r="CG574" s="214"/>
      <c r="CH574" s="214"/>
      <c r="CI574" s="214"/>
      <c r="CJ574" s="214"/>
      <c r="CK574" s="214"/>
      <c r="CL574" s="214"/>
      <c r="CM574" s="214"/>
      <c r="CN574" s="214"/>
      <c r="CO574" s="214"/>
      <c r="CP574" s="214"/>
      <c r="CQ574" s="214"/>
      <c r="CR574" s="214"/>
      <c r="CS574" s="214"/>
      <c r="CT574" s="214"/>
      <c r="CU574" s="214"/>
      <c r="CV574" s="214"/>
      <c r="CW574" s="214"/>
      <c r="CX574" s="214"/>
      <c r="CY574" s="214"/>
      <c r="CZ574" s="214"/>
    </row>
    <row r="575" s="218" customFormat="true" ht="25.15" customHeight="true" x14ac:dyDescent="0.2">
      <c r="C575" s="1900" t="s">
        <v>268</v>
      </c>
      <c r="D575" s="1695"/>
      <c r="E575" s="511">
        <v>5.0330530907933789E-2</v>
      </c>
      <c r="F575" s="445"/>
      <c r="G575" s="445"/>
      <c r="H575" s="1890" t="s">
        <v>281</v>
      </c>
      <c r="I575" s="1695"/>
      <c r="J575" s="512">
        <v>4.304854098839872E-2</v>
      </c>
      <c r="K575" s="445"/>
      <c r="L575" s="445"/>
      <c r="M575" s="1894" t="s">
        <v>316</v>
      </c>
      <c r="N575" s="1695"/>
      <c r="O575" s="513">
        <v>1.902322312331137E-2</v>
      </c>
      <c r="P575" s="445"/>
      <c r="Q575" s="445"/>
      <c r="Z575" s="211"/>
      <c r="AA575" s="211"/>
      <c r="AB575" s="211"/>
      <c r="AC575" s="211"/>
      <c r="AD575" s="211"/>
      <c r="AE575" s="211"/>
      <c r="AF575" s="211"/>
      <c r="AG575" s="211"/>
      <c r="AH575" s="211"/>
      <c r="AI575" s="211"/>
      <c r="AJ575" s="211"/>
      <c r="AK575" s="211"/>
      <c r="AL575" s="211"/>
      <c r="AM575" s="211"/>
      <c r="AN575" s="211"/>
      <c r="AO575" s="211"/>
      <c r="AP575" s="211"/>
      <c r="AQ575" s="211"/>
      <c r="AR575" s="211"/>
      <c r="AS575" s="211"/>
      <c r="AT575" s="211"/>
      <c r="AU575" s="211"/>
      <c r="AV575" s="211"/>
      <c r="AW575" s="211"/>
      <c r="AX575" s="211"/>
      <c r="AY575" s="211"/>
      <c r="AZ575" s="211"/>
      <c r="BA575" s="213"/>
      <c r="BB575" s="288"/>
      <c r="BC575" s="213"/>
      <c r="BD575" s="213"/>
      <c r="BE575" s="213"/>
      <c r="BF575" s="213"/>
      <c r="BG575" s="213"/>
      <c r="BH575" s="213"/>
      <c r="BI575" s="213"/>
      <c r="BJ575" s="213"/>
      <c r="BK575" s="213"/>
      <c r="BL575" s="213"/>
      <c r="BM575" s="213"/>
      <c r="BN575" s="213"/>
      <c r="BO575" s="213"/>
      <c r="BP575" s="213"/>
      <c r="BQ575" s="213"/>
      <c r="BR575" s="213"/>
      <c r="BS575" s="213"/>
      <c r="BT575" s="213"/>
      <c r="BU575" s="213"/>
      <c r="BV575" s="213"/>
      <c r="BW575" s="213"/>
      <c r="BX575" s="213"/>
      <c r="BY575" s="213"/>
      <c r="BZ575" s="214"/>
      <c r="CA575" s="214"/>
      <c r="CB575" s="214"/>
      <c r="CC575" s="214"/>
      <c r="CD575" s="214"/>
      <c r="CE575" s="214"/>
      <c r="CF575" s="214"/>
      <c r="CG575" s="214"/>
      <c r="CH575" s="214"/>
      <c r="CI575" s="214"/>
      <c r="CJ575" s="214"/>
      <c r="CK575" s="214"/>
      <c r="CL575" s="214"/>
      <c r="CM575" s="214"/>
      <c r="CN575" s="214"/>
      <c r="CO575" s="214"/>
      <c r="CP575" s="214"/>
      <c r="CQ575" s="214"/>
      <c r="CR575" s="214"/>
      <c r="CS575" s="214"/>
      <c r="CT575" s="214"/>
      <c r="CU575" s="214"/>
      <c r="CV575" s="214"/>
      <c r="CW575" s="214"/>
      <c r="CX575" s="214"/>
      <c r="CY575" s="214"/>
      <c r="CZ575" s="214"/>
    </row>
    <row r="576" s="218" customFormat="true" ht="25.15" customHeight="true" x14ac:dyDescent="0.2">
      <c r="C576" s="1900" t="s">
        <v>261</v>
      </c>
      <c r="D576" s="1695"/>
      <c r="E576" s="511">
        <v>5.5657378725144785E-2</v>
      </c>
      <c r="F576" s="445"/>
      <c r="G576" s="445"/>
      <c r="H576" s="1890" t="s">
        <v>296</v>
      </c>
      <c r="I576" s="1695"/>
      <c r="J576" s="512">
        <v>9.3929235814074561E-3</v>
      </c>
      <c r="K576" s="445"/>
      <c r="L576" s="445"/>
      <c r="M576" s="1894" t="s">
        <v>300</v>
      </c>
      <c r="N576" s="1695"/>
      <c r="O576" s="513">
        <v>3.6226697658079218E-2</v>
      </c>
      <c r="P576" s="445"/>
      <c r="Q576" s="445"/>
      <c r="Z576" s="211"/>
      <c r="AA576" s="211"/>
      <c r="AB576" s="211"/>
      <c r="AC576" s="211"/>
      <c r="AD576" s="211"/>
      <c r="AE576" s="211"/>
      <c r="AF576" s="211"/>
      <c r="AG576" s="211"/>
      <c r="AH576" s="211"/>
      <c r="AI576" s="211"/>
      <c r="AJ576" s="211"/>
      <c r="AK576" s="211"/>
      <c r="AL576" s="211"/>
      <c r="AM576" s="211"/>
      <c r="AN576" s="211"/>
      <c r="AO576" s="211"/>
      <c r="AP576" s="211"/>
      <c r="AQ576" s="211"/>
      <c r="AR576" s="211"/>
      <c r="AS576" s="211"/>
      <c r="AT576" s="211"/>
      <c r="AU576" s="211"/>
      <c r="AV576" s="211"/>
      <c r="AW576" s="211"/>
      <c r="AX576" s="211"/>
      <c r="AY576" s="211"/>
      <c r="AZ576" s="211"/>
      <c r="BA576" s="213"/>
      <c r="BB576" s="288"/>
      <c r="BC576" s="213"/>
      <c r="BD576" s="213"/>
      <c r="BE576" s="213"/>
      <c r="BF576" s="213"/>
      <c r="BG576" s="213"/>
      <c r="BH576" s="213"/>
      <c r="BI576" s="213"/>
      <c r="BJ576" s="213"/>
      <c r="BK576" s="213"/>
      <c r="BL576" s="213"/>
      <c r="BM576" s="213"/>
      <c r="BN576" s="213"/>
      <c r="BO576" s="213"/>
      <c r="BP576" s="213"/>
      <c r="BQ576" s="213"/>
      <c r="BR576" s="213"/>
      <c r="BS576" s="213"/>
      <c r="BT576" s="213"/>
      <c r="BU576" s="213"/>
      <c r="BV576" s="213"/>
      <c r="BW576" s="213"/>
      <c r="BX576" s="213"/>
      <c r="BY576" s="213"/>
      <c r="BZ576" s="214"/>
      <c r="CA576" s="214"/>
      <c r="CB576" s="214"/>
      <c r="CC576" s="214"/>
      <c r="CD576" s="214"/>
      <c r="CE576" s="214"/>
      <c r="CF576" s="214"/>
      <c r="CG576" s="214"/>
      <c r="CH576" s="214"/>
      <c r="CI576" s="214"/>
      <c r="CJ576" s="214"/>
      <c r="CK576" s="214"/>
      <c r="CL576" s="214"/>
      <c r="CM576" s="214"/>
      <c r="CN576" s="214"/>
      <c r="CO576" s="214"/>
      <c r="CP576" s="214"/>
      <c r="CQ576" s="214"/>
      <c r="CR576" s="214"/>
      <c r="CS576" s="214"/>
      <c r="CT576" s="214"/>
      <c r="CU576" s="214"/>
      <c r="CV576" s="214"/>
      <c r="CW576" s="214"/>
      <c r="CX576" s="214"/>
      <c r="CY576" s="214"/>
      <c r="CZ576" s="214"/>
    </row>
    <row r="577" s="218" customFormat="true" ht="25.15" customHeight="true" x14ac:dyDescent="0.2">
      <c r="C577" s="1900" t="s">
        <v>276</v>
      </c>
      <c r="D577" s="1695"/>
      <c r="E577" s="511">
        <v>2.9512518781966691E-2</v>
      </c>
      <c r="F577" s="445"/>
      <c r="G577" s="445"/>
      <c r="H577" s="1890" t="s">
        <v>258</v>
      </c>
      <c r="I577" s="1695"/>
      <c r="J577" s="512">
        <v>1.6133868291043525E-4</v>
      </c>
      <c r="K577" s="445"/>
      <c r="L577" s="445"/>
      <c r="M577" s="1894" t="s">
        <v>303</v>
      </c>
      <c r="N577" s="1695"/>
      <c r="O577" s="513">
        <v>3.220479903204055E-2</v>
      </c>
      <c r="P577" s="445"/>
      <c r="Q577" s="445"/>
      <c r="Z577" s="211"/>
      <c r="AA577" s="211"/>
      <c r="AB577" s="211"/>
      <c r="AC577" s="211"/>
      <c r="AD577" s="211"/>
      <c r="AE577" s="211"/>
      <c r="AF577" s="211"/>
      <c r="AG577" s="211"/>
      <c r="AH577" s="211"/>
      <c r="AI577" s="211"/>
      <c r="AJ577" s="211"/>
      <c r="AK577" s="211"/>
      <c r="AL577" s="211"/>
      <c r="AM577" s="211"/>
      <c r="AN577" s="211"/>
      <c r="AO577" s="211"/>
      <c r="AP577" s="211"/>
      <c r="AQ577" s="211"/>
      <c r="AR577" s="211"/>
      <c r="AS577" s="211"/>
      <c r="AT577" s="211"/>
      <c r="AU577" s="211"/>
      <c r="AV577" s="211"/>
      <c r="AW577" s="211"/>
      <c r="AX577" s="211"/>
      <c r="AY577" s="211"/>
      <c r="AZ577" s="211"/>
      <c r="BA577" s="213"/>
      <c r="BB577" s="288"/>
      <c r="BC577" s="213"/>
      <c r="BD577" s="213"/>
      <c r="BE577" s="213"/>
      <c r="BF577" s="213"/>
      <c r="BG577" s="213"/>
      <c r="BH577" s="213"/>
      <c r="BI577" s="213"/>
      <c r="BJ577" s="213"/>
      <c r="BK577" s="213"/>
      <c r="BL577" s="213"/>
      <c r="BM577" s="213"/>
      <c r="BN577" s="213"/>
      <c r="BO577" s="213"/>
      <c r="BP577" s="213"/>
      <c r="BQ577" s="213"/>
      <c r="BR577" s="213"/>
      <c r="BS577" s="213"/>
      <c r="BT577" s="213"/>
      <c r="BU577" s="213"/>
      <c r="BV577" s="213"/>
      <c r="BW577" s="213"/>
      <c r="BX577" s="213"/>
      <c r="BY577" s="213"/>
      <c r="BZ577" s="214"/>
      <c r="CA577" s="214"/>
      <c r="CB577" s="214"/>
      <c r="CC577" s="214"/>
      <c r="CD577" s="214"/>
      <c r="CE577" s="214"/>
      <c r="CF577" s="214"/>
      <c r="CG577" s="214"/>
      <c r="CH577" s="214"/>
      <c r="CI577" s="214"/>
      <c r="CJ577" s="214"/>
      <c r="CK577" s="214"/>
      <c r="CL577" s="214"/>
      <c r="CM577" s="214"/>
      <c r="CN577" s="214"/>
      <c r="CO577" s="214"/>
      <c r="CP577" s="214"/>
      <c r="CQ577" s="214"/>
      <c r="CR577" s="214"/>
      <c r="CS577" s="214"/>
      <c r="CT577" s="214"/>
      <c r="CU577" s="214"/>
      <c r="CV577" s="214"/>
      <c r="CW577" s="214"/>
      <c r="CX577" s="214"/>
      <c r="CY577" s="214"/>
      <c r="CZ577" s="214"/>
    </row>
    <row r="578" s="218" customFormat="true" ht="25.15" customHeight="true" x14ac:dyDescent="0.2">
      <c r="C578" s="1900" t="s">
        <v>322</v>
      </c>
      <c r="D578" s="1695"/>
      <c r="E578" s="511">
        <v>-1.0527663943679304E-3</v>
      </c>
      <c r="F578" s="445"/>
      <c r="G578" s="445"/>
      <c r="H578" s="1890" t="s">
        <v>245</v>
      </c>
      <c r="I578" s="1695"/>
      <c r="J578" s="512">
        <v>9.8252847163550917E-4</v>
      </c>
      <c r="K578" s="445"/>
      <c r="L578" s="445"/>
      <c r="M578" s="1894" t="s">
        <v>306</v>
      </c>
      <c r="N578" s="1695"/>
      <c r="O578" s="513">
        <v>2.8856475121202579E-2</v>
      </c>
      <c r="P578" s="445"/>
      <c r="Q578" s="445"/>
      <c r="Z578" s="211"/>
      <c r="AA578" s="211"/>
      <c r="AB578" s="211"/>
      <c r="AC578" s="211"/>
      <c r="AD578" s="211"/>
      <c r="AE578" s="211"/>
      <c r="AF578" s="211"/>
      <c r="AG578" s="211"/>
      <c r="AH578" s="211"/>
      <c r="AI578" s="211"/>
      <c r="AJ578" s="211"/>
      <c r="AK578" s="211"/>
      <c r="AL578" s="211"/>
      <c r="AM578" s="211"/>
      <c r="AN578" s="211"/>
      <c r="AO578" s="211"/>
      <c r="AP578" s="211"/>
      <c r="AQ578" s="211"/>
      <c r="AR578" s="211"/>
      <c r="AS578" s="211"/>
      <c r="AT578" s="211"/>
      <c r="AU578" s="211"/>
      <c r="AV578" s="211"/>
      <c r="AW578" s="211"/>
      <c r="AX578" s="211"/>
      <c r="AY578" s="211"/>
      <c r="AZ578" s="211"/>
      <c r="BA578" s="213"/>
      <c r="BB578" s="288"/>
      <c r="BC578" s="213"/>
      <c r="BD578" s="213"/>
      <c r="BE578" s="213"/>
      <c r="BF578" s="213"/>
      <c r="BG578" s="213"/>
      <c r="BH578" s="213"/>
      <c r="BI578" s="213"/>
      <c r="BJ578" s="213"/>
      <c r="BK578" s="213"/>
      <c r="BL578" s="213"/>
      <c r="BM578" s="213"/>
      <c r="BN578" s="213"/>
      <c r="BO578" s="213"/>
      <c r="BP578" s="213"/>
      <c r="BQ578" s="213"/>
      <c r="BR578" s="213"/>
      <c r="BS578" s="213"/>
      <c r="BT578" s="213"/>
      <c r="BU578" s="213"/>
      <c r="BV578" s="213"/>
      <c r="BW578" s="213"/>
      <c r="BX578" s="213"/>
      <c r="BY578" s="213"/>
      <c r="BZ578" s="214"/>
      <c r="CA578" s="214"/>
      <c r="CB578" s="214"/>
      <c r="CC578" s="214"/>
      <c r="CD578" s="214"/>
      <c r="CE578" s="214"/>
      <c r="CF578" s="214"/>
      <c r="CG578" s="214"/>
      <c r="CH578" s="214"/>
      <c r="CI578" s="214"/>
      <c r="CJ578" s="214"/>
      <c r="CK578" s="214"/>
      <c r="CL578" s="214"/>
      <c r="CM578" s="214"/>
      <c r="CN578" s="214"/>
      <c r="CO578" s="214"/>
      <c r="CP578" s="214"/>
      <c r="CQ578" s="214"/>
      <c r="CR578" s="214"/>
      <c r="CS578" s="214"/>
      <c r="CT578" s="214"/>
      <c r="CU578" s="214"/>
      <c r="CV578" s="214"/>
      <c r="CW578" s="214"/>
      <c r="CX578" s="214"/>
      <c r="CY578" s="214"/>
      <c r="CZ578" s="214"/>
    </row>
    <row r="579" s="218" customFormat="true" ht="25.15" customHeight="true" x14ac:dyDescent="0.2">
      <c r="C579" s="1900" t="s">
        <v>314</v>
      </c>
      <c r="D579" s="1695"/>
      <c r="E579" s="511">
        <v>-2.5143512844312968E-3</v>
      </c>
      <c r="F579" s="445"/>
      <c r="G579" s="445"/>
      <c r="H579" s="1890" t="s">
        <v>297</v>
      </c>
      <c r="I579" s="1695"/>
      <c r="J579" s="512">
        <v>7.1594846158610538E-3</v>
      </c>
      <c r="K579" s="445"/>
      <c r="L579" s="445"/>
      <c r="M579" s="1896" t="s">
        <v>315</v>
      </c>
      <c r="N579" s="1695"/>
      <c r="O579" s="515">
        <v>5.8103477569566627E-3</v>
      </c>
      <c r="P579" s="445"/>
      <c r="Q579" s="445"/>
      <c r="Z579" s="211"/>
      <c r="AA579" s="211"/>
      <c r="AB579" s="211"/>
      <c r="AC579" s="211"/>
      <c r="AD579" s="211"/>
      <c r="AE579" s="211"/>
      <c r="AF579" s="211"/>
      <c r="AG579" s="211"/>
      <c r="AH579" s="211"/>
      <c r="AI579" s="211"/>
      <c r="AJ579" s="211"/>
      <c r="AK579" s="211"/>
      <c r="AL579" s="211"/>
      <c r="AM579" s="211"/>
      <c r="AN579" s="211"/>
      <c r="AO579" s="211"/>
      <c r="AP579" s="211"/>
      <c r="AQ579" s="211"/>
      <c r="AR579" s="211"/>
      <c r="AS579" s="211"/>
      <c r="AT579" s="211"/>
      <c r="AU579" s="211"/>
      <c r="AV579" s="211"/>
      <c r="AW579" s="211"/>
      <c r="AX579" s="211"/>
      <c r="AY579" s="211"/>
      <c r="AZ579" s="211"/>
      <c r="BA579" s="213"/>
      <c r="BB579" s="288"/>
      <c r="BC579" s="213"/>
      <c r="BD579" s="213"/>
      <c r="BE579" s="213"/>
      <c r="BF579" s="213"/>
      <c r="BG579" s="213"/>
      <c r="BH579" s="213"/>
      <c r="BI579" s="213"/>
      <c r="BJ579" s="213"/>
      <c r="BK579" s="213"/>
      <c r="BL579" s="213"/>
      <c r="BM579" s="213"/>
      <c r="BN579" s="213"/>
      <c r="BO579" s="213"/>
      <c r="BP579" s="213"/>
      <c r="BQ579" s="213"/>
      <c r="BR579" s="213"/>
      <c r="BS579" s="213"/>
      <c r="BT579" s="213"/>
      <c r="BU579" s="213"/>
      <c r="BV579" s="213"/>
      <c r="BW579" s="213"/>
      <c r="BX579" s="213"/>
      <c r="BY579" s="213"/>
      <c r="BZ579" s="214"/>
      <c r="CA579" s="214"/>
      <c r="CB579" s="214"/>
      <c r="CC579" s="214"/>
      <c r="CD579" s="214"/>
      <c r="CE579" s="214"/>
      <c r="CF579" s="214"/>
      <c r="CG579" s="214"/>
      <c r="CH579" s="214"/>
      <c r="CI579" s="214"/>
      <c r="CJ579" s="214"/>
      <c r="CK579" s="214"/>
      <c r="CL579" s="214"/>
      <c r="CM579" s="214"/>
      <c r="CN579" s="214"/>
      <c r="CO579" s="214"/>
      <c r="CP579" s="214"/>
      <c r="CQ579" s="214"/>
      <c r="CR579" s="214"/>
      <c r="CS579" s="214"/>
      <c r="CT579" s="214"/>
      <c r="CU579" s="214"/>
      <c r="CV579" s="214"/>
      <c r="CW579" s="214"/>
      <c r="CX579" s="214"/>
      <c r="CY579" s="214"/>
      <c r="CZ579" s="214"/>
    </row>
    <row r="580" s="218" customFormat="true" ht="25.15" customHeight="true" x14ac:dyDescent="0.2">
      <c r="C580" s="1900" t="s">
        <v>248</v>
      </c>
      <c r="D580" s="1695"/>
      <c r="E580" s="511">
        <v>-8.0510344602429465E-2</v>
      </c>
      <c r="F580" s="445"/>
      <c r="G580" s="445"/>
      <c r="H580" s="1890" t="s">
        <v>284</v>
      </c>
      <c r="I580" s="1695"/>
      <c r="J580" s="512">
        <v>4.8320151686253622E-3</v>
      </c>
      <c r="K580" s="445"/>
      <c r="L580" s="445"/>
      <c r="M580" s="1694"/>
      <c r="N580" s="1695"/>
      <c r="O580" s="461"/>
      <c r="P580" s="445"/>
      <c r="Q580" s="445"/>
      <c r="Z580" s="211"/>
      <c r="AA580" s="211"/>
      <c r="AB580" s="211"/>
      <c r="AC580" s="211"/>
      <c r="AD580" s="211"/>
      <c r="AE580" s="211"/>
      <c r="AF580" s="211"/>
      <c r="AG580" s="211"/>
      <c r="AH580" s="211"/>
      <c r="AI580" s="211"/>
      <c r="AJ580" s="211"/>
      <c r="AK580" s="211"/>
      <c r="AL580" s="211"/>
      <c r="AM580" s="211"/>
      <c r="AN580" s="211"/>
      <c r="AO580" s="211"/>
      <c r="AP580" s="211"/>
      <c r="AQ580" s="211"/>
      <c r="AR580" s="211"/>
      <c r="AS580" s="211"/>
      <c r="AT580" s="211"/>
      <c r="AU580" s="211"/>
      <c r="AV580" s="211"/>
      <c r="AW580" s="211"/>
      <c r="AX580" s="211"/>
      <c r="AY580" s="211"/>
      <c r="AZ580" s="211"/>
      <c r="BA580" s="213"/>
      <c r="BB580" s="288"/>
      <c r="BC580" s="213"/>
      <c r="BD580" s="213"/>
      <c r="BE580" s="213"/>
      <c r="BF580" s="213"/>
      <c r="BG580" s="213"/>
      <c r="BH580" s="213"/>
      <c r="BI580" s="213"/>
      <c r="BJ580" s="213"/>
      <c r="BK580" s="213"/>
      <c r="BL580" s="213"/>
      <c r="BM580" s="213"/>
      <c r="BN580" s="213"/>
      <c r="BO580" s="213"/>
      <c r="BP580" s="213"/>
      <c r="BQ580" s="213"/>
      <c r="BR580" s="213"/>
      <c r="BS580" s="213"/>
      <c r="BT580" s="213"/>
      <c r="BU580" s="213"/>
      <c r="BV580" s="213"/>
      <c r="BW580" s="213"/>
      <c r="BX580" s="213"/>
      <c r="BY580" s="213"/>
      <c r="BZ580" s="214"/>
      <c r="CA580" s="214"/>
      <c r="CB580" s="214"/>
      <c r="CC580" s="214"/>
      <c r="CD580" s="214"/>
      <c r="CE580" s="214"/>
      <c r="CF580" s="214"/>
      <c r="CG580" s="214"/>
      <c r="CH580" s="214"/>
      <c r="CI580" s="214"/>
      <c r="CJ580" s="214"/>
      <c r="CK580" s="214"/>
      <c r="CL580" s="214"/>
      <c r="CM580" s="214"/>
      <c r="CN580" s="214"/>
      <c r="CO580" s="214"/>
      <c r="CP580" s="214"/>
      <c r="CQ580" s="214"/>
      <c r="CR580" s="214"/>
      <c r="CS580" s="214"/>
      <c r="CT580" s="214"/>
      <c r="CU580" s="214"/>
      <c r="CV580" s="214"/>
      <c r="CW580" s="214"/>
      <c r="CX580" s="214"/>
      <c r="CY580" s="214"/>
      <c r="CZ580" s="214"/>
    </row>
    <row r="581" s="218" customFormat="true" ht="25.15" customHeight="true" x14ac:dyDescent="0.2">
      <c r="C581" s="1900" t="s">
        <v>326</v>
      </c>
      <c r="D581" s="1695"/>
      <c r="E581" s="511">
        <v>8.290793161877892E-4</v>
      </c>
      <c r="F581" s="445"/>
      <c r="G581" s="445"/>
      <c r="H581" s="1890" t="s">
        <v>265</v>
      </c>
      <c r="I581" s="1695"/>
      <c r="J581" s="512">
        <v>9.3681649823305424E-4</v>
      </c>
      <c r="K581" s="445"/>
      <c r="L581" s="445"/>
      <c r="M581" s="1694"/>
      <c r="N581" s="1695"/>
      <c r="O581" s="445"/>
      <c r="P581" s="445"/>
      <c r="Q581" s="445"/>
      <c r="Z581" s="211"/>
      <c r="AA581" s="211"/>
      <c r="AB581" s="211"/>
      <c r="AC581" s="211"/>
      <c r="AD581" s="211"/>
      <c r="AE581" s="211"/>
      <c r="AF581" s="211"/>
      <c r="AG581" s="211"/>
      <c r="AH581" s="211"/>
      <c r="AI581" s="211"/>
      <c r="AJ581" s="211"/>
      <c r="AK581" s="211"/>
      <c r="AL581" s="211"/>
      <c r="AM581" s="211"/>
      <c r="AN581" s="211"/>
      <c r="AO581" s="211"/>
      <c r="AP581" s="211"/>
      <c r="AQ581" s="211"/>
      <c r="AR581" s="211"/>
      <c r="AS581" s="211"/>
      <c r="AT581" s="211"/>
      <c r="AU581" s="211"/>
      <c r="AV581" s="211"/>
      <c r="AW581" s="211"/>
      <c r="AX581" s="211"/>
      <c r="AY581" s="211"/>
      <c r="AZ581" s="211"/>
      <c r="BA581" s="213"/>
      <c r="BB581" s="288"/>
      <c r="BC581" s="213"/>
      <c r="BD581" s="213"/>
      <c r="BE581" s="213"/>
      <c r="BF581" s="213"/>
      <c r="BG581" s="213"/>
      <c r="BH581" s="213"/>
      <c r="BI581" s="213"/>
      <c r="BJ581" s="213"/>
      <c r="BK581" s="213"/>
      <c r="BL581" s="213"/>
      <c r="BM581" s="213"/>
      <c r="BN581" s="213"/>
      <c r="BO581" s="213"/>
      <c r="BP581" s="213"/>
      <c r="BQ581" s="213"/>
      <c r="BR581" s="213"/>
      <c r="BS581" s="213"/>
      <c r="BT581" s="213"/>
      <c r="BU581" s="213"/>
      <c r="BV581" s="213"/>
      <c r="BW581" s="213"/>
      <c r="BX581" s="213"/>
      <c r="BY581" s="213"/>
      <c r="BZ581" s="214"/>
      <c r="CA581" s="214"/>
      <c r="CB581" s="214"/>
      <c r="CC581" s="214"/>
      <c r="CD581" s="214"/>
      <c r="CE581" s="214"/>
      <c r="CF581" s="214"/>
      <c r="CG581" s="214"/>
      <c r="CH581" s="214"/>
      <c r="CI581" s="214"/>
      <c r="CJ581" s="214"/>
      <c r="CK581" s="214"/>
      <c r="CL581" s="214"/>
      <c r="CM581" s="214"/>
      <c r="CN581" s="214"/>
      <c r="CO581" s="214"/>
      <c r="CP581" s="214"/>
      <c r="CQ581" s="214"/>
      <c r="CR581" s="214"/>
      <c r="CS581" s="214"/>
      <c r="CT581" s="214"/>
      <c r="CU581" s="214"/>
      <c r="CV581" s="214"/>
      <c r="CW581" s="214"/>
      <c r="CX581" s="214"/>
      <c r="CY581" s="214"/>
      <c r="CZ581" s="214"/>
    </row>
    <row r="582" s="218" customFormat="true" ht="25.15" customHeight="true" x14ac:dyDescent="0.2">
      <c r="C582" s="1900" t="s">
        <v>317</v>
      </c>
      <c r="D582" s="1695"/>
      <c r="E582" s="511">
        <v>-1.9006019532088836E-3</v>
      </c>
      <c r="F582" s="445"/>
      <c r="G582" s="445"/>
      <c r="H582" s="1890" t="s">
        <v>266</v>
      </c>
      <c r="I582" s="1695"/>
      <c r="J582" s="518">
        <v>4.7483396476882298E-6</v>
      </c>
      <c r="K582" s="445"/>
      <c r="L582" s="445"/>
      <c r="M582" s="1895" t="s">
        <v>219</v>
      </c>
      <c r="N582" s="1695"/>
      <c r="O582" s="1695"/>
      <c r="P582" s="1695"/>
      <c r="Q582" s="1695"/>
      <c r="Z582" s="211"/>
      <c r="AA582" s="211"/>
      <c r="AB582" s="211"/>
      <c r="AC582" s="211"/>
      <c r="AD582" s="211"/>
      <c r="AE582" s="211"/>
      <c r="AF582" s="211"/>
      <c r="AG582" s="211"/>
      <c r="AH582" s="211"/>
      <c r="AI582" s="211"/>
      <c r="AJ582" s="211"/>
      <c r="AK582" s="211"/>
      <c r="AL582" s="211"/>
      <c r="AM582" s="211"/>
      <c r="AN582" s="211"/>
      <c r="AO582" s="211"/>
      <c r="AP582" s="211"/>
      <c r="AQ582" s="211"/>
      <c r="AR582" s="211"/>
      <c r="AS582" s="211"/>
      <c r="AT582" s="211"/>
      <c r="AU582" s="211"/>
      <c r="AV582" s="211"/>
      <c r="AW582" s="211"/>
      <c r="AX582" s="211"/>
      <c r="AY582" s="211"/>
      <c r="AZ582" s="211"/>
      <c r="BA582" s="213"/>
      <c r="BB582" s="288"/>
      <c r="BC582" s="213"/>
      <c r="BD582" s="213"/>
      <c r="BE582" s="213"/>
      <c r="BF582" s="213"/>
      <c r="BG582" s="213"/>
      <c r="BH582" s="213"/>
      <c r="BI582" s="213"/>
      <c r="BJ582" s="213"/>
      <c r="BK582" s="213"/>
      <c r="BL582" s="213"/>
      <c r="BM582" s="213"/>
      <c r="BN582" s="213"/>
      <c r="BO582" s="213"/>
      <c r="BP582" s="213"/>
      <c r="BQ582" s="213"/>
      <c r="BR582" s="213"/>
      <c r="BS582" s="213"/>
      <c r="BT582" s="213"/>
      <c r="BU582" s="213"/>
      <c r="BV582" s="213"/>
      <c r="BW582" s="213"/>
      <c r="BX582" s="213"/>
      <c r="BY582" s="213"/>
      <c r="BZ582" s="214"/>
      <c r="CA582" s="214"/>
      <c r="CB582" s="214"/>
      <c r="CC582" s="214"/>
      <c r="CD582" s="214"/>
      <c r="CE582" s="214"/>
      <c r="CF582" s="214"/>
      <c r="CG582" s="214"/>
      <c r="CH582" s="214"/>
      <c r="CI582" s="214"/>
      <c r="CJ582" s="214"/>
      <c r="CK582" s="214"/>
      <c r="CL582" s="214"/>
      <c r="CM582" s="214"/>
      <c r="CN582" s="214"/>
      <c r="CO582" s="214"/>
      <c r="CP582" s="214"/>
      <c r="CQ582" s="214"/>
      <c r="CR582" s="214"/>
      <c r="CS582" s="214"/>
      <c r="CT582" s="214"/>
      <c r="CU582" s="214"/>
      <c r="CV582" s="214"/>
      <c r="CW582" s="214"/>
      <c r="CX582" s="214"/>
      <c r="CY582" s="214"/>
      <c r="CZ582" s="214"/>
    </row>
    <row r="583" s="218" customFormat="true" ht="25.15" customHeight="true" x14ac:dyDescent="0.2">
      <c r="C583" s="1900" t="s">
        <v>246</v>
      </c>
      <c r="D583" s="1695"/>
      <c r="E583" s="511">
        <v>8.4037030806830768E-2</v>
      </c>
      <c r="F583" s="445"/>
      <c r="G583" s="445"/>
      <c r="H583" s="1890" t="s">
        <v>310</v>
      </c>
      <c r="I583" s="1695"/>
      <c r="J583" s="512">
        <v>2.3033162889086992E-3</v>
      </c>
      <c r="K583" s="445"/>
      <c r="L583" s="445"/>
      <c r="M583" s="1909" t="s">
        <v>193</v>
      </c>
      <c r="N583" s="1695"/>
      <c r="O583" s="1910" t="s">
        <v>220</v>
      </c>
      <c r="P583" s="1911"/>
      <c r="Q583" s="1912"/>
      <c r="Z583" s="211"/>
      <c r="AA583" s="211"/>
      <c r="AB583" s="211"/>
      <c r="AC583" s="211"/>
      <c r="AD583" s="211"/>
      <c r="AE583" s="211"/>
      <c r="AF583" s="211"/>
      <c r="AG583" s="211"/>
      <c r="AH583" s="211"/>
      <c r="AI583" s="211"/>
      <c r="AJ583" s="211"/>
      <c r="AK583" s="211"/>
      <c r="AL583" s="211"/>
      <c r="AM583" s="211"/>
      <c r="AN583" s="211"/>
      <c r="AO583" s="211"/>
      <c r="AP583" s="211"/>
      <c r="AQ583" s="211"/>
      <c r="AR583" s="211"/>
      <c r="AS583" s="211"/>
      <c r="AT583" s="211"/>
      <c r="AU583" s="211"/>
      <c r="AV583" s="211"/>
      <c r="AW583" s="211"/>
      <c r="AX583" s="211"/>
      <c r="AY583" s="211"/>
      <c r="AZ583" s="211"/>
      <c r="BA583" s="213"/>
      <c r="BB583" s="288"/>
      <c r="BC583" s="213"/>
      <c r="BD583" s="213"/>
      <c r="BE583" s="213"/>
      <c r="BF583" s="213"/>
      <c r="BG583" s="213"/>
      <c r="BH583" s="213"/>
      <c r="BI583" s="213"/>
      <c r="BJ583" s="213"/>
      <c r="BK583" s="213"/>
      <c r="BL583" s="213"/>
      <c r="BM583" s="213"/>
      <c r="BN583" s="213"/>
      <c r="BO583" s="213"/>
      <c r="BP583" s="213"/>
      <c r="BQ583" s="213"/>
      <c r="BR583" s="213"/>
      <c r="BS583" s="213"/>
      <c r="BT583" s="213"/>
      <c r="BU583" s="213"/>
      <c r="BV583" s="213"/>
      <c r="BW583" s="213"/>
      <c r="BX583" s="213"/>
      <c r="BY583" s="213"/>
      <c r="BZ583" s="214"/>
      <c r="CA583" s="214"/>
      <c r="CB583" s="214"/>
      <c r="CC583" s="214"/>
      <c r="CD583" s="214"/>
      <c r="CE583" s="214"/>
      <c r="CF583" s="214"/>
      <c r="CG583" s="214"/>
      <c r="CH583" s="214"/>
      <c r="CI583" s="214"/>
      <c r="CJ583" s="214"/>
      <c r="CK583" s="214"/>
      <c r="CL583" s="214"/>
      <c r="CM583" s="214"/>
      <c r="CN583" s="214"/>
      <c r="CO583" s="214"/>
      <c r="CP583" s="214"/>
      <c r="CQ583" s="214"/>
      <c r="CR583" s="214"/>
      <c r="CS583" s="214"/>
      <c r="CT583" s="214"/>
      <c r="CU583" s="214"/>
      <c r="CV583" s="214"/>
      <c r="CW583" s="214"/>
      <c r="CX583" s="214"/>
      <c r="CY583" s="214"/>
      <c r="CZ583" s="214"/>
    </row>
    <row r="584" s="218" customFormat="true" ht="25.15" customHeight="true" x14ac:dyDescent="0.2">
      <c r="C584" s="1900" t="s">
        <v>282</v>
      </c>
      <c r="D584" s="1695"/>
      <c r="E584" s="511">
        <v>1.5614888786467865E-2</v>
      </c>
      <c r="F584" s="445"/>
      <c r="G584" s="445"/>
      <c r="H584" s="1890" t="s">
        <v>286</v>
      </c>
      <c r="I584" s="1695"/>
      <c r="J584" s="512">
        <v>2.7983231766324041E-3</v>
      </c>
      <c r="K584" s="445"/>
      <c r="L584" s="445"/>
      <c r="M584" s="1695"/>
      <c r="N584" s="1695"/>
      <c r="O584" s="499" t="s">
        <v>172</v>
      </c>
      <c r="P584" s="500" t="s">
        <v>221</v>
      </c>
      <c r="Q584" s="501" t="s">
        <v>222</v>
      </c>
      <c r="Z584" s="211"/>
      <c r="AA584" s="211"/>
      <c r="AB584" s="211"/>
      <c r="AC584" s="211"/>
      <c r="AD584" s="211"/>
      <c r="AE584" s="211"/>
      <c r="AF584" s="211"/>
      <c r="AG584" s="211"/>
      <c r="AH584" s="211"/>
      <c r="AI584" s="211"/>
      <c r="AJ584" s="211"/>
      <c r="AK584" s="211"/>
      <c r="AL584" s="211"/>
      <c r="AM584" s="211"/>
      <c r="AN584" s="211"/>
      <c r="AO584" s="211"/>
      <c r="AP584" s="211"/>
      <c r="AQ584" s="211"/>
      <c r="AR584" s="211"/>
      <c r="AS584" s="211"/>
      <c r="AT584" s="211"/>
      <c r="AU584" s="211"/>
      <c r="AV584" s="211"/>
      <c r="AW584" s="211"/>
      <c r="AX584" s="211"/>
      <c r="AY584" s="211"/>
      <c r="AZ584" s="211"/>
      <c r="BA584" s="213"/>
      <c r="BB584" s="288"/>
      <c r="BC584" s="213"/>
      <c r="BD584" s="213"/>
      <c r="BE584" s="213"/>
      <c r="BF584" s="213"/>
      <c r="BG584" s="213"/>
      <c r="BH584" s="213"/>
      <c r="BI584" s="213"/>
      <c r="BJ584" s="213"/>
      <c r="BK584" s="213"/>
      <c r="BL584" s="213"/>
      <c r="BM584" s="213"/>
      <c r="BN584" s="213"/>
      <c r="BO584" s="213"/>
      <c r="BP584" s="213"/>
      <c r="BQ584" s="213"/>
      <c r="BR584" s="213"/>
      <c r="BS584" s="213"/>
      <c r="BT584" s="213"/>
      <c r="BU584" s="213"/>
      <c r="BV584" s="213"/>
      <c r="BW584" s="213"/>
      <c r="BX584" s="213"/>
      <c r="BY584" s="213"/>
      <c r="BZ584" s="214"/>
      <c r="CA584" s="214"/>
      <c r="CB584" s="214"/>
      <c r="CC584" s="214"/>
      <c r="CD584" s="214"/>
      <c r="CE584" s="214"/>
      <c r="CF584" s="214"/>
      <c r="CG584" s="214"/>
      <c r="CH584" s="214"/>
      <c r="CI584" s="214"/>
      <c r="CJ584" s="214"/>
      <c r="CK584" s="214"/>
      <c r="CL584" s="214"/>
      <c r="CM584" s="214"/>
      <c r="CN584" s="214"/>
      <c r="CO584" s="214"/>
      <c r="CP584" s="214"/>
      <c r="CQ584" s="214"/>
      <c r="CR584" s="214"/>
      <c r="CS584" s="214"/>
      <c r="CT584" s="214"/>
      <c r="CU584" s="214"/>
      <c r="CV584" s="214"/>
      <c r="CW584" s="214"/>
      <c r="CX584" s="214"/>
      <c r="CY584" s="214"/>
      <c r="CZ584" s="214"/>
    </row>
    <row r="585" s="218" customFormat="true" ht="25.15" customHeight="true" x14ac:dyDescent="0.2">
      <c r="C585" s="1900" t="s">
        <v>289</v>
      </c>
      <c r="D585" s="1695"/>
      <c r="E585" s="511">
        <v>1.0852058575266582E-2</v>
      </c>
      <c r="F585" s="445"/>
      <c r="G585" s="445"/>
      <c r="H585" s="1890" t="s">
        <v>318</v>
      </c>
      <c r="I585" s="1695"/>
      <c r="J585" s="512">
        <v>2.7873346321235317E-3</v>
      </c>
      <c r="K585" s="445"/>
      <c r="L585" s="445"/>
      <c r="M585" s="1893" t="s">
        <v>194</v>
      </c>
      <c r="N585" s="1695"/>
      <c r="O585" s="525">
        <v>4.5367252254157977</v>
      </c>
      <c r="P585" s="526">
        <v>5.2752618900183696</v>
      </c>
      <c r="Q585" s="527">
        <v>5.2752618900183696</v>
      </c>
      <c r="Z585" s="211"/>
      <c r="AA585" s="211"/>
      <c r="AB585" s="211"/>
      <c r="AC585" s="211"/>
      <c r="AD585" s="211"/>
      <c r="AE585" s="211"/>
      <c r="AF585" s="211"/>
      <c r="AG585" s="211"/>
      <c r="AH585" s="211"/>
      <c r="AI585" s="211"/>
      <c r="AJ585" s="211"/>
      <c r="AK585" s="211"/>
      <c r="AL585" s="211"/>
      <c r="AM585" s="211"/>
      <c r="AN585" s="211"/>
      <c r="AO585" s="211"/>
      <c r="AP585" s="211"/>
      <c r="AQ585" s="211"/>
      <c r="AR585" s="211"/>
      <c r="AS585" s="211"/>
      <c r="AT585" s="211"/>
      <c r="AU585" s="211"/>
      <c r="AV585" s="211"/>
      <c r="AW585" s="211"/>
      <c r="AX585" s="211"/>
      <c r="AY585" s="211"/>
      <c r="AZ585" s="211"/>
      <c r="BA585" s="213"/>
      <c r="BB585" s="288"/>
      <c r="BC585" s="213"/>
      <c r="BD585" s="213"/>
      <c r="BE585" s="213"/>
      <c r="BF585" s="213"/>
      <c r="BG585" s="213"/>
      <c r="BH585" s="213"/>
      <c r="BI585" s="213"/>
      <c r="BJ585" s="213"/>
      <c r="BK585" s="213"/>
      <c r="BL585" s="213"/>
      <c r="BM585" s="213"/>
      <c r="BN585" s="213"/>
      <c r="BO585" s="213"/>
      <c r="BP585" s="213"/>
      <c r="BQ585" s="213"/>
      <c r="BR585" s="213"/>
      <c r="BS585" s="213"/>
      <c r="BT585" s="213"/>
      <c r="BU585" s="213"/>
      <c r="BV585" s="213"/>
      <c r="BW585" s="213"/>
      <c r="BX585" s="213"/>
      <c r="BY585" s="213"/>
      <c r="BZ585" s="214"/>
      <c r="CA585" s="214"/>
      <c r="CB585" s="214"/>
      <c r="CC585" s="214"/>
      <c r="CD585" s="214"/>
      <c r="CE585" s="214"/>
      <c r="CF585" s="214"/>
      <c r="CG585" s="214"/>
      <c r="CH585" s="214"/>
      <c r="CI585" s="214"/>
      <c r="CJ585" s="214"/>
      <c r="CK585" s="214"/>
      <c r="CL585" s="214"/>
      <c r="CM585" s="214"/>
      <c r="CN585" s="214"/>
      <c r="CO585" s="214"/>
      <c r="CP585" s="214"/>
      <c r="CQ585" s="214"/>
      <c r="CR585" s="214"/>
      <c r="CS585" s="214"/>
      <c r="CT585" s="214"/>
      <c r="CU585" s="214"/>
      <c r="CV585" s="214"/>
      <c r="CW585" s="214"/>
      <c r="CX585" s="214"/>
      <c r="CY585" s="214"/>
      <c r="CZ585" s="214"/>
    </row>
    <row r="586" s="218" customFormat="true" ht="25.15" customHeight="true" x14ac:dyDescent="0.2">
      <c r="C586" s="1900" t="s">
        <v>293</v>
      </c>
      <c r="D586" s="1695"/>
      <c r="E586" s="511">
        <v>9.5944120380401423E-3</v>
      </c>
      <c r="F586" s="445"/>
      <c r="G586" s="445"/>
      <c r="H586" s="1890" t="s">
        <v>257</v>
      </c>
      <c r="I586" s="1695"/>
      <c r="J586" s="512">
        <v>1.6071841363105913E-3</v>
      </c>
      <c r="K586" s="445"/>
      <c r="L586" s="445"/>
      <c r="M586" s="1694"/>
      <c r="N586" s="1695"/>
      <c r="O586" s="461"/>
      <c r="P586" s="461"/>
      <c r="Q586" s="461"/>
      <c r="Z586" s="211"/>
      <c r="AA586" s="211"/>
      <c r="AB586" s="211"/>
      <c r="AC586" s="211"/>
      <c r="AD586" s="211"/>
      <c r="AE586" s="211"/>
      <c r="AF586" s="211"/>
      <c r="AG586" s="211"/>
      <c r="AH586" s="211"/>
      <c r="AI586" s="211"/>
      <c r="AJ586" s="211"/>
      <c r="AK586" s="211"/>
      <c r="AL586" s="211"/>
      <c r="AM586" s="211"/>
      <c r="AN586" s="211"/>
      <c r="AO586" s="211"/>
      <c r="AP586" s="211"/>
      <c r="AQ586" s="211"/>
      <c r="AR586" s="211"/>
      <c r="AS586" s="211"/>
      <c r="AT586" s="211"/>
      <c r="AU586" s="211"/>
      <c r="AV586" s="211"/>
      <c r="AW586" s="211"/>
      <c r="AX586" s="211"/>
      <c r="AY586" s="211"/>
      <c r="AZ586" s="211"/>
      <c r="BA586" s="213"/>
      <c r="BB586" s="288"/>
      <c r="BC586" s="213"/>
      <c r="BD586" s="213"/>
      <c r="BE586" s="213"/>
      <c r="BF586" s="213"/>
      <c r="BG586" s="213"/>
      <c r="BH586" s="213"/>
      <c r="BI586" s="213"/>
      <c r="BJ586" s="213"/>
      <c r="BK586" s="213"/>
      <c r="BL586" s="213"/>
      <c r="BM586" s="213"/>
      <c r="BN586" s="213"/>
      <c r="BO586" s="213"/>
      <c r="BP586" s="213"/>
      <c r="BQ586" s="213"/>
      <c r="BR586" s="213"/>
      <c r="BS586" s="213"/>
      <c r="BT586" s="213"/>
      <c r="BU586" s="213"/>
      <c r="BV586" s="213"/>
      <c r="BW586" s="213"/>
      <c r="BX586" s="213"/>
      <c r="BY586" s="213"/>
      <c r="BZ586" s="214"/>
      <c r="CA586" s="214"/>
      <c r="CB586" s="214"/>
      <c r="CC586" s="214"/>
      <c r="CD586" s="214"/>
      <c r="CE586" s="214"/>
      <c r="CF586" s="214"/>
      <c r="CG586" s="214"/>
      <c r="CH586" s="214"/>
      <c r="CI586" s="214"/>
      <c r="CJ586" s="214"/>
      <c r="CK586" s="214"/>
      <c r="CL586" s="214"/>
      <c r="CM586" s="214"/>
      <c r="CN586" s="214"/>
      <c r="CO586" s="214"/>
      <c r="CP586" s="214"/>
      <c r="CQ586" s="214"/>
      <c r="CR586" s="214"/>
      <c r="CS586" s="214"/>
      <c r="CT586" s="214"/>
      <c r="CU586" s="214"/>
      <c r="CV586" s="214"/>
      <c r="CW586" s="214"/>
      <c r="CX586" s="214"/>
      <c r="CY586" s="214"/>
      <c r="CZ586" s="214"/>
    </row>
    <row r="587" s="218" customFormat="true" ht="25.15" customHeight="true" x14ac:dyDescent="0.2">
      <c r="C587" s="1900" t="s">
        <v>329</v>
      </c>
      <c r="D587" s="1695"/>
      <c r="E587" s="511">
        <v>-1.4412806141587573E-4</v>
      </c>
      <c r="F587" s="445"/>
      <c r="G587" s="445"/>
      <c r="H587" s="1890" t="s">
        <v>273</v>
      </c>
      <c r="I587" s="1695"/>
      <c r="J587" s="512">
        <v>6.5701550098482909E-4</v>
      </c>
      <c r="K587" s="445"/>
      <c r="L587" s="445"/>
      <c r="M587" s="1694"/>
      <c r="N587" s="1695"/>
      <c r="O587" s="445"/>
      <c r="P587" s="445"/>
      <c r="Q587" s="445"/>
      <c r="Z587" s="211"/>
      <c r="AA587" s="211"/>
      <c r="AB587" s="211"/>
      <c r="AC587" s="211"/>
      <c r="AD587" s="211"/>
      <c r="AE587" s="211"/>
      <c r="AF587" s="211"/>
      <c r="AG587" s="211"/>
      <c r="AH587" s="211"/>
      <c r="AI587" s="211"/>
      <c r="AJ587" s="211"/>
      <c r="AK587" s="211"/>
      <c r="AL587" s="211"/>
      <c r="AM587" s="211"/>
      <c r="AN587" s="211"/>
      <c r="AO587" s="211"/>
      <c r="AP587" s="211"/>
      <c r="AQ587" s="211"/>
      <c r="AR587" s="211"/>
      <c r="AS587" s="211"/>
      <c r="AT587" s="211"/>
      <c r="AU587" s="211"/>
      <c r="AV587" s="211"/>
      <c r="AW587" s="211"/>
      <c r="AX587" s="211"/>
      <c r="AY587" s="211"/>
      <c r="AZ587" s="211"/>
      <c r="BA587" s="213"/>
      <c r="BB587" s="288"/>
      <c r="BC587" s="213"/>
      <c r="BD587" s="213"/>
      <c r="BE587" s="213"/>
      <c r="BF587" s="213"/>
      <c r="BG587" s="213"/>
      <c r="BH587" s="213"/>
      <c r="BI587" s="213"/>
      <c r="BJ587" s="213"/>
      <c r="BK587" s="213"/>
      <c r="BL587" s="213"/>
      <c r="BM587" s="213"/>
      <c r="BN587" s="213"/>
      <c r="BO587" s="213"/>
      <c r="BP587" s="213"/>
      <c r="BQ587" s="213"/>
      <c r="BR587" s="213"/>
      <c r="BS587" s="213"/>
      <c r="BT587" s="213"/>
      <c r="BU587" s="213"/>
      <c r="BV587" s="213"/>
      <c r="BW587" s="213"/>
      <c r="BX587" s="213"/>
      <c r="BY587" s="213"/>
      <c r="BZ587" s="214"/>
      <c r="CA587" s="214"/>
      <c r="CB587" s="214"/>
      <c r="CC587" s="214"/>
      <c r="CD587" s="214"/>
      <c r="CE587" s="214"/>
      <c r="CF587" s="214"/>
      <c r="CG587" s="214"/>
      <c r="CH587" s="214"/>
      <c r="CI587" s="214"/>
      <c r="CJ587" s="214"/>
      <c r="CK587" s="214"/>
      <c r="CL587" s="214"/>
      <c r="CM587" s="214"/>
      <c r="CN587" s="214"/>
      <c r="CO587" s="214"/>
      <c r="CP587" s="214"/>
      <c r="CQ587" s="214"/>
      <c r="CR587" s="214"/>
      <c r="CS587" s="214"/>
      <c r="CT587" s="214"/>
      <c r="CU587" s="214"/>
      <c r="CV587" s="214"/>
      <c r="CW587" s="214"/>
      <c r="CX587" s="214"/>
      <c r="CY587" s="214"/>
      <c r="CZ587" s="214"/>
    </row>
    <row r="588" s="218" customFormat="true" ht="25.15" customHeight="true" x14ac:dyDescent="0.2">
      <c r="C588" s="1900" t="s">
        <v>319</v>
      </c>
      <c r="D588" s="1695"/>
      <c r="E588" s="511">
        <v>1.7801265123583026E-3</v>
      </c>
      <c r="F588" s="445"/>
      <c r="G588" s="445"/>
      <c r="H588" s="1890" t="s">
        <v>316</v>
      </c>
      <c r="I588" s="1695"/>
      <c r="J588" s="512">
        <v>1.2199796671845411E-3</v>
      </c>
      <c r="K588" s="445"/>
      <c r="L588" s="445"/>
      <c r="M588" s="1895" t="s">
        <v>223</v>
      </c>
      <c r="N588" s="1695"/>
      <c r="O588" s="1695"/>
      <c r="P588" s="445"/>
      <c r="Q588" s="445"/>
      <c r="Z588" s="211"/>
      <c r="AA588" s="211"/>
      <c r="AB588" s="211"/>
      <c r="AC588" s="211"/>
      <c r="AD588" s="211"/>
      <c r="AE588" s="211"/>
      <c r="AF588" s="211"/>
      <c r="AG588" s="211"/>
      <c r="AH588" s="211"/>
      <c r="AI588" s="211"/>
      <c r="AJ588" s="211"/>
      <c r="AK588" s="211"/>
      <c r="AL588" s="211"/>
      <c r="AM588" s="211"/>
      <c r="AN588" s="211"/>
      <c r="AO588" s="211"/>
      <c r="AP588" s="211"/>
      <c r="AQ588" s="211"/>
      <c r="AR588" s="211"/>
      <c r="AS588" s="211"/>
      <c r="AT588" s="211"/>
      <c r="AU588" s="211"/>
      <c r="AV588" s="211"/>
      <c r="AW588" s="211"/>
      <c r="AX588" s="211"/>
      <c r="AY588" s="211"/>
      <c r="AZ588" s="211"/>
      <c r="BA588" s="213"/>
      <c r="BB588" s="288"/>
      <c r="BC588" s="213"/>
      <c r="BD588" s="213"/>
      <c r="BE588" s="213"/>
      <c r="BF588" s="213"/>
      <c r="BG588" s="213"/>
      <c r="BH588" s="213"/>
      <c r="BI588" s="213"/>
      <c r="BJ588" s="213"/>
      <c r="BK588" s="213"/>
      <c r="BL588" s="213"/>
      <c r="BM588" s="213"/>
      <c r="BN588" s="213"/>
      <c r="BO588" s="213"/>
      <c r="BP588" s="213"/>
      <c r="BQ588" s="213"/>
      <c r="BR588" s="213"/>
      <c r="BS588" s="213"/>
      <c r="BT588" s="213"/>
      <c r="BU588" s="213"/>
      <c r="BV588" s="213"/>
      <c r="BW588" s="213"/>
      <c r="BX588" s="213"/>
      <c r="BY588" s="213"/>
      <c r="BZ588" s="214"/>
      <c r="CA588" s="214"/>
      <c r="CB588" s="214"/>
      <c r="CC588" s="214"/>
      <c r="CD588" s="214"/>
      <c r="CE588" s="214"/>
      <c r="CF588" s="214"/>
      <c r="CG588" s="214"/>
      <c r="CH588" s="214"/>
      <c r="CI588" s="214"/>
      <c r="CJ588" s="214"/>
      <c r="CK588" s="214"/>
      <c r="CL588" s="214"/>
      <c r="CM588" s="214"/>
      <c r="CN588" s="214"/>
      <c r="CO588" s="214"/>
      <c r="CP588" s="214"/>
      <c r="CQ588" s="214"/>
      <c r="CR588" s="214"/>
      <c r="CS588" s="214"/>
      <c r="CT588" s="214"/>
      <c r="CU588" s="214"/>
      <c r="CV588" s="214"/>
      <c r="CW588" s="214"/>
      <c r="CX588" s="214"/>
      <c r="CY588" s="214"/>
      <c r="CZ588" s="214"/>
    </row>
    <row r="589" s="218" customFormat="true" ht="25.15" customHeight="true" x14ac:dyDescent="0.2">
      <c r="C589" s="1900" t="s">
        <v>299</v>
      </c>
      <c r="D589" s="1695"/>
      <c r="E589" s="511">
        <v>6.9552467727293397E-3</v>
      </c>
      <c r="F589" s="445"/>
      <c r="G589" s="445"/>
      <c r="H589" s="1890" t="s">
        <v>300</v>
      </c>
      <c r="I589" s="1695"/>
      <c r="J589" s="512">
        <v>5.3484147551025873E-3</v>
      </c>
      <c r="K589" s="445"/>
      <c r="L589" s="445"/>
      <c r="M589" s="1694"/>
      <c r="N589" s="1695"/>
      <c r="O589" s="502" t="s">
        <v>193</v>
      </c>
      <c r="P589" s="445"/>
      <c r="Q589" s="445"/>
      <c r="Z589" s="211"/>
      <c r="AA589" s="211"/>
      <c r="AB589" s="211"/>
      <c r="AC589" s="211"/>
      <c r="AD589" s="211"/>
      <c r="AE589" s="211"/>
      <c r="AF589" s="211"/>
      <c r="AG589" s="211"/>
      <c r="AH589" s="211"/>
      <c r="AI589" s="211"/>
      <c r="AJ589" s="211"/>
      <c r="AK589" s="211"/>
      <c r="AL589" s="211"/>
      <c r="AM589" s="211"/>
      <c r="AN589" s="211"/>
      <c r="AO589" s="211"/>
      <c r="AP589" s="211"/>
      <c r="AQ589" s="211"/>
      <c r="AR589" s="211"/>
      <c r="AS589" s="211"/>
      <c r="AT589" s="211"/>
      <c r="AU589" s="211"/>
      <c r="AV589" s="211"/>
      <c r="AW589" s="211"/>
      <c r="AX589" s="211"/>
      <c r="AY589" s="211"/>
      <c r="AZ589" s="211"/>
      <c r="BA589" s="213"/>
      <c r="BB589" s="288"/>
      <c r="BC589" s="213"/>
      <c r="BD589" s="213"/>
      <c r="BE589" s="213"/>
      <c r="BF589" s="213"/>
      <c r="BG589" s="213"/>
      <c r="BH589" s="213"/>
      <c r="BI589" s="213"/>
      <c r="BJ589" s="213"/>
      <c r="BK589" s="213"/>
      <c r="BL589" s="213"/>
      <c r="BM589" s="213"/>
      <c r="BN589" s="213"/>
      <c r="BO589" s="213"/>
      <c r="BP589" s="213"/>
      <c r="BQ589" s="213"/>
      <c r="BR589" s="213"/>
      <c r="BS589" s="213"/>
      <c r="BT589" s="213"/>
      <c r="BU589" s="213"/>
      <c r="BV589" s="213"/>
      <c r="BW589" s="213"/>
      <c r="BX589" s="213"/>
      <c r="BY589" s="213"/>
      <c r="BZ589" s="214"/>
      <c r="CA589" s="214"/>
      <c r="CB589" s="214"/>
      <c r="CC589" s="214"/>
      <c r="CD589" s="214"/>
      <c r="CE589" s="214"/>
      <c r="CF589" s="214"/>
      <c r="CG589" s="214"/>
      <c r="CH589" s="214"/>
      <c r="CI589" s="214"/>
      <c r="CJ589" s="214"/>
      <c r="CK589" s="214"/>
      <c r="CL589" s="214"/>
      <c r="CM589" s="214"/>
      <c r="CN589" s="214"/>
      <c r="CO589" s="214"/>
      <c r="CP589" s="214"/>
      <c r="CQ589" s="214"/>
      <c r="CR589" s="214"/>
      <c r="CS589" s="214"/>
      <c r="CT589" s="214"/>
      <c r="CU589" s="214"/>
      <c r="CV589" s="214"/>
      <c r="CW589" s="214"/>
      <c r="CX589" s="214"/>
      <c r="CY589" s="214"/>
      <c r="CZ589" s="214"/>
    </row>
    <row r="590" s="218" customFormat="true" ht="25.15" customHeight="true" x14ac:dyDescent="0.2">
      <c r="C590" s="1900" t="s">
        <v>325</v>
      </c>
      <c r="D590" s="1695"/>
      <c r="E590" s="511">
        <v>-8.9254992749787806E-4</v>
      </c>
      <c r="F590" s="445"/>
      <c r="G590" s="445"/>
      <c r="H590" s="1890" t="s">
        <v>303</v>
      </c>
      <c r="I590" s="1695"/>
      <c r="J590" s="512">
        <v>6.7648714172867655E-3</v>
      </c>
      <c r="K590" s="445"/>
      <c r="L590" s="445"/>
      <c r="M590" s="1695"/>
      <c r="N590" s="1695"/>
      <c r="O590" s="528" t="s">
        <v>194</v>
      </c>
      <c r="P590" s="445"/>
      <c r="Q590" s="445"/>
      <c r="Z590" s="211"/>
      <c r="AA590" s="211"/>
      <c r="AB590" s="211"/>
      <c r="AC590" s="211"/>
      <c r="AD590" s="211"/>
      <c r="AE590" s="211"/>
      <c r="AF590" s="211"/>
      <c r="AG590" s="211"/>
      <c r="AH590" s="211"/>
      <c r="AI590" s="211"/>
      <c r="AJ590" s="211"/>
      <c r="AK590" s="211"/>
      <c r="AL590" s="211"/>
      <c r="AM590" s="211"/>
      <c r="AN590" s="211"/>
      <c r="AO590" s="211"/>
      <c r="AP590" s="211"/>
      <c r="AQ590" s="211"/>
      <c r="AR590" s="211"/>
      <c r="AS590" s="211"/>
      <c r="AT590" s="211"/>
      <c r="AU590" s="211"/>
      <c r="AV590" s="211"/>
      <c r="AW590" s="211"/>
      <c r="AX590" s="211"/>
      <c r="AY590" s="211"/>
      <c r="AZ590" s="211"/>
      <c r="BA590" s="213"/>
      <c r="BB590" s="288"/>
      <c r="BC590" s="213"/>
      <c r="BD590" s="213"/>
      <c r="BE590" s="213"/>
      <c r="BF590" s="213"/>
      <c r="BG590" s="213"/>
      <c r="BH590" s="213"/>
      <c r="BI590" s="213"/>
      <c r="BJ590" s="213"/>
      <c r="BK590" s="213"/>
      <c r="BL590" s="213"/>
      <c r="BM590" s="213"/>
      <c r="BN590" s="213"/>
      <c r="BO590" s="213"/>
      <c r="BP590" s="213"/>
      <c r="BQ590" s="213"/>
      <c r="BR590" s="213"/>
      <c r="BS590" s="213"/>
      <c r="BT590" s="213"/>
      <c r="BU590" s="213"/>
      <c r="BV590" s="213"/>
      <c r="BW590" s="213"/>
      <c r="BX590" s="213"/>
      <c r="BY590" s="213"/>
      <c r="BZ590" s="214"/>
      <c r="CA590" s="214"/>
      <c r="CB590" s="214"/>
      <c r="CC590" s="214"/>
      <c r="CD590" s="214"/>
      <c r="CE590" s="214"/>
      <c r="CF590" s="214"/>
      <c r="CG590" s="214"/>
      <c r="CH590" s="214"/>
      <c r="CI590" s="214"/>
      <c r="CJ590" s="214"/>
      <c r="CK590" s="214"/>
      <c r="CL590" s="214"/>
      <c r="CM590" s="214"/>
      <c r="CN590" s="214"/>
      <c r="CO590" s="214"/>
      <c r="CP590" s="214"/>
      <c r="CQ590" s="214"/>
      <c r="CR590" s="214"/>
      <c r="CS590" s="214"/>
      <c r="CT590" s="214"/>
      <c r="CU590" s="214"/>
      <c r="CV590" s="214"/>
      <c r="CW590" s="214"/>
      <c r="CX590" s="214"/>
      <c r="CY590" s="214"/>
      <c r="CZ590" s="214"/>
    </row>
    <row r="591" s="218" customFormat="true" ht="25.15" customHeight="true" x14ac:dyDescent="0.2">
      <c r="C591" s="1900" t="s">
        <v>264</v>
      </c>
      <c r="D591" s="1695"/>
      <c r="E591" s="511">
        <v>-5.52280852382879E-2</v>
      </c>
      <c r="F591" s="445"/>
      <c r="G591" s="445"/>
      <c r="H591" s="1890" t="s">
        <v>306</v>
      </c>
      <c r="I591" s="1695"/>
      <c r="J591" s="512">
        <v>3.3815984329352337E-3</v>
      </c>
      <c r="K591" s="445"/>
      <c r="L591" s="445"/>
      <c r="M591" s="1908" t="s">
        <v>197</v>
      </c>
      <c r="N591" s="1695"/>
      <c r="O591" s="510">
        <v>7.4871835466033348E-2</v>
      </c>
      <c r="P591" s="445"/>
      <c r="Q591" s="445"/>
      <c r="Z591" s="211"/>
      <c r="AA591" s="211"/>
      <c r="AB591" s="211"/>
      <c r="AC591" s="211"/>
      <c r="AD591" s="211"/>
      <c r="AE591" s="211"/>
      <c r="AF591" s="211"/>
      <c r="AG591" s="211"/>
      <c r="AH591" s="211"/>
      <c r="AI591" s="211"/>
      <c r="AJ591" s="211"/>
      <c r="AK591" s="211"/>
      <c r="AL591" s="211"/>
      <c r="AM591" s="211"/>
      <c r="AN591" s="211"/>
      <c r="AO591" s="211"/>
      <c r="AP591" s="211"/>
      <c r="AQ591" s="211"/>
      <c r="AR591" s="211"/>
      <c r="AS591" s="211"/>
      <c r="AT591" s="211"/>
      <c r="AU591" s="211"/>
      <c r="AV591" s="211"/>
      <c r="AW591" s="211"/>
      <c r="AX591" s="211"/>
      <c r="AY591" s="211"/>
      <c r="AZ591" s="211"/>
      <c r="BA591" s="213"/>
      <c r="BB591" s="288"/>
      <c r="BC591" s="213"/>
      <c r="BD591" s="213"/>
      <c r="BE591" s="213"/>
      <c r="BF591" s="213"/>
      <c r="BG591" s="213"/>
      <c r="BH591" s="213"/>
      <c r="BI591" s="213"/>
      <c r="BJ591" s="213"/>
      <c r="BK591" s="213"/>
      <c r="BL591" s="213"/>
      <c r="BM591" s="213"/>
      <c r="BN591" s="213"/>
      <c r="BO591" s="213"/>
      <c r="BP591" s="213"/>
      <c r="BQ591" s="213"/>
      <c r="BR591" s="213"/>
      <c r="BS591" s="213"/>
      <c r="BT591" s="213"/>
      <c r="BU591" s="213"/>
      <c r="BV591" s="213"/>
      <c r="BW591" s="213"/>
      <c r="BX591" s="213"/>
      <c r="BY591" s="213"/>
      <c r="BZ591" s="214"/>
      <c r="CA591" s="214"/>
      <c r="CB591" s="214"/>
      <c r="CC591" s="214"/>
      <c r="CD591" s="214"/>
      <c r="CE591" s="214"/>
      <c r="CF591" s="214"/>
      <c r="CG591" s="214"/>
      <c r="CH591" s="214"/>
      <c r="CI591" s="214"/>
      <c r="CJ591" s="214"/>
      <c r="CK591" s="214"/>
      <c r="CL591" s="214"/>
      <c r="CM591" s="214"/>
      <c r="CN591" s="214"/>
      <c r="CO591" s="214"/>
      <c r="CP591" s="214"/>
      <c r="CQ591" s="214"/>
      <c r="CR591" s="214"/>
      <c r="CS591" s="214"/>
      <c r="CT591" s="214"/>
      <c r="CU591" s="214"/>
      <c r="CV591" s="214"/>
      <c r="CW591" s="214"/>
      <c r="CX591" s="214"/>
      <c r="CY591" s="214"/>
      <c r="CZ591" s="214"/>
    </row>
    <row r="592" s="218" customFormat="true" ht="25.15" customHeight="true" x14ac:dyDescent="0.2">
      <c r="C592" s="1900" t="s">
        <v>292</v>
      </c>
      <c r="D592" s="1695"/>
      <c r="E592" s="511">
        <v>-5.6207248124126282E-3</v>
      </c>
      <c r="F592" s="445"/>
      <c r="G592" s="445"/>
      <c r="H592" s="1890" t="s">
        <v>315</v>
      </c>
      <c r="I592" s="1695"/>
      <c r="J592" s="512">
        <v>3.7954903015479284E-3</v>
      </c>
      <c r="K592" s="445"/>
      <c r="L592" s="445"/>
      <c r="M592" s="1894" t="s">
        <v>207</v>
      </c>
      <c r="N592" s="1695"/>
      <c r="O592" s="513">
        <v>5.5350811968593552E-2</v>
      </c>
      <c r="P592" s="445"/>
      <c r="Q592" s="445"/>
      <c r="Z592" s="211"/>
      <c r="AA592" s="211"/>
      <c r="AB592" s="211"/>
      <c r="AC592" s="211"/>
      <c r="AD592" s="211"/>
      <c r="AE592" s="211"/>
      <c r="AF592" s="211"/>
      <c r="AG592" s="211"/>
      <c r="AH592" s="211"/>
      <c r="AI592" s="211"/>
      <c r="AJ592" s="211"/>
      <c r="AK592" s="211"/>
      <c r="AL592" s="211"/>
      <c r="AM592" s="211"/>
      <c r="AN592" s="211"/>
      <c r="AO592" s="211"/>
      <c r="AP592" s="211"/>
      <c r="AQ592" s="211"/>
      <c r="AR592" s="211"/>
      <c r="AS592" s="211"/>
      <c r="AT592" s="211"/>
      <c r="AU592" s="211"/>
      <c r="AV592" s="211"/>
      <c r="AW592" s="211"/>
      <c r="AX592" s="211"/>
      <c r="AY592" s="211"/>
      <c r="AZ592" s="211"/>
      <c r="BA592" s="213"/>
      <c r="BB592" s="288"/>
      <c r="BC592" s="213"/>
      <c r="BD592" s="213"/>
      <c r="BE592" s="213"/>
      <c r="BF592" s="213"/>
      <c r="BG592" s="213"/>
      <c r="BH592" s="213"/>
      <c r="BI592" s="213"/>
      <c r="BJ592" s="213"/>
      <c r="BK592" s="213"/>
      <c r="BL592" s="213"/>
      <c r="BM592" s="213"/>
      <c r="BN592" s="213"/>
      <c r="BO592" s="213"/>
      <c r="BP592" s="213"/>
      <c r="BQ592" s="213"/>
      <c r="BR592" s="213"/>
      <c r="BS592" s="213"/>
      <c r="BT592" s="213"/>
      <c r="BU592" s="213"/>
      <c r="BV592" s="213"/>
      <c r="BW592" s="213"/>
      <c r="BX592" s="213"/>
      <c r="BY592" s="213"/>
      <c r="BZ592" s="214"/>
      <c r="CA592" s="214"/>
      <c r="CB592" s="214"/>
      <c r="CC592" s="214"/>
      <c r="CD592" s="214"/>
      <c r="CE592" s="214"/>
      <c r="CF592" s="214"/>
      <c r="CG592" s="214"/>
      <c r="CH592" s="214"/>
      <c r="CI592" s="214"/>
      <c r="CJ592" s="214"/>
      <c r="CK592" s="214"/>
      <c r="CL592" s="214"/>
      <c r="CM592" s="214"/>
      <c r="CN592" s="214"/>
      <c r="CO592" s="214"/>
      <c r="CP592" s="214"/>
      <c r="CQ592" s="214"/>
      <c r="CR592" s="214"/>
      <c r="CS592" s="214"/>
      <c r="CT592" s="214"/>
      <c r="CU592" s="214"/>
      <c r="CV592" s="214"/>
      <c r="CW592" s="214"/>
      <c r="CX592" s="214"/>
      <c r="CY592" s="214"/>
      <c r="CZ592" s="214"/>
    </row>
    <row r="593" s="218" customFormat="true" ht="25.15" customHeight="true" x14ac:dyDescent="0.2">
      <c r="C593" s="1900" t="s">
        <v>283</v>
      </c>
      <c r="D593" s="1695"/>
      <c r="E593" s="511">
        <v>-7.4309942848493809E-3</v>
      </c>
      <c r="F593" s="445"/>
      <c r="G593" s="445"/>
      <c r="H593" s="1891" t="s">
        <v>313</v>
      </c>
      <c r="I593" s="1695"/>
      <c r="J593" s="517">
        <v>4.3079921655908553E-3</v>
      </c>
      <c r="K593" s="445"/>
      <c r="L593" s="445"/>
      <c r="M593" s="1894" t="s">
        <v>195</v>
      </c>
      <c r="N593" s="1695"/>
      <c r="O593" s="513">
        <v>9.6193384060033416E-2</v>
      </c>
      <c r="P593" s="445"/>
      <c r="Q593" s="445"/>
      <c r="Z593" s="211"/>
      <c r="AA593" s="211"/>
      <c r="AB593" s="211"/>
      <c r="AC593" s="211"/>
      <c r="AD593" s="211"/>
      <c r="AE593" s="211"/>
      <c r="AF593" s="211"/>
      <c r="AG593" s="211"/>
      <c r="AH593" s="211"/>
      <c r="AI593" s="211"/>
      <c r="AJ593" s="211"/>
      <c r="AK593" s="211"/>
      <c r="AL593" s="211"/>
      <c r="AM593" s="211"/>
      <c r="AN593" s="211"/>
      <c r="AO593" s="211"/>
      <c r="AP593" s="211"/>
      <c r="AQ593" s="211"/>
      <c r="AR593" s="211"/>
      <c r="AS593" s="211"/>
      <c r="AT593" s="211"/>
      <c r="AU593" s="211"/>
      <c r="AV593" s="211"/>
      <c r="AW593" s="211"/>
      <c r="AX593" s="211"/>
      <c r="AY593" s="211"/>
      <c r="AZ593" s="211"/>
      <c r="BA593" s="213"/>
      <c r="BB593" s="288"/>
      <c r="BC593" s="213"/>
      <c r="BD593" s="213"/>
      <c r="BE593" s="213"/>
      <c r="BF593" s="213"/>
      <c r="BG593" s="213"/>
      <c r="BH593" s="213"/>
      <c r="BI593" s="213"/>
      <c r="BJ593" s="213"/>
      <c r="BK593" s="213"/>
      <c r="BL593" s="213"/>
      <c r="BM593" s="213"/>
      <c r="BN593" s="213"/>
      <c r="BO593" s="213"/>
      <c r="BP593" s="213"/>
      <c r="BQ593" s="213"/>
      <c r="BR593" s="213"/>
      <c r="BS593" s="213"/>
      <c r="BT593" s="213"/>
      <c r="BU593" s="213"/>
      <c r="BV593" s="213"/>
      <c r="BW593" s="213"/>
      <c r="BX593" s="213"/>
      <c r="BY593" s="213"/>
      <c r="BZ593" s="214"/>
      <c r="CA593" s="214"/>
      <c r="CB593" s="214"/>
      <c r="CC593" s="214"/>
      <c r="CD593" s="214"/>
      <c r="CE593" s="214"/>
      <c r="CF593" s="214"/>
      <c r="CG593" s="214"/>
      <c r="CH593" s="214"/>
      <c r="CI593" s="214"/>
      <c r="CJ593" s="214"/>
      <c r="CK593" s="214"/>
      <c r="CL593" s="214"/>
      <c r="CM593" s="214"/>
      <c r="CN593" s="214"/>
      <c r="CO593" s="214"/>
      <c r="CP593" s="214"/>
      <c r="CQ593" s="214"/>
      <c r="CR593" s="214"/>
      <c r="CS593" s="214"/>
      <c r="CT593" s="214"/>
      <c r="CU593" s="214"/>
      <c r="CV593" s="214"/>
      <c r="CW593" s="214"/>
      <c r="CX593" s="214"/>
      <c r="CY593" s="214"/>
      <c r="CZ593" s="214"/>
    </row>
    <row r="594" s="218" customFormat="true" ht="25.15" customHeight="true" x14ac:dyDescent="0.2">
      <c r="C594" s="1900" t="s">
        <v>287</v>
      </c>
      <c r="D594" s="1695"/>
      <c r="E594" s="511">
        <v>1.1850281908660793E-2</v>
      </c>
      <c r="F594" s="445"/>
      <c r="G594" s="445"/>
      <c r="H594" s="1694"/>
      <c r="I594" s="1695"/>
      <c r="J594" s="461"/>
      <c r="K594" s="445"/>
      <c r="L594" s="445"/>
      <c r="M594" s="1894" t="s">
        <v>200</v>
      </c>
      <c r="N594" s="1695"/>
      <c r="O594" s="513">
        <v>8.1611566790316198E-2</v>
      </c>
      <c r="P594" s="445"/>
      <c r="Q594" s="445"/>
      <c r="Z594" s="211"/>
      <c r="AA594" s="211"/>
      <c r="AB594" s="211"/>
      <c r="AC594" s="211"/>
      <c r="AD594" s="211"/>
      <c r="AE594" s="211"/>
      <c r="AF594" s="211"/>
      <c r="AG594" s="211"/>
      <c r="AH594" s="211"/>
      <c r="AI594" s="211"/>
      <c r="AJ594" s="211"/>
      <c r="AK594" s="211"/>
      <c r="AL594" s="211"/>
      <c r="AM594" s="211"/>
      <c r="AN594" s="211"/>
      <c r="AO594" s="211"/>
      <c r="AP594" s="211"/>
      <c r="AQ594" s="211"/>
      <c r="AR594" s="211"/>
      <c r="AS594" s="211"/>
      <c r="AT594" s="211"/>
      <c r="AU594" s="211"/>
      <c r="AV594" s="211"/>
      <c r="AW594" s="211"/>
      <c r="AX594" s="211"/>
      <c r="AY594" s="211"/>
      <c r="AZ594" s="211"/>
      <c r="BA594" s="213"/>
      <c r="BB594" s="288"/>
      <c r="BC594" s="213"/>
      <c r="BD594" s="213"/>
      <c r="BE594" s="213"/>
      <c r="BF594" s="213"/>
      <c r="BG594" s="213"/>
      <c r="BH594" s="213"/>
      <c r="BI594" s="213"/>
      <c r="BJ594" s="213"/>
      <c r="BK594" s="213"/>
      <c r="BL594" s="213"/>
      <c r="BM594" s="213"/>
      <c r="BN594" s="213"/>
      <c r="BO594" s="213"/>
      <c r="BP594" s="213"/>
      <c r="BQ594" s="213"/>
      <c r="BR594" s="213"/>
      <c r="BS594" s="213"/>
      <c r="BT594" s="213"/>
      <c r="BU594" s="213"/>
      <c r="BV594" s="213"/>
      <c r="BW594" s="213"/>
      <c r="BX594" s="213"/>
      <c r="BY594" s="213"/>
      <c r="BZ594" s="214"/>
      <c r="CA594" s="214"/>
      <c r="CB594" s="214"/>
      <c r="CC594" s="214"/>
      <c r="CD594" s="214"/>
      <c r="CE594" s="214"/>
      <c r="CF594" s="214"/>
      <c r="CG594" s="214"/>
      <c r="CH594" s="214"/>
      <c r="CI594" s="214"/>
      <c r="CJ594" s="214"/>
      <c r="CK594" s="214"/>
      <c r="CL594" s="214"/>
      <c r="CM594" s="214"/>
      <c r="CN594" s="214"/>
      <c r="CO594" s="214"/>
      <c r="CP594" s="214"/>
      <c r="CQ594" s="214"/>
      <c r="CR594" s="214"/>
      <c r="CS594" s="214"/>
      <c r="CT594" s="214"/>
      <c r="CU594" s="214"/>
      <c r="CV594" s="214"/>
      <c r="CW594" s="214"/>
      <c r="CX594" s="214"/>
      <c r="CY594" s="214"/>
      <c r="CZ594" s="214"/>
    </row>
    <row r="595" s="218" customFormat="true" ht="25.15" customHeight="true" x14ac:dyDescent="0.2">
      <c r="C595" s="1900" t="s">
        <v>328</v>
      </c>
      <c r="D595" s="1695"/>
      <c r="E595" s="511">
        <v>-1.508682718963295E-4</v>
      </c>
      <c r="F595" s="445"/>
      <c r="G595" s="445"/>
      <c r="H595" s="1694"/>
      <c r="I595" s="1695"/>
      <c r="J595" s="445"/>
      <c r="K595" s="445"/>
      <c r="L595" s="445"/>
      <c r="M595" s="1894" t="s">
        <v>208</v>
      </c>
      <c r="N595" s="1695"/>
      <c r="O595" s="513">
        <v>4.3740870188998429E-2</v>
      </c>
      <c r="P595" s="445"/>
      <c r="Q595" s="445"/>
      <c r="Z595" s="211"/>
      <c r="AA595" s="211"/>
      <c r="AB595" s="211"/>
      <c r="AC595" s="211"/>
      <c r="AD595" s="211"/>
      <c r="AE595" s="211"/>
      <c r="AF595" s="211"/>
      <c r="AG595" s="211"/>
      <c r="AH595" s="211"/>
      <c r="AI595" s="211"/>
      <c r="AJ595" s="211"/>
      <c r="AK595" s="211"/>
      <c r="AL595" s="211"/>
      <c r="AM595" s="211"/>
      <c r="AN595" s="211"/>
      <c r="AO595" s="211"/>
      <c r="AP595" s="211"/>
      <c r="AQ595" s="211"/>
      <c r="AR595" s="211"/>
      <c r="AS595" s="211"/>
      <c r="AT595" s="211"/>
      <c r="AU595" s="211"/>
      <c r="AV595" s="211"/>
      <c r="AW595" s="211"/>
      <c r="AX595" s="211"/>
      <c r="AY595" s="211"/>
      <c r="AZ595" s="211"/>
      <c r="BA595" s="213"/>
      <c r="BB595" s="288"/>
      <c r="BC595" s="213"/>
      <c r="BD595" s="213"/>
      <c r="BE595" s="213"/>
      <c r="BF595" s="213"/>
      <c r="BG595" s="213"/>
      <c r="BH595" s="213"/>
      <c r="BI595" s="213"/>
      <c r="BJ595" s="213"/>
      <c r="BK595" s="213"/>
      <c r="BL595" s="213"/>
      <c r="BM595" s="213"/>
      <c r="BN595" s="213"/>
      <c r="BO595" s="213"/>
      <c r="BP595" s="213"/>
      <c r="BQ595" s="213"/>
      <c r="BR595" s="213"/>
      <c r="BS595" s="213"/>
      <c r="BT595" s="213"/>
      <c r="BU595" s="213"/>
      <c r="BV595" s="213"/>
      <c r="BW595" s="213"/>
      <c r="BX595" s="213"/>
      <c r="BY595" s="213"/>
      <c r="BZ595" s="214"/>
      <c r="CA595" s="214"/>
      <c r="CB595" s="214"/>
      <c r="CC595" s="214"/>
      <c r="CD595" s="214"/>
      <c r="CE595" s="214"/>
      <c r="CF595" s="214"/>
      <c r="CG595" s="214"/>
      <c r="CH595" s="214"/>
      <c r="CI595" s="214"/>
      <c r="CJ595" s="214"/>
      <c r="CK595" s="214"/>
      <c r="CL595" s="214"/>
      <c r="CM595" s="214"/>
      <c r="CN595" s="214"/>
      <c r="CO595" s="214"/>
      <c r="CP595" s="214"/>
      <c r="CQ595" s="214"/>
      <c r="CR595" s="214"/>
      <c r="CS595" s="214"/>
      <c r="CT595" s="214"/>
      <c r="CU595" s="214"/>
      <c r="CV595" s="214"/>
      <c r="CW595" s="214"/>
      <c r="CX595" s="214"/>
      <c r="CY595" s="214"/>
      <c r="CZ595" s="214"/>
    </row>
    <row r="596" s="218" customFormat="true" ht="25.15" customHeight="true" x14ac:dyDescent="0.2">
      <c r="C596" s="1900" t="s">
        <v>312</v>
      </c>
      <c r="D596" s="1695"/>
      <c r="E596" s="511">
        <v>-2.7354708310992721E-3</v>
      </c>
      <c r="F596" s="445"/>
      <c r="G596" s="445"/>
      <c r="H596" s="1888" t="s">
        <v>219</v>
      </c>
      <c r="I596" s="1695"/>
      <c r="J596" s="1695"/>
      <c r="K596" s="1695"/>
      <c r="L596" s="1695"/>
      <c r="M596" s="1894" t="s">
        <v>204</v>
      </c>
      <c r="N596" s="1695"/>
      <c r="O596" s="513">
        <v>7.090473241650222E-2</v>
      </c>
      <c r="P596" s="445"/>
      <c r="Q596" s="445"/>
      <c r="Z596" s="211"/>
      <c r="AA596" s="211"/>
      <c r="AB596" s="211"/>
      <c r="AC596" s="211"/>
      <c r="AD596" s="211"/>
      <c r="AE596" s="211"/>
      <c r="AF596" s="211"/>
      <c r="AG596" s="211"/>
      <c r="AH596" s="211"/>
      <c r="AI596" s="211"/>
      <c r="AJ596" s="211"/>
      <c r="AK596" s="211"/>
      <c r="AL596" s="211"/>
      <c r="AM596" s="211"/>
      <c r="AN596" s="211"/>
      <c r="AO596" s="211"/>
      <c r="AP596" s="211"/>
      <c r="AQ596" s="211"/>
      <c r="AR596" s="211"/>
      <c r="AS596" s="211"/>
      <c r="AT596" s="211"/>
      <c r="AU596" s="211"/>
      <c r="AV596" s="211"/>
      <c r="AW596" s="211"/>
      <c r="AX596" s="211"/>
      <c r="AY596" s="211"/>
      <c r="AZ596" s="211"/>
      <c r="BA596" s="213"/>
      <c r="BB596" s="288"/>
      <c r="BC596" s="213"/>
      <c r="BD596" s="213"/>
      <c r="BE596" s="213"/>
      <c r="BF596" s="213"/>
      <c r="BG596" s="213"/>
      <c r="BH596" s="213"/>
      <c r="BI596" s="213"/>
      <c r="BJ596" s="213"/>
      <c r="BK596" s="213"/>
      <c r="BL596" s="213"/>
      <c r="BM596" s="213"/>
      <c r="BN596" s="213"/>
      <c r="BO596" s="213"/>
      <c r="BP596" s="213"/>
      <c r="BQ596" s="213"/>
      <c r="BR596" s="213"/>
      <c r="BS596" s="213"/>
      <c r="BT596" s="213"/>
      <c r="BU596" s="213"/>
      <c r="BV596" s="213"/>
      <c r="BW596" s="213"/>
      <c r="BX596" s="213"/>
      <c r="BY596" s="213"/>
      <c r="BZ596" s="214"/>
      <c r="CA596" s="214"/>
      <c r="CB596" s="214"/>
      <c r="CC596" s="214"/>
      <c r="CD596" s="214"/>
      <c r="CE596" s="214"/>
      <c r="CF596" s="214"/>
      <c r="CG596" s="214"/>
      <c r="CH596" s="214"/>
      <c r="CI596" s="214"/>
      <c r="CJ596" s="214"/>
      <c r="CK596" s="214"/>
      <c r="CL596" s="214"/>
      <c r="CM596" s="214"/>
      <c r="CN596" s="214"/>
      <c r="CO596" s="214"/>
      <c r="CP596" s="214"/>
      <c r="CQ596" s="214"/>
      <c r="CR596" s="214"/>
      <c r="CS596" s="214"/>
      <c r="CT596" s="214"/>
      <c r="CU596" s="214"/>
      <c r="CV596" s="214"/>
      <c r="CW596" s="214"/>
      <c r="CX596" s="214"/>
      <c r="CY596" s="214"/>
      <c r="CZ596" s="214"/>
    </row>
    <row r="597" s="218" customFormat="true" ht="25.15" customHeight="true" x14ac:dyDescent="0.2">
      <c r="C597" s="1900" t="s">
        <v>260</v>
      </c>
      <c r="D597" s="1695"/>
      <c r="E597" s="511">
        <v>7.1383992767426976E-2</v>
      </c>
      <c r="F597" s="445"/>
      <c r="G597" s="445"/>
      <c r="H597" s="1904" t="s">
        <v>193</v>
      </c>
      <c r="I597" s="1695"/>
      <c r="J597" s="1905" t="s">
        <v>220</v>
      </c>
      <c r="K597" s="1906"/>
      <c r="L597" s="1907"/>
      <c r="M597" s="1894" t="s">
        <v>202</v>
      </c>
      <c r="N597" s="1695"/>
      <c r="O597" s="513">
        <v>6.4730817587131131E-2</v>
      </c>
      <c r="P597" s="445"/>
      <c r="Q597" s="445"/>
      <c r="Z597" s="211"/>
      <c r="AA597" s="211"/>
      <c r="AB597" s="211"/>
      <c r="AC597" s="211"/>
      <c r="AD597" s="211"/>
      <c r="AE597" s="211"/>
      <c r="AF597" s="211"/>
      <c r="AG597" s="211"/>
      <c r="AH597" s="211"/>
      <c r="AI597" s="211"/>
      <c r="AJ597" s="211"/>
      <c r="AK597" s="211"/>
      <c r="AL597" s="211"/>
      <c r="AM597" s="211"/>
      <c r="AN597" s="211"/>
      <c r="AO597" s="211"/>
      <c r="AP597" s="211"/>
      <c r="AQ597" s="211"/>
      <c r="AR597" s="211"/>
      <c r="AS597" s="211"/>
      <c r="AT597" s="211"/>
      <c r="AU597" s="211"/>
      <c r="AV597" s="211"/>
      <c r="AW597" s="211"/>
      <c r="AX597" s="211"/>
      <c r="AY597" s="211"/>
      <c r="AZ597" s="211"/>
      <c r="BA597" s="213"/>
      <c r="BB597" s="288"/>
      <c r="BC597" s="213"/>
      <c r="BD597" s="213"/>
      <c r="BE597" s="213"/>
      <c r="BF597" s="213"/>
      <c r="BG597" s="213"/>
      <c r="BH597" s="213"/>
      <c r="BI597" s="213"/>
      <c r="BJ597" s="213"/>
      <c r="BK597" s="213"/>
      <c r="BL597" s="213"/>
      <c r="BM597" s="213"/>
      <c r="BN597" s="213"/>
      <c r="BO597" s="213"/>
      <c r="BP597" s="213"/>
      <c r="BQ597" s="213"/>
      <c r="BR597" s="213"/>
      <c r="BS597" s="213"/>
      <c r="BT597" s="213"/>
      <c r="BU597" s="213"/>
      <c r="BV597" s="213"/>
      <c r="BW597" s="213"/>
      <c r="BX597" s="213"/>
      <c r="BY597" s="213"/>
      <c r="BZ597" s="214"/>
      <c r="CA597" s="214"/>
      <c r="CB597" s="214"/>
      <c r="CC597" s="214"/>
      <c r="CD597" s="214"/>
      <c r="CE597" s="214"/>
      <c r="CF597" s="214"/>
      <c r="CG597" s="214"/>
      <c r="CH597" s="214"/>
      <c r="CI597" s="214"/>
      <c r="CJ597" s="214"/>
      <c r="CK597" s="214"/>
      <c r="CL597" s="214"/>
      <c r="CM597" s="214"/>
      <c r="CN597" s="214"/>
      <c r="CO597" s="214"/>
      <c r="CP597" s="214"/>
      <c r="CQ597" s="214"/>
      <c r="CR597" s="214"/>
      <c r="CS597" s="214"/>
      <c r="CT597" s="214"/>
      <c r="CU597" s="214"/>
      <c r="CV597" s="214"/>
      <c r="CW597" s="214"/>
      <c r="CX597" s="214"/>
      <c r="CY597" s="214"/>
      <c r="CZ597" s="214"/>
    </row>
    <row r="598" s="218" customFormat="true" ht="25.15" customHeight="true" x14ac:dyDescent="0.2">
      <c r="C598" s="1900" t="s">
        <v>290</v>
      </c>
      <c r="D598" s="1695"/>
      <c r="E598" s="511">
        <v>3.644739543209308E-3</v>
      </c>
      <c r="F598" s="445"/>
      <c r="G598" s="445"/>
      <c r="H598" s="1695"/>
      <c r="I598" s="1695"/>
      <c r="J598" s="503" t="s">
        <v>172</v>
      </c>
      <c r="K598" s="504" t="s">
        <v>221</v>
      </c>
      <c r="L598" s="505" t="s">
        <v>222</v>
      </c>
      <c r="M598" s="1894" t="s">
        <v>262</v>
      </c>
      <c r="N598" s="1695"/>
      <c r="O598" s="513">
        <v>3.7110312334833057E-2</v>
      </c>
      <c r="P598" s="445"/>
      <c r="Q598" s="445"/>
      <c r="Z598" s="211"/>
      <c r="AA598" s="211"/>
      <c r="AB598" s="211"/>
      <c r="AC598" s="211"/>
      <c r="AD598" s="211"/>
      <c r="AE598" s="211"/>
      <c r="AF598" s="211"/>
      <c r="AG598" s="211"/>
      <c r="AH598" s="211"/>
      <c r="AI598" s="211"/>
      <c r="AJ598" s="211"/>
      <c r="AK598" s="211"/>
      <c r="AL598" s="211"/>
      <c r="AM598" s="211"/>
      <c r="AN598" s="211"/>
      <c r="AO598" s="211"/>
      <c r="AP598" s="211"/>
      <c r="AQ598" s="211"/>
      <c r="AR598" s="211"/>
      <c r="AS598" s="211"/>
      <c r="AT598" s="211"/>
      <c r="AU598" s="211"/>
      <c r="AV598" s="211"/>
      <c r="AW598" s="211"/>
      <c r="AX598" s="211"/>
      <c r="AY598" s="211"/>
      <c r="AZ598" s="211"/>
      <c r="BA598" s="213"/>
      <c r="BB598" s="288"/>
      <c r="BC598" s="213"/>
      <c r="BD598" s="213"/>
      <c r="BE598" s="213"/>
      <c r="BF598" s="213"/>
      <c r="BG598" s="213"/>
      <c r="BH598" s="213"/>
      <c r="BI598" s="213"/>
      <c r="BJ598" s="213"/>
      <c r="BK598" s="213"/>
      <c r="BL598" s="213"/>
      <c r="BM598" s="213"/>
      <c r="BN598" s="213"/>
      <c r="BO598" s="213"/>
      <c r="BP598" s="213"/>
      <c r="BQ598" s="213"/>
      <c r="BR598" s="213"/>
      <c r="BS598" s="213"/>
      <c r="BT598" s="213"/>
      <c r="BU598" s="213"/>
      <c r="BV598" s="213"/>
      <c r="BW598" s="213"/>
      <c r="BX598" s="213"/>
      <c r="BY598" s="213"/>
      <c r="BZ598" s="214"/>
      <c r="CA598" s="214"/>
      <c r="CB598" s="214"/>
      <c r="CC598" s="214"/>
      <c r="CD598" s="214"/>
      <c r="CE598" s="214"/>
      <c r="CF598" s="214"/>
      <c r="CG598" s="214"/>
      <c r="CH598" s="214"/>
      <c r="CI598" s="214"/>
      <c r="CJ598" s="214"/>
      <c r="CK598" s="214"/>
      <c r="CL598" s="214"/>
      <c r="CM598" s="214"/>
      <c r="CN598" s="214"/>
      <c r="CO598" s="214"/>
      <c r="CP598" s="214"/>
      <c r="CQ598" s="214"/>
      <c r="CR598" s="214"/>
      <c r="CS598" s="214"/>
      <c r="CT598" s="214"/>
      <c r="CU598" s="214"/>
      <c r="CV598" s="214"/>
      <c r="CW598" s="214"/>
      <c r="CX598" s="214"/>
      <c r="CY598" s="214"/>
      <c r="CZ598" s="214"/>
    </row>
    <row r="599" s="218" customFormat="true" ht="25.15" customHeight="true" x14ac:dyDescent="0.2">
      <c r="C599" s="1900" t="s">
        <v>295</v>
      </c>
      <c r="D599" s="1695"/>
      <c r="E599" s="511">
        <v>9.2930079195591743E-3</v>
      </c>
      <c r="F599" s="445"/>
      <c r="G599" s="445"/>
      <c r="H599" s="1902" t="s">
        <v>194</v>
      </c>
      <c r="I599" s="1695"/>
      <c r="J599" s="529">
        <v>7.7782757791514632</v>
      </c>
      <c r="K599" s="530">
        <v>8.3637373969370579</v>
      </c>
      <c r="L599" s="531">
        <v>8.3637373969370579</v>
      </c>
      <c r="M599" s="1894" t="s">
        <v>270</v>
      </c>
      <c r="N599" s="1695"/>
      <c r="O599" s="513">
        <v>6.1392087411446493E-2</v>
      </c>
      <c r="P599" s="445"/>
      <c r="Q599" s="445"/>
      <c r="Z599" s="211"/>
      <c r="AA599" s="211"/>
      <c r="AB599" s="211"/>
      <c r="AC599" s="211"/>
      <c r="AD599" s="211"/>
      <c r="AE599" s="211"/>
      <c r="AF599" s="211"/>
      <c r="AG599" s="211"/>
      <c r="AH599" s="211"/>
      <c r="AI599" s="211"/>
      <c r="AJ599" s="211"/>
      <c r="AK599" s="211"/>
      <c r="AL599" s="211"/>
      <c r="AM599" s="211"/>
      <c r="AN599" s="211"/>
      <c r="AO599" s="211"/>
      <c r="AP599" s="211"/>
      <c r="AQ599" s="211"/>
      <c r="AR599" s="211"/>
      <c r="AS599" s="211"/>
      <c r="AT599" s="211"/>
      <c r="AU599" s="211"/>
      <c r="AV599" s="211"/>
      <c r="AW599" s="211"/>
      <c r="AX599" s="211"/>
      <c r="AY599" s="211"/>
      <c r="AZ599" s="211"/>
      <c r="BA599" s="213"/>
      <c r="BB599" s="288"/>
      <c r="BC599" s="213"/>
      <c r="BD599" s="213"/>
      <c r="BE599" s="213"/>
      <c r="BF599" s="213"/>
      <c r="BG599" s="213"/>
      <c r="BH599" s="213"/>
      <c r="BI599" s="213"/>
      <c r="BJ599" s="213"/>
      <c r="BK599" s="213"/>
      <c r="BL599" s="213"/>
      <c r="BM599" s="213"/>
      <c r="BN599" s="213"/>
      <c r="BO599" s="213"/>
      <c r="BP599" s="213"/>
      <c r="BQ599" s="213"/>
      <c r="BR599" s="213"/>
      <c r="BS599" s="213"/>
      <c r="BT599" s="213"/>
      <c r="BU599" s="213"/>
      <c r="BV599" s="213"/>
      <c r="BW599" s="213"/>
      <c r="BX599" s="213"/>
      <c r="BY599" s="213"/>
      <c r="BZ599" s="214"/>
      <c r="CA599" s="214"/>
      <c r="CB599" s="214"/>
      <c r="CC599" s="214"/>
      <c r="CD599" s="214"/>
      <c r="CE599" s="214"/>
      <c r="CF599" s="214"/>
      <c r="CG599" s="214"/>
      <c r="CH599" s="214"/>
      <c r="CI599" s="214"/>
      <c r="CJ599" s="214"/>
      <c r="CK599" s="214"/>
      <c r="CL599" s="214"/>
      <c r="CM599" s="214"/>
      <c r="CN599" s="214"/>
      <c r="CO599" s="214"/>
      <c r="CP599" s="214"/>
      <c r="CQ599" s="214"/>
      <c r="CR599" s="214"/>
      <c r="CS599" s="214"/>
      <c r="CT599" s="214"/>
      <c r="CU599" s="214"/>
      <c r="CV599" s="214"/>
      <c r="CW599" s="214"/>
      <c r="CX599" s="214"/>
      <c r="CY599" s="214"/>
      <c r="CZ599" s="214"/>
    </row>
    <row r="600" s="218" customFormat="true" ht="25.15" customHeight="true" x14ac:dyDescent="0.2">
      <c r="C600" s="1900" t="s">
        <v>274</v>
      </c>
      <c r="D600" s="1695"/>
      <c r="E600" s="511">
        <v>3.394097856156636E-2</v>
      </c>
      <c r="F600" s="445"/>
      <c r="G600" s="445"/>
      <c r="H600" s="1694"/>
      <c r="I600" s="1695"/>
      <c r="J600" s="461"/>
      <c r="K600" s="461"/>
      <c r="L600" s="461"/>
      <c r="M600" s="1894" t="s">
        <v>271</v>
      </c>
      <c r="N600" s="1695"/>
      <c r="O600" s="513">
        <v>6.3955334315704007E-2</v>
      </c>
      <c r="P600" s="445"/>
      <c r="Q600" s="445"/>
      <c r="Z600" s="211"/>
      <c r="AA600" s="211"/>
      <c r="AB600" s="211"/>
      <c r="AC600" s="211"/>
      <c r="AD600" s="211"/>
      <c r="AE600" s="211"/>
      <c r="AF600" s="211"/>
      <c r="AG600" s="211"/>
      <c r="AH600" s="211"/>
      <c r="AI600" s="211"/>
      <c r="AJ600" s="211"/>
      <c r="AK600" s="211"/>
      <c r="AL600" s="211"/>
      <c r="AM600" s="211"/>
      <c r="AN600" s="211"/>
      <c r="AO600" s="211"/>
      <c r="AP600" s="211"/>
      <c r="AQ600" s="211"/>
      <c r="AR600" s="211"/>
      <c r="AS600" s="211"/>
      <c r="AT600" s="211"/>
      <c r="AU600" s="211"/>
      <c r="AV600" s="211"/>
      <c r="AW600" s="211"/>
      <c r="AX600" s="211"/>
      <c r="AY600" s="211"/>
      <c r="AZ600" s="211"/>
      <c r="BA600" s="213"/>
      <c r="BB600" s="288"/>
      <c r="BC600" s="213"/>
      <c r="BD600" s="213"/>
      <c r="BE600" s="213"/>
      <c r="BF600" s="213"/>
      <c r="BG600" s="213"/>
      <c r="BH600" s="213"/>
      <c r="BI600" s="213"/>
      <c r="BJ600" s="213"/>
      <c r="BK600" s="213"/>
      <c r="BL600" s="213"/>
      <c r="BM600" s="213"/>
      <c r="BN600" s="213"/>
      <c r="BO600" s="213"/>
      <c r="BP600" s="213"/>
      <c r="BQ600" s="213"/>
      <c r="BR600" s="213"/>
      <c r="BS600" s="213"/>
      <c r="BT600" s="213"/>
      <c r="BU600" s="213"/>
      <c r="BV600" s="213"/>
      <c r="BW600" s="213"/>
      <c r="BX600" s="213"/>
      <c r="BY600" s="213"/>
      <c r="BZ600" s="214"/>
      <c r="CA600" s="214"/>
      <c r="CB600" s="214"/>
      <c r="CC600" s="214"/>
      <c r="CD600" s="214"/>
      <c r="CE600" s="214"/>
      <c r="CF600" s="214"/>
      <c r="CG600" s="214"/>
      <c r="CH600" s="214"/>
      <c r="CI600" s="214"/>
      <c r="CJ600" s="214"/>
      <c r="CK600" s="214"/>
      <c r="CL600" s="214"/>
      <c r="CM600" s="214"/>
      <c r="CN600" s="214"/>
      <c r="CO600" s="214"/>
      <c r="CP600" s="214"/>
      <c r="CQ600" s="214"/>
      <c r="CR600" s="214"/>
      <c r="CS600" s="214"/>
      <c r="CT600" s="214"/>
      <c r="CU600" s="214"/>
      <c r="CV600" s="214"/>
      <c r="CW600" s="214"/>
      <c r="CX600" s="214"/>
      <c r="CY600" s="214"/>
      <c r="CZ600" s="214"/>
    </row>
    <row r="601" s="218" customFormat="true" ht="25.15" customHeight="true" x14ac:dyDescent="0.2">
      <c r="C601" s="1900" t="s">
        <v>307</v>
      </c>
      <c r="D601" s="1695"/>
      <c r="E601" s="511">
        <v>5.5687748503299066E-3</v>
      </c>
      <c r="F601" s="445"/>
      <c r="G601" s="445"/>
      <c r="H601" s="1694"/>
      <c r="I601" s="1695"/>
      <c r="J601" s="445"/>
      <c r="K601" s="445"/>
      <c r="L601" s="445"/>
      <c r="M601" s="1894" t="s">
        <v>285</v>
      </c>
      <c r="N601" s="1695"/>
      <c r="O601" s="513">
        <v>4.7830393881223419E-2</v>
      </c>
      <c r="P601" s="445"/>
      <c r="Q601" s="445"/>
      <c r="Z601" s="211"/>
      <c r="AA601" s="211"/>
      <c r="AB601" s="211"/>
      <c r="AC601" s="211"/>
      <c r="AD601" s="211"/>
      <c r="AE601" s="211"/>
      <c r="AF601" s="211"/>
      <c r="AG601" s="211"/>
      <c r="AH601" s="211"/>
      <c r="AI601" s="211"/>
      <c r="AJ601" s="211"/>
      <c r="AK601" s="211"/>
      <c r="AL601" s="211"/>
      <c r="AM601" s="211"/>
      <c r="AN601" s="211"/>
      <c r="AO601" s="211"/>
      <c r="AP601" s="211"/>
      <c r="AQ601" s="211"/>
      <c r="AR601" s="211"/>
      <c r="AS601" s="211"/>
      <c r="AT601" s="211"/>
      <c r="AU601" s="211"/>
      <c r="AV601" s="211"/>
      <c r="AW601" s="211"/>
      <c r="AX601" s="211"/>
      <c r="AY601" s="211"/>
      <c r="AZ601" s="211"/>
      <c r="BA601" s="213"/>
      <c r="BB601" s="288"/>
      <c r="BC601" s="213"/>
      <c r="BD601" s="213"/>
      <c r="BE601" s="213"/>
      <c r="BF601" s="213"/>
      <c r="BG601" s="213"/>
      <c r="BH601" s="213"/>
      <c r="BI601" s="213"/>
      <c r="BJ601" s="213"/>
      <c r="BK601" s="213"/>
      <c r="BL601" s="213"/>
      <c r="BM601" s="213"/>
      <c r="BN601" s="213"/>
      <c r="BO601" s="213"/>
      <c r="BP601" s="213"/>
      <c r="BQ601" s="213"/>
      <c r="BR601" s="213"/>
      <c r="BS601" s="213"/>
      <c r="BT601" s="213"/>
      <c r="BU601" s="213"/>
      <c r="BV601" s="213"/>
      <c r="BW601" s="213"/>
      <c r="BX601" s="213"/>
      <c r="BY601" s="213"/>
      <c r="BZ601" s="214"/>
      <c r="CA601" s="214"/>
      <c r="CB601" s="214"/>
      <c r="CC601" s="214"/>
      <c r="CD601" s="214"/>
      <c r="CE601" s="214"/>
      <c r="CF601" s="214"/>
      <c r="CG601" s="214"/>
      <c r="CH601" s="214"/>
      <c r="CI601" s="214"/>
      <c r="CJ601" s="214"/>
      <c r="CK601" s="214"/>
      <c r="CL601" s="214"/>
      <c r="CM601" s="214"/>
      <c r="CN601" s="214"/>
      <c r="CO601" s="214"/>
      <c r="CP601" s="214"/>
      <c r="CQ601" s="214"/>
      <c r="CR601" s="214"/>
      <c r="CS601" s="214"/>
      <c r="CT601" s="214"/>
      <c r="CU601" s="214"/>
      <c r="CV601" s="214"/>
      <c r="CW601" s="214"/>
      <c r="CX601" s="214"/>
      <c r="CY601" s="214"/>
      <c r="CZ601" s="214"/>
    </row>
    <row r="602" s="218" customFormat="true" ht="25.15" customHeight="true" x14ac:dyDescent="0.2">
      <c r="C602" s="1900" t="s">
        <v>308</v>
      </c>
      <c r="D602" s="1695"/>
      <c r="E602" s="511">
        <v>-4.5170575294634901E-3</v>
      </c>
      <c r="F602" s="445"/>
      <c r="G602" s="445"/>
      <c r="H602" s="1888" t="s">
        <v>223</v>
      </c>
      <c r="I602" s="1695"/>
      <c r="J602" s="1695"/>
      <c r="K602" s="445"/>
      <c r="L602" s="445"/>
      <c r="M602" s="1894" t="s">
        <v>250</v>
      </c>
      <c r="N602" s="1695"/>
      <c r="O602" s="513">
        <v>5.6078543187064886E-2</v>
      </c>
      <c r="P602" s="445"/>
      <c r="Q602" s="445"/>
      <c r="Z602" s="211"/>
      <c r="AA602" s="211"/>
      <c r="AB602" s="211"/>
      <c r="AC602" s="211"/>
      <c r="AD602" s="211"/>
      <c r="AE602" s="211"/>
      <c r="AF602" s="211"/>
      <c r="AG602" s="211"/>
      <c r="AH602" s="211"/>
      <c r="AI602" s="211"/>
      <c r="AJ602" s="211"/>
      <c r="AK602" s="211"/>
      <c r="AL602" s="211"/>
      <c r="AM602" s="211"/>
      <c r="AN602" s="211"/>
      <c r="AO602" s="211"/>
      <c r="AP602" s="211"/>
      <c r="AQ602" s="211"/>
      <c r="AR602" s="211"/>
      <c r="AS602" s="211"/>
      <c r="AT602" s="211"/>
      <c r="AU602" s="211"/>
      <c r="AV602" s="211"/>
      <c r="AW602" s="211"/>
      <c r="AX602" s="211"/>
      <c r="AY602" s="211"/>
      <c r="AZ602" s="211"/>
      <c r="BA602" s="213"/>
      <c r="BB602" s="288"/>
      <c r="BC602" s="213"/>
      <c r="BD602" s="213"/>
      <c r="BE602" s="213"/>
      <c r="BF602" s="213"/>
      <c r="BG602" s="213"/>
      <c r="BH602" s="213"/>
      <c r="BI602" s="213"/>
      <c r="BJ602" s="213"/>
      <c r="BK602" s="213"/>
      <c r="BL602" s="213"/>
      <c r="BM602" s="213"/>
      <c r="BN602" s="213"/>
      <c r="BO602" s="213"/>
      <c r="BP602" s="213"/>
      <c r="BQ602" s="213"/>
      <c r="BR602" s="213"/>
      <c r="BS602" s="213"/>
      <c r="BT602" s="213"/>
      <c r="BU602" s="213"/>
      <c r="BV602" s="213"/>
      <c r="BW602" s="213"/>
      <c r="BX602" s="213"/>
      <c r="BY602" s="213"/>
      <c r="BZ602" s="214"/>
      <c r="CA602" s="214"/>
      <c r="CB602" s="214"/>
      <c r="CC602" s="214"/>
      <c r="CD602" s="214"/>
      <c r="CE602" s="214"/>
      <c r="CF602" s="214"/>
      <c r="CG602" s="214"/>
      <c r="CH602" s="214"/>
      <c r="CI602" s="214"/>
      <c r="CJ602" s="214"/>
      <c r="CK602" s="214"/>
      <c r="CL602" s="214"/>
      <c r="CM602" s="214"/>
      <c r="CN602" s="214"/>
      <c r="CO602" s="214"/>
      <c r="CP602" s="214"/>
      <c r="CQ602" s="214"/>
      <c r="CR602" s="214"/>
      <c r="CS602" s="214"/>
      <c r="CT602" s="214"/>
      <c r="CU602" s="214"/>
      <c r="CV602" s="214"/>
      <c r="CW602" s="214"/>
      <c r="CX602" s="214"/>
      <c r="CY602" s="214"/>
      <c r="CZ602" s="214"/>
    </row>
    <row r="603" s="218" customFormat="true" ht="25.15" customHeight="true" x14ac:dyDescent="0.2">
      <c r="C603" s="1900" t="s">
        <v>272</v>
      </c>
      <c r="D603" s="1695"/>
      <c r="E603" s="511">
        <v>3.753341660870578E-2</v>
      </c>
      <c r="F603" s="445"/>
      <c r="G603" s="445"/>
      <c r="H603" s="1694"/>
      <c r="I603" s="1695"/>
      <c r="J603" s="506" t="s">
        <v>193</v>
      </c>
      <c r="K603" s="445"/>
      <c r="L603" s="445"/>
      <c r="M603" s="1894" t="s">
        <v>252</v>
      </c>
      <c r="N603" s="1695"/>
      <c r="O603" s="513">
        <v>8.7320480132586822E-2</v>
      </c>
      <c r="P603" s="445"/>
      <c r="Q603" s="445"/>
      <c r="Z603" s="211"/>
      <c r="AA603" s="211"/>
      <c r="AB603" s="211"/>
      <c r="AC603" s="211"/>
      <c r="AD603" s="211"/>
      <c r="AE603" s="211"/>
      <c r="AF603" s="211"/>
      <c r="AG603" s="211"/>
      <c r="AH603" s="211"/>
      <c r="AI603" s="211"/>
      <c r="AJ603" s="211"/>
      <c r="AK603" s="211"/>
      <c r="AL603" s="211"/>
      <c r="AM603" s="211"/>
      <c r="AN603" s="211"/>
      <c r="AO603" s="211"/>
      <c r="AP603" s="211"/>
      <c r="AQ603" s="211"/>
      <c r="AR603" s="211"/>
      <c r="AS603" s="211"/>
      <c r="AT603" s="211"/>
      <c r="AU603" s="211"/>
      <c r="AV603" s="211"/>
      <c r="AW603" s="211"/>
      <c r="AX603" s="211"/>
      <c r="AY603" s="211"/>
      <c r="AZ603" s="211"/>
      <c r="BA603" s="213"/>
      <c r="BB603" s="288"/>
      <c r="BC603" s="213"/>
      <c r="BD603" s="213"/>
      <c r="BE603" s="213"/>
      <c r="BF603" s="213"/>
      <c r="BG603" s="213"/>
      <c r="BH603" s="213"/>
      <c r="BI603" s="213"/>
      <c r="BJ603" s="213"/>
      <c r="BK603" s="213"/>
      <c r="BL603" s="213"/>
      <c r="BM603" s="213"/>
      <c r="BN603" s="213"/>
      <c r="BO603" s="213"/>
      <c r="BP603" s="213"/>
      <c r="BQ603" s="213"/>
      <c r="BR603" s="213"/>
      <c r="BS603" s="213"/>
      <c r="BT603" s="213"/>
      <c r="BU603" s="213"/>
      <c r="BV603" s="213"/>
      <c r="BW603" s="213"/>
      <c r="BX603" s="213"/>
      <c r="BY603" s="213"/>
      <c r="BZ603" s="214"/>
      <c r="CA603" s="214"/>
      <c r="CB603" s="214"/>
      <c r="CC603" s="214"/>
      <c r="CD603" s="214"/>
      <c r="CE603" s="214"/>
      <c r="CF603" s="214"/>
      <c r="CG603" s="214"/>
      <c r="CH603" s="214"/>
      <c r="CI603" s="214"/>
      <c r="CJ603" s="214"/>
      <c r="CK603" s="214"/>
      <c r="CL603" s="214"/>
      <c r="CM603" s="214"/>
      <c r="CN603" s="214"/>
      <c r="CO603" s="214"/>
      <c r="CP603" s="214"/>
      <c r="CQ603" s="214"/>
      <c r="CR603" s="214"/>
      <c r="CS603" s="214"/>
      <c r="CT603" s="214"/>
      <c r="CU603" s="214"/>
      <c r="CV603" s="214"/>
      <c r="CW603" s="214"/>
      <c r="CX603" s="214"/>
      <c r="CY603" s="214"/>
      <c r="CZ603" s="214"/>
    </row>
    <row r="604" s="218" customFormat="true" ht="25.15" customHeight="true" x14ac:dyDescent="0.2">
      <c r="C604" s="1900" t="s">
        <v>267</v>
      </c>
      <c r="D604" s="1695"/>
      <c r="E604" s="511">
        <v>5.168079726703749E-2</v>
      </c>
      <c r="F604" s="445"/>
      <c r="G604" s="445"/>
      <c r="H604" s="1695"/>
      <c r="I604" s="1695"/>
      <c r="J604" s="532" t="s">
        <v>194</v>
      </c>
      <c r="K604" s="445"/>
      <c r="L604" s="445"/>
      <c r="M604" s="1894" t="s">
        <v>259</v>
      </c>
      <c r="N604" s="1695"/>
      <c r="O604" s="513">
        <v>4.783542919402646E-2</v>
      </c>
      <c r="P604" s="445"/>
      <c r="Q604" s="445"/>
      <c r="Z604" s="211"/>
      <c r="AA604" s="211"/>
      <c r="AB604" s="211"/>
      <c r="AC604" s="211"/>
      <c r="AD604" s="211"/>
      <c r="AE604" s="211"/>
      <c r="AF604" s="211"/>
      <c r="AG604" s="211"/>
      <c r="AH604" s="211"/>
      <c r="AI604" s="211"/>
      <c r="AJ604" s="211"/>
      <c r="AK604" s="211"/>
      <c r="AL604" s="211"/>
      <c r="AM604" s="211"/>
      <c r="AN604" s="211"/>
      <c r="AO604" s="211"/>
      <c r="AP604" s="211"/>
      <c r="AQ604" s="211"/>
      <c r="AR604" s="211"/>
      <c r="AS604" s="211"/>
      <c r="AT604" s="211"/>
      <c r="AU604" s="211"/>
      <c r="AV604" s="211"/>
      <c r="AW604" s="211"/>
      <c r="AX604" s="211"/>
      <c r="AY604" s="211"/>
      <c r="AZ604" s="211"/>
      <c r="BA604" s="214"/>
      <c r="BB604" s="289"/>
      <c r="BC604" s="214"/>
      <c r="BD604" s="214"/>
      <c r="BE604" s="214"/>
      <c r="BF604" s="214"/>
      <c r="BG604" s="214"/>
      <c r="BH604" s="214"/>
      <c r="BI604" s="214"/>
      <c r="BJ604" s="214"/>
      <c r="BK604" s="214"/>
      <c r="BL604" s="214"/>
      <c r="BM604" s="214"/>
      <c r="BN604" s="214"/>
      <c r="BO604" s="214"/>
      <c r="BP604" s="214"/>
      <c r="BQ604" s="214"/>
      <c r="BR604" s="214"/>
      <c r="BS604" s="214"/>
      <c r="BT604" s="214"/>
      <c r="BU604" s="214"/>
      <c r="BV604" s="214"/>
      <c r="BW604" s="214"/>
      <c r="BX604" s="214"/>
      <c r="BY604" s="214"/>
      <c r="BZ604" s="214"/>
      <c r="CA604" s="214"/>
      <c r="CB604" s="214"/>
      <c r="CC604" s="214"/>
      <c r="CD604" s="214"/>
      <c r="CE604" s="214"/>
      <c r="CF604" s="214"/>
      <c r="CG604" s="214"/>
      <c r="CH604" s="214"/>
      <c r="CI604" s="214"/>
      <c r="CJ604" s="214"/>
      <c r="CK604" s="214"/>
      <c r="CL604" s="214"/>
      <c r="CM604" s="214"/>
      <c r="CN604" s="214"/>
      <c r="CO604" s="214"/>
      <c r="CP604" s="214"/>
      <c r="CQ604" s="214"/>
      <c r="CR604" s="214"/>
      <c r="CS604" s="214"/>
      <c r="CT604" s="214"/>
      <c r="CU604" s="214"/>
      <c r="CV604" s="214"/>
      <c r="CW604" s="214"/>
      <c r="CX604" s="214"/>
      <c r="CY604" s="214"/>
      <c r="CZ604" s="214"/>
    </row>
    <row r="605" s="218" customFormat="true" ht="25.15" customHeight="true" x14ac:dyDescent="0.2">
      <c r="C605" s="1900" t="s">
        <v>320</v>
      </c>
      <c r="D605" s="1695"/>
      <c r="E605" s="511">
        <v>1.212660303888721E-3</v>
      </c>
      <c r="F605" s="445"/>
      <c r="G605" s="445"/>
      <c r="H605" s="1903" t="s">
        <v>197</v>
      </c>
      <c r="I605" s="1695"/>
      <c r="J605" s="509">
        <v>7.56669929765907E-2</v>
      </c>
      <c r="K605" s="445"/>
      <c r="L605" s="445"/>
      <c r="M605" s="1894" t="s">
        <v>247</v>
      </c>
      <c r="N605" s="1695"/>
      <c r="O605" s="513">
        <v>6.9526751299277378E-2</v>
      </c>
      <c r="P605" s="445"/>
      <c r="Q605" s="445"/>
      <c r="Z605" s="211"/>
      <c r="AA605" s="211"/>
      <c r="AB605" s="211"/>
      <c r="AC605" s="211"/>
      <c r="AD605" s="211"/>
      <c r="AE605" s="211"/>
      <c r="AF605" s="211"/>
      <c r="AG605" s="211"/>
      <c r="AH605" s="211"/>
      <c r="AI605" s="211"/>
      <c r="AJ605" s="211"/>
      <c r="AK605" s="211"/>
      <c r="AL605" s="211"/>
      <c r="AM605" s="211"/>
      <c r="AN605" s="211"/>
      <c r="AO605" s="211"/>
      <c r="AP605" s="211"/>
      <c r="AQ605" s="211"/>
      <c r="AR605" s="211"/>
      <c r="AS605" s="211"/>
      <c r="AT605" s="211"/>
      <c r="AU605" s="211"/>
      <c r="AV605" s="211"/>
      <c r="AW605" s="211"/>
      <c r="AX605" s="211"/>
      <c r="AY605" s="211"/>
      <c r="AZ605" s="211"/>
      <c r="BA605" s="214"/>
      <c r="BB605" s="289"/>
      <c r="BC605" s="214"/>
      <c r="BD605" s="214"/>
      <c r="BE605" s="214"/>
      <c r="BF605" s="214"/>
      <c r="BG605" s="214"/>
      <c r="BH605" s="214"/>
      <c r="BI605" s="214"/>
      <c r="BJ605" s="214"/>
      <c r="BK605" s="214"/>
      <c r="BL605" s="214"/>
      <c r="BM605" s="214"/>
      <c r="BN605" s="214"/>
      <c r="BO605" s="214"/>
      <c r="BP605" s="214"/>
      <c r="BQ605" s="214"/>
      <c r="BR605" s="214"/>
      <c r="BS605" s="214"/>
      <c r="BT605" s="214"/>
      <c r="BU605" s="214"/>
      <c r="BV605" s="214"/>
      <c r="BW605" s="214"/>
      <c r="BX605" s="214"/>
      <c r="BY605" s="214"/>
      <c r="BZ605" s="214"/>
      <c r="CA605" s="214"/>
      <c r="CB605" s="214"/>
      <c r="CC605" s="214"/>
      <c r="CD605" s="214"/>
      <c r="CE605" s="214"/>
      <c r="CF605" s="214"/>
      <c r="CG605" s="214"/>
      <c r="CH605" s="214"/>
      <c r="CI605" s="214"/>
      <c r="CJ605" s="214"/>
      <c r="CK605" s="214"/>
      <c r="CL605" s="214"/>
      <c r="CM605" s="214"/>
      <c r="CN605" s="214"/>
      <c r="CO605" s="214"/>
      <c r="CP605" s="214"/>
      <c r="CQ605" s="214"/>
      <c r="CR605" s="214"/>
      <c r="CS605" s="214"/>
      <c r="CT605" s="214"/>
      <c r="CU605" s="214"/>
      <c r="CV605" s="214"/>
      <c r="CW605" s="214"/>
      <c r="CX605" s="214"/>
      <c r="CY605" s="214"/>
      <c r="CZ605" s="214"/>
    </row>
    <row r="606" s="218" customFormat="true" ht="25.15" customHeight="true" x14ac:dyDescent="0.2">
      <c r="C606" s="1900" t="s">
        <v>298</v>
      </c>
      <c r="D606" s="1695"/>
      <c r="E606" s="511">
        <v>7.2992988340734415E-3</v>
      </c>
      <c r="F606" s="445"/>
      <c r="G606" s="445"/>
      <c r="H606" s="1890" t="s">
        <v>207</v>
      </c>
      <c r="I606" s="1695"/>
      <c r="J606" s="512">
        <v>3.7724419734066678E-2</v>
      </c>
      <c r="K606" s="445"/>
      <c r="L606" s="445"/>
      <c r="M606" s="1894" t="s">
        <v>256</v>
      </c>
      <c r="N606" s="1695"/>
      <c r="O606" s="513">
        <v>7.6080484449886784E-2</v>
      </c>
      <c r="P606" s="445"/>
      <c r="Q606" s="445"/>
      <c r="Z606" s="211"/>
      <c r="AA606" s="211"/>
      <c r="AB606" s="211"/>
      <c r="AC606" s="211"/>
      <c r="AD606" s="211"/>
      <c r="AE606" s="211"/>
      <c r="AF606" s="211"/>
      <c r="AG606" s="211"/>
      <c r="AH606" s="211"/>
      <c r="AI606" s="211"/>
      <c r="AJ606" s="211"/>
      <c r="AK606" s="211"/>
      <c r="AL606" s="211"/>
      <c r="AM606" s="211"/>
      <c r="AN606" s="211"/>
      <c r="AO606" s="211"/>
      <c r="AP606" s="211"/>
      <c r="AQ606" s="211"/>
      <c r="AR606" s="211"/>
      <c r="AS606" s="211"/>
      <c r="AT606" s="211"/>
      <c r="AU606" s="211"/>
      <c r="AV606" s="211"/>
      <c r="AW606" s="211"/>
      <c r="AX606" s="211"/>
      <c r="AY606" s="211"/>
      <c r="AZ606" s="211"/>
      <c r="BA606" s="214"/>
      <c r="BB606" s="289"/>
      <c r="BC606" s="214"/>
      <c r="BD606" s="214"/>
      <c r="BE606" s="214"/>
      <c r="BF606" s="214"/>
      <c r="BG606" s="214"/>
      <c r="BH606" s="214"/>
      <c r="BI606" s="214"/>
      <c r="BJ606" s="214"/>
      <c r="BK606" s="214"/>
      <c r="BL606" s="214"/>
      <c r="BM606" s="214"/>
      <c r="BN606" s="214"/>
      <c r="BO606" s="214"/>
      <c r="BP606" s="214"/>
      <c r="BQ606" s="214"/>
      <c r="BR606" s="214"/>
      <c r="BS606" s="214"/>
      <c r="BT606" s="214"/>
      <c r="BU606" s="214"/>
      <c r="BV606" s="214"/>
      <c r="BW606" s="214"/>
      <c r="BX606" s="214"/>
      <c r="BY606" s="214"/>
      <c r="BZ606" s="214"/>
      <c r="CA606" s="214"/>
      <c r="CB606" s="214"/>
      <c r="CC606" s="214"/>
      <c r="CD606" s="214"/>
      <c r="CE606" s="214"/>
      <c r="CF606" s="214"/>
      <c r="CG606" s="214"/>
      <c r="CH606" s="214"/>
      <c r="CI606" s="214"/>
      <c r="CJ606" s="214"/>
      <c r="CK606" s="214"/>
      <c r="CL606" s="214"/>
      <c r="CM606" s="214"/>
      <c r="CN606" s="214"/>
      <c r="CO606" s="214"/>
      <c r="CP606" s="214"/>
      <c r="CQ606" s="214"/>
      <c r="CR606" s="214"/>
      <c r="CS606" s="214"/>
      <c r="CT606" s="214"/>
      <c r="CU606" s="214"/>
      <c r="CV606" s="214"/>
      <c r="CW606" s="214"/>
      <c r="CX606" s="214"/>
      <c r="CY606" s="214"/>
      <c r="CZ606" s="214"/>
    </row>
    <row r="607" s="218" customFormat="true" ht="25.15" customHeight="true" x14ac:dyDescent="0.2">
      <c r="C607" s="1900" t="s">
        <v>278</v>
      </c>
      <c r="D607" s="1695"/>
      <c r="E607" s="511">
        <v>2.5391534130396638E-2</v>
      </c>
      <c r="F607" s="445"/>
      <c r="G607" s="445"/>
      <c r="H607" s="1890" t="s">
        <v>195</v>
      </c>
      <c r="I607" s="1695"/>
      <c r="J607" s="512">
        <v>8.28898945952527E-2</v>
      </c>
      <c r="K607" s="445"/>
      <c r="L607" s="445"/>
      <c r="M607" s="1894" t="s">
        <v>254</v>
      </c>
      <c r="N607" s="1695"/>
      <c r="O607" s="513">
        <v>6.7483350779048781E-2</v>
      </c>
      <c r="P607" s="445"/>
      <c r="Q607" s="445"/>
      <c r="Z607" s="211"/>
      <c r="AA607" s="211"/>
      <c r="AB607" s="211"/>
      <c r="AC607" s="211"/>
      <c r="AD607" s="211"/>
      <c r="AE607" s="211"/>
      <c r="AF607" s="211"/>
      <c r="AG607" s="211"/>
      <c r="AH607" s="211"/>
      <c r="AI607" s="211"/>
      <c r="AJ607" s="211"/>
      <c r="AK607" s="211"/>
      <c r="AL607" s="211"/>
      <c r="AM607" s="211"/>
      <c r="AN607" s="211"/>
      <c r="AO607" s="211"/>
      <c r="AP607" s="211"/>
      <c r="AQ607" s="211"/>
      <c r="AR607" s="211"/>
      <c r="AS607" s="211"/>
      <c r="AT607" s="211"/>
      <c r="AU607" s="211"/>
      <c r="AV607" s="211"/>
      <c r="AW607" s="211"/>
      <c r="AX607" s="211"/>
      <c r="AY607" s="211"/>
      <c r="AZ607" s="211"/>
      <c r="BA607" s="214"/>
      <c r="BB607" s="289"/>
      <c r="BC607" s="214"/>
      <c r="BD607" s="214"/>
      <c r="BE607" s="214"/>
      <c r="BF607" s="214"/>
      <c r="BG607" s="214"/>
      <c r="BH607" s="214"/>
      <c r="BI607" s="214"/>
      <c r="BJ607" s="214"/>
      <c r="BK607" s="214"/>
      <c r="BL607" s="214"/>
      <c r="BM607" s="214"/>
      <c r="BN607" s="214"/>
      <c r="BO607" s="214"/>
      <c r="BP607" s="214"/>
      <c r="BQ607" s="214"/>
      <c r="BR607" s="214"/>
      <c r="BS607" s="214"/>
      <c r="BT607" s="214"/>
      <c r="BU607" s="214"/>
      <c r="BV607" s="214"/>
      <c r="BW607" s="214"/>
      <c r="BX607" s="214"/>
      <c r="BY607" s="214"/>
      <c r="BZ607" s="214"/>
      <c r="CA607" s="214"/>
      <c r="CB607" s="214"/>
      <c r="CC607" s="214"/>
      <c r="CD607" s="214"/>
      <c r="CE607" s="214"/>
      <c r="CF607" s="214"/>
      <c r="CG607" s="214"/>
      <c r="CH607" s="214"/>
      <c r="CI607" s="214"/>
      <c r="CJ607" s="214"/>
      <c r="CK607" s="214"/>
      <c r="CL607" s="214"/>
      <c r="CM607" s="214"/>
      <c r="CN607" s="214"/>
      <c r="CO607" s="214"/>
      <c r="CP607" s="214"/>
      <c r="CQ607" s="214"/>
      <c r="CR607" s="214"/>
      <c r="CS607" s="214"/>
      <c r="CT607" s="214"/>
      <c r="CU607" s="214"/>
      <c r="CV607" s="214"/>
      <c r="CW607" s="214"/>
      <c r="CX607" s="214"/>
      <c r="CY607" s="214"/>
      <c r="CZ607" s="214"/>
    </row>
    <row r="608" s="218" customFormat="true" ht="25.15" customHeight="true" x14ac:dyDescent="0.2">
      <c r="C608" s="1900" t="s">
        <v>269</v>
      </c>
      <c r="D608" s="1695"/>
      <c r="E608" s="511">
        <v>-2.7433732758242409E-2</v>
      </c>
      <c r="F608" s="445"/>
      <c r="G608" s="445"/>
      <c r="H608" s="1890" t="s">
        <v>200</v>
      </c>
      <c r="I608" s="1695"/>
      <c r="J608" s="512">
        <v>8.8596220000184453E-2</v>
      </c>
      <c r="K608" s="445"/>
      <c r="L608" s="445"/>
      <c r="M608" s="1894" t="s">
        <v>291</v>
      </c>
      <c r="N608" s="1695"/>
      <c r="O608" s="513">
        <v>3.4426545908614797E-2</v>
      </c>
      <c r="P608" s="445"/>
      <c r="Q608" s="445"/>
      <c r="Z608" s="211"/>
      <c r="AA608" s="211"/>
      <c r="AB608" s="211"/>
      <c r="AC608" s="211"/>
      <c r="AD608" s="211"/>
      <c r="AE608" s="211"/>
      <c r="AF608" s="211"/>
      <c r="AG608" s="211"/>
      <c r="AH608" s="211"/>
      <c r="AI608" s="211"/>
      <c r="AJ608" s="211"/>
      <c r="AK608" s="211"/>
      <c r="AL608" s="211"/>
      <c r="AM608" s="211"/>
      <c r="AN608" s="211"/>
      <c r="AO608" s="211"/>
      <c r="AP608" s="211"/>
      <c r="AQ608" s="211"/>
      <c r="AR608" s="211"/>
      <c r="AS608" s="211"/>
      <c r="AT608" s="211"/>
      <c r="AU608" s="211"/>
      <c r="AV608" s="211"/>
      <c r="AW608" s="211"/>
      <c r="AX608" s="211"/>
      <c r="AY608" s="211"/>
      <c r="AZ608" s="211"/>
      <c r="BA608" s="214"/>
      <c r="BB608" s="289"/>
      <c r="BC608" s="214"/>
      <c r="BD608" s="214"/>
      <c r="BE608" s="214"/>
      <c r="BF608" s="214"/>
      <c r="BG608" s="214"/>
      <c r="BH608" s="214"/>
      <c r="BI608" s="214"/>
      <c r="BJ608" s="214"/>
      <c r="BK608" s="214"/>
      <c r="BL608" s="214"/>
      <c r="BM608" s="214"/>
      <c r="BN608" s="214"/>
      <c r="BO608" s="214"/>
      <c r="BP608" s="214"/>
      <c r="BQ608" s="214"/>
      <c r="BR608" s="214"/>
      <c r="BS608" s="214"/>
      <c r="BT608" s="214"/>
      <c r="BU608" s="214"/>
      <c r="BV608" s="214"/>
      <c r="BW608" s="214"/>
      <c r="BX608" s="214"/>
      <c r="BY608" s="214"/>
      <c r="BZ608" s="214"/>
      <c r="CA608" s="214"/>
      <c r="CB608" s="214"/>
      <c r="CC608" s="214"/>
      <c r="CD608" s="214"/>
      <c r="CE608" s="214"/>
      <c r="CF608" s="214"/>
      <c r="CG608" s="214"/>
      <c r="CH608" s="214"/>
      <c r="CI608" s="214"/>
      <c r="CJ608" s="214"/>
      <c r="CK608" s="214"/>
      <c r="CL608" s="214"/>
      <c r="CM608" s="214"/>
      <c r="CN608" s="214"/>
      <c r="CO608" s="214"/>
      <c r="CP608" s="214"/>
      <c r="CQ608" s="214"/>
      <c r="CR608" s="214"/>
      <c r="CS608" s="214"/>
      <c r="CT608" s="214"/>
      <c r="CU608" s="214"/>
      <c r="CV608" s="214"/>
      <c r="CW608" s="214"/>
      <c r="CX608" s="214"/>
      <c r="CY608" s="214"/>
      <c r="CZ608" s="214"/>
    </row>
    <row r="609" s="218" customFormat="true" ht="25.15" customHeight="true" x14ac:dyDescent="0.2">
      <c r="C609" s="1900" t="s">
        <v>288</v>
      </c>
      <c r="D609" s="1695"/>
      <c r="E609" s="511">
        <v>-1.1138504464629693E-2</v>
      </c>
      <c r="F609" s="445"/>
      <c r="G609" s="445"/>
      <c r="H609" s="1890" t="s">
        <v>208</v>
      </c>
      <c r="I609" s="1695"/>
      <c r="J609" s="512">
        <v>3.4304509034620706E-2</v>
      </c>
      <c r="K609" s="445"/>
      <c r="L609" s="445"/>
      <c r="M609" s="1894" t="s">
        <v>309</v>
      </c>
      <c r="N609" s="1695"/>
      <c r="O609" s="513">
        <v>2.0714667859565869E-2</v>
      </c>
      <c r="P609" s="445"/>
      <c r="Q609" s="445"/>
      <c r="Z609" s="211"/>
      <c r="AA609" s="211"/>
      <c r="AB609" s="211"/>
      <c r="AC609" s="211"/>
      <c r="AD609" s="211"/>
      <c r="AE609" s="211"/>
      <c r="AF609" s="211"/>
      <c r="AG609" s="211"/>
      <c r="AH609" s="211"/>
      <c r="AI609" s="211"/>
      <c r="AJ609" s="211"/>
      <c r="AK609" s="211"/>
      <c r="AL609" s="211"/>
      <c r="AM609" s="211"/>
      <c r="AN609" s="211"/>
      <c r="AO609" s="211"/>
      <c r="AP609" s="211"/>
      <c r="AQ609" s="211"/>
      <c r="AR609" s="211"/>
      <c r="AS609" s="211"/>
      <c r="AT609" s="211"/>
      <c r="AU609" s="211"/>
      <c r="AV609" s="211"/>
      <c r="AW609" s="211"/>
      <c r="AX609" s="211"/>
      <c r="AY609" s="211"/>
      <c r="AZ609" s="211"/>
      <c r="BA609" s="214"/>
      <c r="BB609" s="289"/>
      <c r="BC609" s="214"/>
      <c r="BD609" s="214"/>
      <c r="BE609" s="214"/>
      <c r="BF609" s="214"/>
      <c r="BG609" s="214"/>
      <c r="BH609" s="214"/>
      <c r="BI609" s="214"/>
      <c r="BJ609" s="214"/>
      <c r="BK609" s="214"/>
      <c r="BL609" s="214"/>
      <c r="BM609" s="214"/>
      <c r="BN609" s="214"/>
      <c r="BO609" s="214"/>
      <c r="BP609" s="214"/>
      <c r="BQ609" s="214"/>
      <c r="BR609" s="214"/>
      <c r="BS609" s="214"/>
      <c r="BT609" s="214"/>
      <c r="BU609" s="214"/>
      <c r="BV609" s="214"/>
      <c r="BW609" s="214"/>
      <c r="BX609" s="214"/>
      <c r="BY609" s="214"/>
      <c r="BZ609" s="214"/>
      <c r="CA609" s="214"/>
      <c r="CB609" s="214"/>
      <c r="CC609" s="214"/>
      <c r="CD609" s="214"/>
      <c r="CE609" s="214"/>
      <c r="CF609" s="214"/>
      <c r="CG609" s="214"/>
      <c r="CH609" s="214"/>
      <c r="CI609" s="214"/>
      <c r="CJ609" s="214"/>
      <c r="CK609" s="214"/>
      <c r="CL609" s="214"/>
      <c r="CM609" s="214"/>
      <c r="CN609" s="214"/>
      <c r="CO609" s="214"/>
      <c r="CP609" s="214"/>
      <c r="CQ609" s="214"/>
      <c r="CR609" s="214"/>
      <c r="CS609" s="214"/>
      <c r="CT609" s="214"/>
      <c r="CU609" s="214"/>
      <c r="CV609" s="214"/>
      <c r="CW609" s="214"/>
      <c r="CX609" s="214"/>
      <c r="CY609" s="214"/>
      <c r="CZ609" s="214"/>
    </row>
    <row r="610" s="218" customFormat="true" ht="25.15" customHeight="true" x14ac:dyDescent="0.2">
      <c r="C610" s="1900" t="s">
        <v>305</v>
      </c>
      <c r="D610" s="1695"/>
      <c r="E610" s="511">
        <v>-5.6998022390315579E-3</v>
      </c>
      <c r="F610" s="445"/>
      <c r="G610" s="445"/>
      <c r="H610" s="1890" t="s">
        <v>204</v>
      </c>
      <c r="I610" s="1695"/>
      <c r="J610" s="512">
        <v>3.6627041099052404E-2</v>
      </c>
      <c r="K610" s="445"/>
      <c r="L610" s="445"/>
      <c r="M610" s="1894" t="s">
        <v>330</v>
      </c>
      <c r="N610" s="1695"/>
      <c r="O610" s="513">
        <v>1.4621954920851457E-2</v>
      </c>
      <c r="P610" s="445"/>
      <c r="Q610" s="445"/>
      <c r="Z610" s="211"/>
      <c r="AA610" s="211"/>
      <c r="AB610" s="211"/>
      <c r="AC610" s="211"/>
      <c r="AD610" s="211"/>
      <c r="AE610" s="211"/>
      <c r="AF610" s="211"/>
      <c r="AG610" s="211"/>
      <c r="AH610" s="211"/>
      <c r="AI610" s="211"/>
      <c r="AJ610" s="211"/>
      <c r="AK610" s="211"/>
      <c r="AL610" s="211"/>
      <c r="AM610" s="211"/>
      <c r="AN610" s="211"/>
      <c r="AO610" s="211"/>
      <c r="AP610" s="211"/>
      <c r="AQ610" s="211"/>
      <c r="AR610" s="211"/>
      <c r="AS610" s="211"/>
      <c r="AT610" s="211"/>
      <c r="AU610" s="211"/>
      <c r="AV610" s="211"/>
      <c r="AW610" s="211"/>
      <c r="AX610" s="211"/>
      <c r="AY610" s="211"/>
      <c r="AZ610" s="211"/>
      <c r="BA610" s="214"/>
      <c r="BB610" s="289"/>
      <c r="BC610" s="214"/>
      <c r="BD610" s="214"/>
      <c r="BE610" s="214"/>
      <c r="BF610" s="214"/>
      <c r="BG610" s="214"/>
      <c r="BH610" s="214"/>
      <c r="BI610" s="214"/>
      <c r="BJ610" s="214"/>
      <c r="BK610" s="214"/>
      <c r="BL610" s="214"/>
      <c r="BM610" s="214"/>
      <c r="BN610" s="214"/>
      <c r="BO610" s="214"/>
      <c r="BP610" s="214"/>
      <c r="BQ610" s="214"/>
      <c r="BR610" s="214"/>
      <c r="BS610" s="214"/>
      <c r="BT610" s="214"/>
      <c r="BU610" s="214"/>
      <c r="BV610" s="214"/>
      <c r="BW610" s="214"/>
      <c r="BX610" s="214"/>
      <c r="BY610" s="214"/>
      <c r="BZ610" s="214"/>
      <c r="CA610" s="214"/>
      <c r="CB610" s="214"/>
      <c r="CC610" s="214"/>
      <c r="CD610" s="214"/>
      <c r="CE610" s="214"/>
      <c r="CF610" s="214"/>
      <c r="CG610" s="214"/>
      <c r="CH610" s="214"/>
      <c r="CI610" s="214"/>
      <c r="CJ610" s="214"/>
      <c r="CK610" s="214"/>
      <c r="CL610" s="214"/>
      <c r="CM610" s="214"/>
      <c r="CN610" s="214"/>
      <c r="CO610" s="214"/>
      <c r="CP610" s="214"/>
      <c r="CQ610" s="214"/>
      <c r="CR610" s="214"/>
      <c r="CS610" s="214"/>
      <c r="CT610" s="214"/>
      <c r="CU610" s="214"/>
      <c r="CV610" s="214"/>
      <c r="CW610" s="214"/>
      <c r="CX610" s="214"/>
      <c r="CY610" s="214"/>
      <c r="CZ610" s="214"/>
    </row>
    <row r="611" s="218" customFormat="true" ht="25.15" customHeight="true" x14ac:dyDescent="0.2">
      <c r="C611" s="1900" t="s">
        <v>304</v>
      </c>
      <c r="D611" s="1695"/>
      <c r="E611" s="511">
        <v>-6.2023749719483873E-3</v>
      </c>
      <c r="F611" s="445"/>
      <c r="G611" s="445"/>
      <c r="H611" s="1890" t="s">
        <v>202</v>
      </c>
      <c r="I611" s="1695"/>
      <c r="J611" s="512">
        <v>7.9305559061890588E-2</v>
      </c>
      <c r="K611" s="445"/>
      <c r="L611" s="445"/>
      <c r="M611" s="1894" t="s">
        <v>302</v>
      </c>
      <c r="N611" s="1695"/>
      <c r="O611" s="513">
        <v>8.0518826747948673E-3</v>
      </c>
      <c r="P611" s="445"/>
      <c r="Q611" s="445"/>
      <c r="Z611" s="211"/>
      <c r="AA611" s="211"/>
      <c r="AB611" s="211"/>
      <c r="AC611" s="211"/>
      <c r="AD611" s="211"/>
      <c r="AE611" s="211"/>
      <c r="AF611" s="211"/>
      <c r="AG611" s="211"/>
      <c r="AH611" s="211"/>
      <c r="AI611" s="211"/>
      <c r="AJ611" s="211"/>
      <c r="AK611" s="211"/>
      <c r="AL611" s="211"/>
      <c r="AM611" s="211"/>
      <c r="AN611" s="211"/>
      <c r="AO611" s="211"/>
      <c r="AP611" s="211"/>
      <c r="AQ611" s="211"/>
      <c r="AR611" s="211"/>
      <c r="AS611" s="211"/>
      <c r="AT611" s="211"/>
      <c r="AU611" s="211"/>
      <c r="AV611" s="211"/>
      <c r="AW611" s="211"/>
      <c r="AX611" s="211"/>
      <c r="AY611" s="211"/>
      <c r="AZ611" s="211"/>
      <c r="BA611" s="214"/>
      <c r="BB611" s="289"/>
      <c r="BC611" s="214"/>
      <c r="BD611" s="214"/>
      <c r="BE611" s="214"/>
      <c r="BF611" s="214"/>
      <c r="BG611" s="214"/>
      <c r="BH611" s="214"/>
      <c r="BI611" s="214"/>
      <c r="BJ611" s="214"/>
      <c r="BK611" s="214"/>
      <c r="BL611" s="214"/>
      <c r="BM611" s="214"/>
      <c r="BN611" s="214"/>
      <c r="BO611" s="214"/>
      <c r="BP611" s="214"/>
      <c r="BQ611" s="214"/>
      <c r="BR611" s="214"/>
      <c r="BS611" s="214"/>
      <c r="BT611" s="214"/>
      <c r="BU611" s="214"/>
      <c r="BV611" s="214"/>
      <c r="BW611" s="214"/>
      <c r="BX611" s="214"/>
      <c r="BY611" s="214"/>
      <c r="BZ611" s="214"/>
      <c r="CA611" s="214"/>
      <c r="CB611" s="214"/>
      <c r="CC611" s="214"/>
      <c r="CD611" s="214"/>
      <c r="CE611" s="214"/>
      <c r="CF611" s="214"/>
      <c r="CG611" s="214"/>
      <c r="CH611" s="214"/>
      <c r="CI611" s="214"/>
      <c r="CJ611" s="214"/>
      <c r="CK611" s="214"/>
      <c r="CL611" s="214"/>
      <c r="CM611" s="214"/>
      <c r="CN611" s="214"/>
      <c r="CO611" s="214"/>
      <c r="CP611" s="214"/>
      <c r="CQ611" s="214"/>
      <c r="CR611" s="214"/>
      <c r="CS611" s="214"/>
      <c r="CT611" s="214"/>
      <c r="CU611" s="214"/>
      <c r="CV611" s="214"/>
      <c r="CW611" s="214"/>
      <c r="CX611" s="214"/>
      <c r="CY611" s="214"/>
      <c r="CZ611" s="214"/>
    </row>
    <row r="612" s="218" customFormat="true" ht="25.15" customHeight="true" x14ac:dyDescent="0.2">
      <c r="C612" s="1900" t="s">
        <v>323</v>
      </c>
      <c r="D612" s="1695"/>
      <c r="E612" s="511">
        <v>-9.1472410944762751E-5</v>
      </c>
      <c r="F612" s="445"/>
      <c r="G612" s="445"/>
      <c r="H612" s="1890" t="s">
        <v>262</v>
      </c>
      <c r="I612" s="1695"/>
      <c r="J612" s="512">
        <v>6.3753375006955965E-2</v>
      </c>
      <c r="K612" s="445"/>
      <c r="L612" s="445"/>
      <c r="M612" s="1894" t="s">
        <v>275</v>
      </c>
      <c r="N612" s="1695"/>
      <c r="O612" s="513">
        <v>6.8126130915004204E-3</v>
      </c>
      <c r="P612" s="445"/>
      <c r="Q612" s="445"/>
      <c r="Z612" s="211"/>
      <c r="AA612" s="211"/>
      <c r="AB612" s="211"/>
      <c r="AC612" s="211"/>
      <c r="AD612" s="211"/>
      <c r="AE612" s="211"/>
      <c r="AF612" s="211"/>
      <c r="AG612" s="211"/>
      <c r="AH612" s="211"/>
      <c r="AI612" s="211"/>
      <c r="AJ612" s="211"/>
      <c r="AK612" s="211"/>
      <c r="AL612" s="211"/>
      <c r="AM612" s="211"/>
      <c r="AN612" s="211"/>
      <c r="AO612" s="211"/>
      <c r="AP612" s="211"/>
      <c r="AQ612" s="211"/>
      <c r="AR612" s="211"/>
      <c r="AS612" s="211"/>
      <c r="AT612" s="211"/>
      <c r="AU612" s="211"/>
      <c r="AV612" s="211"/>
      <c r="AW612" s="211"/>
      <c r="AX612" s="211"/>
      <c r="AY612" s="211"/>
      <c r="AZ612" s="211"/>
      <c r="BA612" s="214"/>
      <c r="BB612" s="289"/>
      <c r="BC612" s="214"/>
      <c r="BD612" s="214"/>
      <c r="BE612" s="214"/>
      <c r="BF612" s="214"/>
      <c r="BG612" s="214"/>
      <c r="BH612" s="214"/>
      <c r="BI612" s="214"/>
      <c r="BJ612" s="214"/>
      <c r="BK612" s="214"/>
      <c r="BL612" s="214"/>
      <c r="BM612" s="214"/>
      <c r="BN612" s="214"/>
      <c r="BO612" s="214"/>
      <c r="BP612" s="214"/>
      <c r="BQ612" s="214"/>
      <c r="BR612" s="214"/>
      <c r="BS612" s="214"/>
      <c r="BT612" s="214"/>
      <c r="BU612" s="214"/>
      <c r="BV612" s="214"/>
      <c r="BW612" s="214"/>
      <c r="BX612" s="214"/>
      <c r="BY612" s="214"/>
      <c r="BZ612" s="214"/>
      <c r="CA612" s="214"/>
      <c r="CB612" s="214"/>
      <c r="CC612" s="214"/>
      <c r="CD612" s="214"/>
      <c r="CE612" s="214"/>
      <c r="CF612" s="214"/>
      <c r="CG612" s="214"/>
      <c r="CH612" s="214"/>
      <c r="CI612" s="214"/>
      <c r="CJ612" s="214"/>
      <c r="CK612" s="214"/>
      <c r="CL612" s="214"/>
      <c r="CM612" s="214"/>
      <c r="CN612" s="214"/>
      <c r="CO612" s="214"/>
      <c r="CP612" s="214"/>
      <c r="CQ612" s="214"/>
      <c r="CR612" s="214"/>
      <c r="CS612" s="214"/>
      <c r="CT612" s="214"/>
      <c r="CU612" s="214"/>
      <c r="CV612" s="214"/>
      <c r="CW612" s="214"/>
      <c r="CX612" s="214"/>
      <c r="CY612" s="214"/>
      <c r="CZ612" s="214"/>
    </row>
    <row r="613" s="218" customFormat="true" ht="25.15" customHeight="true" x14ac:dyDescent="0.2">
      <c r="C613" s="1901" t="s">
        <v>327</v>
      </c>
      <c r="D613" s="1695"/>
      <c r="E613" s="514">
        <v>-4.8484635439419215E-4</v>
      </c>
      <c r="F613" s="445"/>
      <c r="G613" s="445"/>
      <c r="H613" s="1890" t="s">
        <v>270</v>
      </c>
      <c r="I613" s="1695"/>
      <c r="J613" s="512">
        <v>4.4366747038711581E-2</v>
      </c>
      <c r="K613" s="445"/>
      <c r="L613" s="445"/>
      <c r="M613" s="1894" t="s">
        <v>253</v>
      </c>
      <c r="N613" s="1695"/>
      <c r="O613" s="513">
        <v>-7.5275632617373231E-2</v>
      </c>
      <c r="P613" s="445"/>
      <c r="Q613" s="445"/>
      <c r="Z613" s="211"/>
      <c r="AA613" s="211"/>
      <c r="AB613" s="211"/>
      <c r="AC613" s="211"/>
      <c r="AD613" s="211"/>
      <c r="AE613" s="211"/>
      <c r="AF613" s="211"/>
      <c r="AG613" s="211"/>
      <c r="AH613" s="211"/>
      <c r="AI613" s="211"/>
      <c r="AJ613" s="211"/>
      <c r="AK613" s="211"/>
      <c r="AL613" s="211"/>
      <c r="AM613" s="211"/>
      <c r="AN613" s="211"/>
      <c r="AO613" s="211"/>
      <c r="AP613" s="211"/>
      <c r="AQ613" s="211"/>
      <c r="AR613" s="211"/>
      <c r="AS613" s="211"/>
      <c r="AT613" s="211"/>
      <c r="AU613" s="211"/>
      <c r="AV613" s="211"/>
      <c r="AW613" s="211"/>
      <c r="AX613" s="211"/>
      <c r="AY613" s="211"/>
      <c r="AZ613" s="211"/>
      <c r="BA613" s="214"/>
      <c r="BB613" s="289"/>
      <c r="BC613" s="214"/>
      <c r="BD613" s="214"/>
      <c r="BE613" s="214"/>
      <c r="BF613" s="214"/>
      <c r="BG613" s="214"/>
      <c r="BH613" s="214"/>
      <c r="BI613" s="214"/>
      <c r="BJ613" s="214"/>
      <c r="BK613" s="214"/>
      <c r="BL613" s="214"/>
      <c r="BM613" s="214"/>
      <c r="BN613" s="214"/>
      <c r="BO613" s="214"/>
      <c r="BP613" s="214"/>
      <c r="BQ613" s="214"/>
      <c r="BR613" s="214"/>
      <c r="BS613" s="214"/>
      <c r="BT613" s="214"/>
      <c r="BU613" s="214"/>
      <c r="BV613" s="214"/>
      <c r="BW613" s="214"/>
      <c r="BX613" s="214"/>
      <c r="BY613" s="214"/>
      <c r="BZ613" s="214"/>
      <c r="CA613" s="214"/>
      <c r="CB613" s="214"/>
      <c r="CC613" s="214"/>
      <c r="CD613" s="214"/>
      <c r="CE613" s="214"/>
      <c r="CF613" s="214"/>
      <c r="CG613" s="214"/>
      <c r="CH613" s="214"/>
      <c r="CI613" s="214"/>
      <c r="CJ613" s="214"/>
      <c r="CK613" s="214"/>
      <c r="CL613" s="214"/>
      <c r="CM613" s="214"/>
      <c r="CN613" s="214"/>
      <c r="CO613" s="214"/>
      <c r="CP613" s="214"/>
      <c r="CQ613" s="214"/>
      <c r="CR613" s="214"/>
      <c r="CS613" s="214"/>
      <c r="CT613" s="214"/>
      <c r="CU613" s="214"/>
      <c r="CV613" s="214"/>
      <c r="CW613" s="214"/>
      <c r="CX613" s="214"/>
      <c r="CY613" s="214"/>
      <c r="CZ613" s="214"/>
    </row>
    <row r="614" s="218" customFormat="true" ht="25.15" customHeight="true" x14ac:dyDescent="0.2">
      <c r="C614" s="1694"/>
      <c r="D614" s="1695"/>
      <c r="E614" s="461"/>
      <c r="F614" s="445"/>
      <c r="G614" s="445"/>
      <c r="H614" s="1890" t="s">
        <v>271</v>
      </c>
      <c r="I614" s="1695"/>
      <c r="J614" s="512">
        <v>4.9090636230829959E-2</v>
      </c>
      <c r="K614" s="445"/>
      <c r="L614" s="445"/>
      <c r="M614" s="1894" t="s">
        <v>321</v>
      </c>
      <c r="N614" s="1695"/>
      <c r="O614" s="513">
        <v>1.1263320687699018E-2</v>
      </c>
      <c r="P614" s="445"/>
      <c r="Q614" s="445"/>
      <c r="Z614" s="211"/>
      <c r="AA614" s="211"/>
      <c r="AB614" s="211"/>
      <c r="AC614" s="211"/>
      <c r="AD614" s="211"/>
      <c r="AE614" s="211"/>
      <c r="AF614" s="211"/>
      <c r="AG614" s="211"/>
      <c r="AH614" s="211"/>
      <c r="AI614" s="211"/>
      <c r="AJ614" s="211"/>
      <c r="AK614" s="211"/>
      <c r="AL614" s="211"/>
      <c r="AM614" s="211"/>
      <c r="AN614" s="211"/>
      <c r="AO614" s="211"/>
      <c r="AP614" s="211"/>
      <c r="AQ614" s="211"/>
      <c r="AR614" s="211"/>
      <c r="AS614" s="211"/>
      <c r="AT614" s="211"/>
      <c r="AU614" s="211"/>
      <c r="AV614" s="211"/>
      <c r="AW614" s="211"/>
      <c r="AX614" s="211"/>
      <c r="AY614" s="211"/>
      <c r="AZ614" s="211"/>
      <c r="BA614" s="214"/>
      <c r="BB614" s="289"/>
      <c r="BC614" s="214"/>
      <c r="BD614" s="214"/>
      <c r="BE614" s="214"/>
      <c r="BF614" s="214"/>
      <c r="BG614" s="214"/>
      <c r="BH614" s="214"/>
      <c r="BI614" s="214"/>
      <c r="BJ614" s="214"/>
      <c r="BK614" s="214"/>
      <c r="BL614" s="214"/>
      <c r="BM614" s="214"/>
      <c r="BN614" s="214"/>
      <c r="BO614" s="214"/>
      <c r="BP614" s="214"/>
      <c r="BQ614" s="214"/>
      <c r="BR614" s="214"/>
      <c r="BS614" s="214"/>
      <c r="BT614" s="214"/>
      <c r="BU614" s="214"/>
      <c r="BV614" s="214"/>
      <c r="BW614" s="214"/>
      <c r="BX614" s="214"/>
      <c r="BY614" s="214"/>
      <c r="BZ614" s="214"/>
      <c r="CA614" s="214"/>
      <c r="CB614" s="214"/>
      <c r="CC614" s="214"/>
      <c r="CD614" s="214"/>
      <c r="CE614" s="214"/>
      <c r="CF614" s="214"/>
      <c r="CG614" s="214"/>
      <c r="CH614" s="214"/>
      <c r="CI614" s="214"/>
      <c r="CJ614" s="214"/>
      <c r="CK614" s="214"/>
      <c r="CL614" s="214"/>
      <c r="CM614" s="214"/>
      <c r="CN614" s="214"/>
      <c r="CO614" s="214"/>
      <c r="CP614" s="214"/>
      <c r="CQ614" s="214"/>
      <c r="CR614" s="214"/>
      <c r="CS614" s="214"/>
      <c r="CT614" s="214"/>
      <c r="CU614" s="214"/>
      <c r="CV614" s="214"/>
      <c r="CW614" s="214"/>
      <c r="CX614" s="214"/>
      <c r="CY614" s="214"/>
      <c r="CZ614" s="214"/>
    </row>
    <row r="615" s="218" customFormat="true" ht="25.15" customHeight="true" x14ac:dyDescent="0.2">
      <c r="C615" s="1694"/>
      <c r="D615" s="1695"/>
      <c r="E615" s="445"/>
      <c r="F615" s="445"/>
      <c r="G615" s="445"/>
      <c r="H615" s="1890" t="s">
        <v>285</v>
      </c>
      <c r="I615" s="1695"/>
      <c r="J615" s="512">
        <v>-9.4952429106779715E-3</v>
      </c>
      <c r="K615" s="445"/>
      <c r="L615" s="445"/>
      <c r="M615" s="1894" t="s">
        <v>324</v>
      </c>
      <c r="N615" s="1695"/>
      <c r="O615" s="513">
        <v>2.4308678218908676E-2</v>
      </c>
      <c r="P615" s="445"/>
      <c r="Q615" s="445"/>
      <c r="Z615" s="211"/>
      <c r="AA615" s="211"/>
      <c r="AB615" s="211"/>
      <c r="AC615" s="211"/>
      <c r="AD615" s="211"/>
      <c r="AE615" s="211"/>
      <c r="AF615" s="211"/>
      <c r="AG615" s="211"/>
      <c r="AH615" s="211"/>
      <c r="AI615" s="211"/>
      <c r="AJ615" s="211"/>
      <c r="AK615" s="211"/>
      <c r="AL615" s="211"/>
      <c r="AM615" s="211"/>
      <c r="AN615" s="211"/>
      <c r="AO615" s="211"/>
      <c r="AP615" s="211"/>
      <c r="AQ615" s="211"/>
      <c r="AR615" s="211"/>
      <c r="AS615" s="211"/>
      <c r="AT615" s="211"/>
      <c r="AU615" s="211"/>
      <c r="AV615" s="211"/>
      <c r="AW615" s="211"/>
      <c r="AX615" s="211"/>
      <c r="AY615" s="211"/>
      <c r="AZ615" s="211"/>
      <c r="BA615" s="214"/>
      <c r="BB615" s="289"/>
      <c r="BC615" s="214"/>
      <c r="BD615" s="214"/>
      <c r="BE615" s="214"/>
      <c r="BF615" s="214"/>
      <c r="BG615" s="214"/>
      <c r="BH615" s="214"/>
      <c r="BI615" s="214"/>
      <c r="BJ615" s="214"/>
      <c r="BK615" s="214"/>
      <c r="BL615" s="214"/>
      <c r="BM615" s="214"/>
      <c r="BN615" s="214"/>
      <c r="BO615" s="214"/>
      <c r="BP615" s="214"/>
      <c r="BQ615" s="214"/>
      <c r="BR615" s="214"/>
      <c r="BS615" s="214"/>
      <c r="BT615" s="214"/>
      <c r="BU615" s="214"/>
      <c r="BV615" s="214"/>
      <c r="BW615" s="214"/>
      <c r="BX615" s="214"/>
      <c r="BY615" s="214"/>
      <c r="BZ615" s="214"/>
      <c r="CA615" s="214"/>
      <c r="CB615" s="214"/>
      <c r="CC615" s="214"/>
      <c r="CD615" s="214"/>
      <c r="CE615" s="214"/>
      <c r="CF615" s="214"/>
      <c r="CG615" s="214"/>
      <c r="CH615" s="214"/>
      <c r="CI615" s="214"/>
      <c r="CJ615" s="214"/>
      <c r="CK615" s="214"/>
      <c r="CL615" s="214"/>
      <c r="CM615" s="214"/>
      <c r="CN615" s="214"/>
      <c r="CO615" s="214"/>
      <c r="CP615" s="214"/>
      <c r="CQ615" s="214"/>
      <c r="CR615" s="214"/>
      <c r="CS615" s="214"/>
      <c r="CT615" s="214"/>
      <c r="CU615" s="214"/>
      <c r="CV615" s="214"/>
      <c r="CW615" s="214"/>
      <c r="CX615" s="214"/>
      <c r="CY615" s="214"/>
      <c r="CZ615" s="214"/>
    </row>
    <row r="616" s="218" customFormat="true" ht="25.15" customHeight="true" x14ac:dyDescent="0.2">
      <c r="C616" s="1898" t="s">
        <v>224</v>
      </c>
      <c r="D616" s="1695"/>
      <c r="E616" s="1695"/>
      <c r="F616" s="445"/>
      <c r="G616" s="445"/>
      <c r="H616" s="1890" t="s">
        <v>250</v>
      </c>
      <c r="I616" s="1695"/>
      <c r="J616" s="512">
        <v>8.4929978769955242E-2</v>
      </c>
      <c r="K616" s="445"/>
      <c r="L616" s="445"/>
      <c r="M616" s="1894" t="s">
        <v>280</v>
      </c>
      <c r="N616" s="1695"/>
      <c r="O616" s="513">
        <v>2.7470295972213305E-2</v>
      </c>
      <c r="P616" s="445"/>
      <c r="Q616" s="445"/>
      <c r="Z616" s="211"/>
      <c r="AA616" s="211"/>
      <c r="AB616" s="211"/>
      <c r="AC616" s="211"/>
      <c r="AD616" s="211"/>
      <c r="AE616" s="211"/>
      <c r="AF616" s="211"/>
      <c r="AG616" s="211"/>
      <c r="AH616" s="211"/>
      <c r="AI616" s="211"/>
      <c r="AJ616" s="211"/>
      <c r="AK616" s="211"/>
      <c r="AL616" s="211"/>
      <c r="AM616" s="211"/>
      <c r="AN616" s="211"/>
      <c r="AO616" s="211"/>
      <c r="AP616" s="211"/>
      <c r="AQ616" s="211"/>
      <c r="AR616" s="211"/>
      <c r="AS616" s="211"/>
      <c r="AT616" s="211"/>
      <c r="AU616" s="211"/>
      <c r="AV616" s="211"/>
      <c r="AW616" s="211"/>
      <c r="AX616" s="211"/>
      <c r="AY616" s="211"/>
      <c r="AZ616" s="211"/>
      <c r="BA616" s="214"/>
      <c r="BB616" s="289"/>
      <c r="BC616" s="214"/>
      <c r="BD616" s="214"/>
      <c r="BE616" s="214"/>
      <c r="BF616" s="214"/>
      <c r="BG616" s="214"/>
      <c r="BH616" s="214"/>
      <c r="BI616" s="214"/>
      <c r="BJ616" s="214"/>
      <c r="BK616" s="214"/>
      <c r="BL616" s="214"/>
      <c r="BM616" s="214"/>
      <c r="BN616" s="214"/>
      <c r="BO616" s="214"/>
      <c r="BP616" s="214"/>
      <c r="BQ616" s="214"/>
      <c r="BR616" s="214"/>
      <c r="BS616" s="214"/>
      <c r="BT616" s="214"/>
      <c r="BU616" s="214"/>
      <c r="BV616" s="214"/>
      <c r="BW616" s="214"/>
      <c r="BX616" s="214"/>
      <c r="BY616" s="214"/>
      <c r="BZ616" s="214"/>
      <c r="CA616" s="214"/>
      <c r="CB616" s="214"/>
      <c r="CC616" s="214"/>
      <c r="CD616" s="214"/>
      <c r="CE616" s="214"/>
      <c r="CF616" s="214"/>
      <c r="CG616" s="214"/>
      <c r="CH616" s="214"/>
      <c r="CI616" s="214"/>
      <c r="CJ616" s="214"/>
      <c r="CK616" s="214"/>
      <c r="CL616" s="214"/>
      <c r="CM616" s="214"/>
      <c r="CN616" s="214"/>
      <c r="CO616" s="214"/>
      <c r="CP616" s="214"/>
      <c r="CQ616" s="214"/>
      <c r="CR616" s="214"/>
      <c r="CS616" s="214"/>
      <c r="CT616" s="214"/>
      <c r="CU616" s="214"/>
      <c r="CV616" s="214"/>
      <c r="CW616" s="214"/>
      <c r="CX616" s="214"/>
      <c r="CY616" s="214"/>
      <c r="CZ616" s="214"/>
    </row>
    <row r="617" s="218" customFormat="true" ht="25.15" customHeight="true" x14ac:dyDescent="0.2">
      <c r="C617" s="1899" t="s">
        <v>193</v>
      </c>
      <c r="D617" s="1695"/>
      <c r="E617" s="533" t="s">
        <v>194</v>
      </c>
      <c r="F617" s="445"/>
      <c r="G617" s="445"/>
      <c r="H617" s="1890" t="s">
        <v>252</v>
      </c>
      <c r="I617" s="1695"/>
      <c r="J617" s="512">
        <v>8.1806377937134217E-2</v>
      </c>
      <c r="K617" s="445"/>
      <c r="L617" s="445"/>
      <c r="M617" s="1894" t="s">
        <v>268</v>
      </c>
      <c r="N617" s="1695"/>
      <c r="O617" s="513">
        <v>6.6022859021641303E-2</v>
      </c>
      <c r="P617" s="445"/>
      <c r="Q617" s="445"/>
      <c r="Z617" s="211"/>
      <c r="AA617" s="211"/>
      <c r="AB617" s="211"/>
      <c r="AC617" s="211"/>
      <c r="AD617" s="211"/>
      <c r="AE617" s="211"/>
      <c r="AF617" s="211"/>
      <c r="AG617" s="211"/>
      <c r="AH617" s="211"/>
      <c r="AI617" s="211"/>
      <c r="AJ617" s="211"/>
      <c r="AK617" s="211"/>
      <c r="AL617" s="211"/>
      <c r="AM617" s="211"/>
      <c r="AN617" s="211"/>
      <c r="AO617" s="211"/>
      <c r="AP617" s="211"/>
      <c r="AQ617" s="211"/>
      <c r="AR617" s="211"/>
      <c r="AS617" s="211"/>
      <c r="AT617" s="211"/>
      <c r="AU617" s="211"/>
      <c r="AV617" s="211"/>
      <c r="AW617" s="211"/>
      <c r="AX617" s="211"/>
      <c r="AY617" s="211"/>
      <c r="AZ617" s="211"/>
      <c r="BA617" s="214"/>
      <c r="BB617" s="289"/>
      <c r="BC617" s="214"/>
      <c r="BD617" s="214"/>
      <c r="BE617" s="214"/>
      <c r="BF617" s="214"/>
      <c r="BG617" s="214"/>
      <c r="BH617" s="214"/>
      <c r="BI617" s="214"/>
      <c r="BJ617" s="214"/>
      <c r="BK617" s="214"/>
      <c r="BL617" s="214"/>
      <c r="BM617" s="214"/>
      <c r="BN617" s="214"/>
      <c r="BO617" s="214"/>
      <c r="BP617" s="214"/>
      <c r="BQ617" s="214"/>
      <c r="BR617" s="214"/>
      <c r="BS617" s="214"/>
      <c r="BT617" s="214"/>
      <c r="BU617" s="214"/>
      <c r="BV617" s="214"/>
      <c r="BW617" s="214"/>
      <c r="BX617" s="214"/>
      <c r="BY617" s="214"/>
      <c r="BZ617" s="214"/>
      <c r="CA617" s="214"/>
      <c r="CB617" s="214"/>
      <c r="CC617" s="214"/>
      <c r="CD617" s="214"/>
      <c r="CE617" s="214"/>
      <c r="CF617" s="214"/>
      <c r="CG617" s="214"/>
      <c r="CH617" s="214"/>
      <c r="CI617" s="214"/>
      <c r="CJ617" s="214"/>
      <c r="CK617" s="214"/>
      <c r="CL617" s="214"/>
      <c r="CM617" s="214"/>
      <c r="CN617" s="214"/>
      <c r="CO617" s="214"/>
      <c r="CP617" s="214"/>
      <c r="CQ617" s="214"/>
      <c r="CR617" s="214"/>
      <c r="CS617" s="214"/>
      <c r="CT617" s="214"/>
      <c r="CU617" s="214"/>
      <c r="CV617" s="214"/>
      <c r="CW617" s="214"/>
      <c r="CX617" s="214"/>
      <c r="CY617" s="214"/>
      <c r="CZ617" s="214"/>
    </row>
    <row r="618" s="218" customFormat="true" ht="25.15" customHeight="true" x14ac:dyDescent="0.2">
      <c r="C618" s="1897" t="s">
        <v>194</v>
      </c>
      <c r="D618" s="1695"/>
      <c r="E618" s="534">
        <v>1.0000000000000002</v>
      </c>
      <c r="F618" s="445"/>
      <c r="G618" s="445"/>
      <c r="H618" s="1890" t="s">
        <v>259</v>
      </c>
      <c r="I618" s="1695"/>
      <c r="J618" s="512">
        <v>8.0811662074332893E-2</v>
      </c>
      <c r="K618" s="445"/>
      <c r="L618" s="445"/>
      <c r="M618" s="1894" t="s">
        <v>261</v>
      </c>
      <c r="N618" s="1695"/>
      <c r="O618" s="513">
        <v>4.8053544127543354E-2</v>
      </c>
      <c r="P618" s="445"/>
      <c r="Q618" s="445"/>
      <c r="Z618" s="211"/>
      <c r="AA618" s="211"/>
      <c r="AB618" s="211"/>
      <c r="AC618" s="211"/>
      <c r="AD618" s="211"/>
      <c r="AE618" s="211"/>
      <c r="AF618" s="211"/>
      <c r="AG618" s="211"/>
      <c r="AH618" s="211"/>
      <c r="AI618" s="211"/>
      <c r="AJ618" s="211"/>
      <c r="AK618" s="211"/>
      <c r="AL618" s="211"/>
      <c r="AM618" s="211"/>
      <c r="AN618" s="211"/>
      <c r="AO618" s="211"/>
      <c r="AP618" s="211"/>
      <c r="AQ618" s="211"/>
      <c r="AR618" s="211"/>
      <c r="AS618" s="211"/>
      <c r="AT618" s="211"/>
      <c r="AU618" s="211"/>
      <c r="AV618" s="211"/>
      <c r="AW618" s="211"/>
      <c r="AX618" s="211"/>
      <c r="AY618" s="211"/>
      <c r="AZ618" s="211"/>
      <c r="BA618" s="214"/>
      <c r="BB618" s="289"/>
      <c r="BC618" s="214"/>
      <c r="BD618" s="214"/>
      <c r="BE618" s="214"/>
      <c r="BF618" s="214"/>
      <c r="BG618" s="214"/>
      <c r="BH618" s="214"/>
      <c r="BI618" s="214"/>
      <c r="BJ618" s="214"/>
      <c r="BK618" s="214"/>
      <c r="BL618" s="214"/>
      <c r="BM618" s="214"/>
      <c r="BN618" s="214"/>
      <c r="BO618" s="214"/>
      <c r="BP618" s="214"/>
      <c r="BQ618" s="214"/>
      <c r="BR618" s="214"/>
      <c r="BS618" s="214"/>
      <c r="BT618" s="214"/>
      <c r="BU618" s="214"/>
      <c r="BV618" s="214"/>
      <c r="BW618" s="214"/>
      <c r="BX618" s="214"/>
      <c r="BY618" s="214"/>
      <c r="BZ618" s="214"/>
      <c r="CA618" s="214"/>
      <c r="CB618" s="214"/>
      <c r="CC618" s="214"/>
      <c r="CD618" s="214"/>
      <c r="CE618" s="214"/>
      <c r="CF618" s="214"/>
      <c r="CG618" s="214"/>
      <c r="CH618" s="214"/>
      <c r="CI618" s="214"/>
      <c r="CJ618" s="214"/>
      <c r="CK618" s="214"/>
      <c r="CL618" s="214"/>
      <c r="CM618" s="214"/>
      <c r="CN618" s="214"/>
      <c r="CO618" s="214"/>
      <c r="CP618" s="214"/>
      <c r="CQ618" s="214"/>
      <c r="CR618" s="214"/>
      <c r="CS618" s="214"/>
      <c r="CT618" s="214"/>
      <c r="CU618" s="214"/>
      <c r="CV618" s="214"/>
      <c r="CW618" s="214"/>
      <c r="CX618" s="214"/>
      <c r="CY618" s="214"/>
      <c r="CZ618" s="214"/>
    </row>
    <row r="619" s="218" customFormat="true" ht="25.15" customHeight="true" x14ac:dyDescent="0.2">
      <c r="C619" s="1694"/>
      <c r="D619" s="1695"/>
      <c r="E619" s="461"/>
      <c r="F619" s="445"/>
      <c r="G619" s="445"/>
      <c r="H619" s="1890" t="s">
        <v>247</v>
      </c>
      <c r="I619" s="1695"/>
      <c r="J619" s="512">
        <v>8.7704881467840654E-2</v>
      </c>
      <c r="K619" s="445"/>
      <c r="L619" s="445"/>
      <c r="M619" s="1894" t="s">
        <v>276</v>
      </c>
      <c r="N619" s="1695"/>
      <c r="O619" s="513">
        <v>1.330051544861772E-2</v>
      </c>
      <c r="P619" s="445"/>
      <c r="Q619" s="445"/>
      <c r="Z619" s="211"/>
      <c r="AA619" s="211"/>
      <c r="AB619" s="211"/>
      <c r="AC619" s="211"/>
      <c r="AD619" s="211"/>
      <c r="AE619" s="211"/>
      <c r="AF619" s="211"/>
      <c r="AG619" s="211"/>
      <c r="AH619" s="211"/>
      <c r="AI619" s="211"/>
      <c r="AJ619" s="211"/>
      <c r="AK619" s="211"/>
      <c r="AL619" s="211"/>
      <c r="AM619" s="211"/>
      <c r="AN619" s="211"/>
      <c r="AO619" s="211"/>
      <c r="AP619" s="211"/>
      <c r="AQ619" s="211"/>
      <c r="AR619" s="211"/>
      <c r="AS619" s="211"/>
      <c r="AT619" s="211"/>
      <c r="AU619" s="211"/>
      <c r="AV619" s="211"/>
      <c r="AW619" s="211"/>
      <c r="AX619" s="211"/>
      <c r="AY619" s="211"/>
      <c r="AZ619" s="211"/>
      <c r="BA619" s="214"/>
      <c r="BB619" s="289"/>
      <c r="BC619" s="214"/>
      <c r="BD619" s="214"/>
      <c r="BE619" s="214"/>
      <c r="BF619" s="214"/>
      <c r="BG619" s="214"/>
      <c r="BH619" s="214"/>
      <c r="BI619" s="214"/>
      <c r="BJ619" s="214"/>
      <c r="BK619" s="214"/>
      <c r="BL619" s="214"/>
      <c r="BM619" s="214"/>
      <c r="BN619" s="214"/>
      <c r="BO619" s="214"/>
      <c r="BP619" s="214"/>
      <c r="BQ619" s="214"/>
      <c r="BR619" s="214"/>
      <c r="BS619" s="214"/>
      <c r="BT619" s="214"/>
      <c r="BU619" s="214"/>
      <c r="BV619" s="214"/>
      <c r="BW619" s="214"/>
      <c r="BX619" s="214"/>
      <c r="BY619" s="214"/>
      <c r="BZ619" s="214"/>
      <c r="CA619" s="214"/>
      <c r="CB619" s="214"/>
      <c r="CC619" s="214"/>
      <c r="CD619" s="214"/>
      <c r="CE619" s="214"/>
      <c r="CF619" s="214"/>
      <c r="CG619" s="214"/>
      <c r="CH619" s="214"/>
      <c r="CI619" s="214"/>
      <c r="CJ619" s="214"/>
      <c r="CK619" s="214"/>
      <c r="CL619" s="214"/>
      <c r="CM619" s="214"/>
      <c r="CN619" s="214"/>
      <c r="CO619" s="214"/>
      <c r="CP619" s="214"/>
      <c r="CQ619" s="214"/>
      <c r="CR619" s="214"/>
      <c r="CS619" s="214"/>
      <c r="CT619" s="214"/>
      <c r="CU619" s="214"/>
      <c r="CV619" s="214"/>
      <c r="CW619" s="214"/>
      <c r="CX619" s="214"/>
      <c r="CY619" s="214"/>
      <c r="CZ619" s="214"/>
    </row>
    <row r="620" s="218" customFormat="true" ht="25.15" customHeight="true" x14ac:dyDescent="0.2">
      <c r="C620" s="1694"/>
      <c r="D620" s="1695"/>
      <c r="E620" s="445"/>
      <c r="F620" s="445"/>
      <c r="G620" s="445"/>
      <c r="H620" s="1890" t="s">
        <v>256</v>
      </c>
      <c r="I620" s="1695"/>
      <c r="J620" s="512">
        <v>8.2402049115593429E-2</v>
      </c>
      <c r="K620" s="445"/>
      <c r="L620" s="445"/>
      <c r="M620" s="1894" t="s">
        <v>322</v>
      </c>
      <c r="N620" s="1695"/>
      <c r="O620" s="513">
        <v>1.3045712844490413E-2</v>
      </c>
      <c r="P620" s="445"/>
      <c r="Q620" s="445"/>
      <c r="Z620" s="211"/>
      <c r="AA620" s="211"/>
      <c r="AB620" s="211"/>
      <c r="AC620" s="211"/>
      <c r="AD620" s="211"/>
      <c r="AE620" s="211"/>
      <c r="AF620" s="211"/>
      <c r="AG620" s="211"/>
      <c r="AH620" s="211"/>
      <c r="AI620" s="211"/>
      <c r="AJ620" s="211"/>
      <c r="AK620" s="211"/>
      <c r="AL620" s="211"/>
      <c r="AM620" s="211"/>
      <c r="AN620" s="211"/>
      <c r="AO620" s="211"/>
      <c r="AP620" s="211"/>
      <c r="AQ620" s="211"/>
      <c r="AR620" s="211"/>
      <c r="AS620" s="211"/>
      <c r="AT620" s="211"/>
      <c r="AU620" s="211"/>
      <c r="AV620" s="211"/>
      <c r="AW620" s="211"/>
      <c r="AX620" s="211"/>
      <c r="AY620" s="211"/>
      <c r="AZ620" s="211"/>
      <c r="BA620" s="214"/>
      <c r="BB620" s="289"/>
      <c r="BC620" s="214"/>
      <c r="BD620" s="214"/>
      <c r="BE620" s="214"/>
      <c r="BF620" s="214"/>
      <c r="BG620" s="214"/>
      <c r="BH620" s="214"/>
      <c r="BI620" s="214"/>
      <c r="BJ620" s="214"/>
      <c r="BK620" s="214"/>
      <c r="BL620" s="214"/>
      <c r="BM620" s="214"/>
      <c r="BN620" s="214"/>
      <c r="BO620" s="214"/>
      <c r="BP620" s="214"/>
      <c r="BQ620" s="214"/>
      <c r="BR620" s="214"/>
      <c r="BS620" s="214"/>
      <c r="BT620" s="214"/>
      <c r="BU620" s="214"/>
      <c r="BV620" s="214"/>
      <c r="BW620" s="214"/>
      <c r="BX620" s="214"/>
      <c r="BY620" s="214"/>
      <c r="BZ620" s="214"/>
      <c r="CA620" s="214"/>
      <c r="CB620" s="214"/>
      <c r="CC620" s="214"/>
      <c r="CD620" s="214"/>
      <c r="CE620" s="214"/>
      <c r="CF620" s="214"/>
      <c r="CG620" s="214"/>
      <c r="CH620" s="214"/>
      <c r="CI620" s="214"/>
      <c r="CJ620" s="214"/>
      <c r="CK620" s="214"/>
      <c r="CL620" s="214"/>
      <c r="CM620" s="214"/>
      <c r="CN620" s="214"/>
      <c r="CO620" s="214"/>
      <c r="CP620" s="214"/>
      <c r="CQ620" s="214"/>
      <c r="CR620" s="214"/>
      <c r="CS620" s="214"/>
      <c r="CT620" s="214"/>
      <c r="CU620" s="214"/>
      <c r="CV620" s="214"/>
      <c r="CW620" s="214"/>
      <c r="CX620" s="214"/>
      <c r="CY620" s="214"/>
      <c r="CZ620" s="214"/>
    </row>
    <row r="621" s="218" customFormat="true" ht="25.15" customHeight="true" x14ac:dyDescent="0.2">
      <c r="C621" s="1694"/>
      <c r="D621" s="1695"/>
      <c r="E621" s="445"/>
      <c r="F621" s="445"/>
      <c r="G621" s="445"/>
      <c r="H621" s="1890" t="s">
        <v>254</v>
      </c>
      <c r="I621" s="1695"/>
      <c r="J621" s="512">
        <v>8.2542656080914531E-2</v>
      </c>
      <c r="K621" s="445"/>
      <c r="L621" s="445"/>
      <c r="M621" s="1894" t="s">
        <v>314</v>
      </c>
      <c r="N621" s="1695"/>
      <c r="O621" s="513">
        <v>2.7656862828287471E-2</v>
      </c>
      <c r="P621" s="445"/>
      <c r="Q621" s="445"/>
      <c r="Z621" s="211"/>
      <c r="AA621" s="211"/>
      <c r="AB621" s="211"/>
      <c r="AC621" s="211"/>
      <c r="AD621" s="211"/>
      <c r="AE621" s="211"/>
      <c r="AF621" s="211"/>
      <c r="AG621" s="211"/>
      <c r="AH621" s="211"/>
      <c r="AI621" s="211"/>
      <c r="AJ621" s="211"/>
      <c r="AK621" s="211"/>
      <c r="AL621" s="211"/>
      <c r="AM621" s="211"/>
      <c r="AN621" s="211"/>
      <c r="AO621" s="211"/>
      <c r="AP621" s="211"/>
      <c r="AQ621" s="211"/>
      <c r="AR621" s="211"/>
      <c r="AS621" s="211"/>
      <c r="AT621" s="211"/>
      <c r="AU621" s="211"/>
      <c r="AV621" s="211"/>
      <c r="AW621" s="211"/>
      <c r="AX621" s="211"/>
      <c r="AY621" s="211"/>
      <c r="AZ621" s="211"/>
      <c r="BA621" s="214"/>
      <c r="BB621" s="289"/>
      <c r="BC621" s="214"/>
      <c r="BD621" s="214"/>
      <c r="BE621" s="214"/>
      <c r="BF621" s="214"/>
      <c r="BG621" s="214"/>
      <c r="BH621" s="214"/>
      <c r="BI621" s="214"/>
      <c r="BJ621" s="214"/>
      <c r="BK621" s="214"/>
      <c r="BL621" s="214"/>
      <c r="BM621" s="214"/>
      <c r="BN621" s="214"/>
      <c r="BO621" s="214"/>
      <c r="BP621" s="214"/>
      <c r="BQ621" s="214"/>
      <c r="BR621" s="214"/>
      <c r="BS621" s="214"/>
      <c r="BT621" s="214"/>
      <c r="BU621" s="214"/>
      <c r="BV621" s="214"/>
      <c r="BW621" s="214"/>
      <c r="BX621" s="214"/>
      <c r="BY621" s="214"/>
      <c r="BZ621" s="214"/>
      <c r="CA621" s="214"/>
      <c r="CB621" s="214"/>
      <c r="CC621" s="214"/>
      <c r="CD621" s="214"/>
      <c r="CE621" s="214"/>
      <c r="CF621" s="214"/>
      <c r="CG621" s="214"/>
      <c r="CH621" s="214"/>
      <c r="CI621" s="214"/>
      <c r="CJ621" s="214"/>
      <c r="CK621" s="214"/>
      <c r="CL621" s="214"/>
      <c r="CM621" s="214"/>
      <c r="CN621" s="214"/>
      <c r="CO621" s="214"/>
      <c r="CP621" s="214"/>
      <c r="CQ621" s="214"/>
      <c r="CR621" s="214"/>
      <c r="CS621" s="214"/>
      <c r="CT621" s="214"/>
      <c r="CU621" s="214"/>
      <c r="CV621" s="214"/>
      <c r="CW621" s="214"/>
      <c r="CX621" s="214"/>
      <c r="CY621" s="214"/>
      <c r="CZ621" s="214"/>
    </row>
    <row r="622" s="218" customFormat="true" ht="25.15" customHeight="true" x14ac:dyDescent="0.2">
      <c r="C622" s="1694"/>
      <c r="D622" s="1695"/>
      <c r="E622" s="445"/>
      <c r="F622" s="445"/>
      <c r="G622" s="445"/>
      <c r="H622" s="1890" t="s">
        <v>291</v>
      </c>
      <c r="I622" s="1695"/>
      <c r="J622" s="512">
        <v>-8.8428897413451932E-3</v>
      </c>
      <c r="K622" s="445"/>
      <c r="L622" s="445"/>
      <c r="M622" s="1894" t="s">
        <v>248</v>
      </c>
      <c r="N622" s="1695"/>
      <c r="O622" s="513">
        <v>-8.6564296266460436E-2</v>
      </c>
      <c r="P622" s="445"/>
      <c r="Q622" s="445"/>
      <c r="Z622" s="211"/>
      <c r="AA622" s="211"/>
      <c r="AB622" s="211"/>
      <c r="AC622" s="211"/>
      <c r="AD622" s="211"/>
      <c r="AE622" s="211"/>
      <c r="AF622" s="211"/>
      <c r="AG622" s="211"/>
      <c r="AH622" s="211"/>
      <c r="AI622" s="211"/>
      <c r="AJ622" s="211"/>
      <c r="AK622" s="211"/>
      <c r="AL622" s="211"/>
      <c r="AM622" s="211"/>
      <c r="AN622" s="211"/>
      <c r="AO622" s="211"/>
      <c r="AP622" s="211"/>
      <c r="AQ622" s="211"/>
      <c r="AR622" s="211"/>
      <c r="AS622" s="211"/>
      <c r="AT622" s="211"/>
      <c r="AU622" s="211"/>
      <c r="AV622" s="211"/>
      <c r="AW622" s="211"/>
      <c r="AX622" s="211"/>
      <c r="AY622" s="211"/>
      <c r="AZ622" s="211"/>
      <c r="BA622" s="214"/>
      <c r="BB622" s="289"/>
      <c r="BC622" s="214"/>
      <c r="BD622" s="214"/>
      <c r="BE622" s="214"/>
      <c r="BF622" s="214"/>
      <c r="BG622" s="214"/>
      <c r="BH622" s="214"/>
      <c r="BI622" s="214"/>
      <c r="BJ622" s="214"/>
      <c r="BK622" s="214"/>
      <c r="BL622" s="214"/>
      <c r="BM622" s="214"/>
      <c r="BN622" s="214"/>
      <c r="BO622" s="214"/>
      <c r="BP622" s="214"/>
      <c r="BQ622" s="214"/>
      <c r="BR622" s="214"/>
      <c r="BS622" s="214"/>
      <c r="BT622" s="214"/>
      <c r="BU622" s="214"/>
      <c r="BV622" s="214"/>
      <c r="BW622" s="214"/>
      <c r="BX622" s="214"/>
      <c r="BY622" s="214"/>
      <c r="BZ622" s="214"/>
      <c r="CA622" s="214"/>
      <c r="CB622" s="214"/>
      <c r="CC622" s="214"/>
      <c r="CD622" s="214"/>
      <c r="CE622" s="214"/>
      <c r="CF622" s="214"/>
      <c r="CG622" s="214"/>
      <c r="CH622" s="214"/>
      <c r="CI622" s="214"/>
      <c r="CJ622" s="214"/>
      <c r="CK622" s="214"/>
      <c r="CL622" s="214"/>
      <c r="CM622" s="214"/>
      <c r="CN622" s="214"/>
      <c r="CO622" s="214"/>
      <c r="CP622" s="214"/>
      <c r="CQ622" s="214"/>
      <c r="CR622" s="214"/>
      <c r="CS622" s="214"/>
      <c r="CT622" s="214"/>
      <c r="CU622" s="214"/>
      <c r="CV622" s="214"/>
      <c r="CW622" s="214"/>
      <c r="CX622" s="214"/>
      <c r="CY622" s="214"/>
      <c r="CZ622" s="214"/>
    </row>
    <row r="623" s="218" customFormat="true" ht="25.15" customHeight="true" x14ac:dyDescent="0.2">
      <c r="C623" s="1694"/>
      <c r="D623" s="1695"/>
      <c r="E623" s="445"/>
      <c r="F623" s="445"/>
      <c r="G623" s="445"/>
      <c r="H623" s="1890" t="s">
        <v>309</v>
      </c>
      <c r="I623" s="1695"/>
      <c r="J623" s="512">
        <v>9.2878383090641697E-3</v>
      </c>
      <c r="K623" s="445"/>
      <c r="L623" s="445"/>
      <c r="M623" s="1894" t="s">
        <v>326</v>
      </c>
      <c r="N623" s="1695"/>
      <c r="O623" s="513">
        <v>2.4474656515510234E-3</v>
      </c>
      <c r="P623" s="445"/>
      <c r="Q623" s="445"/>
      <c r="Z623" s="211"/>
      <c r="AA623" s="211"/>
      <c r="AB623" s="211"/>
      <c r="AC623" s="211"/>
      <c r="AD623" s="211"/>
      <c r="AE623" s="211"/>
      <c r="AF623" s="211"/>
      <c r="AG623" s="211"/>
      <c r="AH623" s="211"/>
      <c r="AI623" s="211"/>
      <c r="AJ623" s="211"/>
      <c r="AK623" s="211"/>
      <c r="AL623" s="211"/>
      <c r="AM623" s="211"/>
      <c r="AN623" s="211"/>
      <c r="AO623" s="211"/>
      <c r="AP623" s="211"/>
      <c r="AQ623" s="211"/>
      <c r="AR623" s="211"/>
      <c r="AS623" s="211"/>
      <c r="AT623" s="211"/>
      <c r="AU623" s="211"/>
      <c r="AV623" s="211"/>
      <c r="AW623" s="211"/>
      <c r="AX623" s="211"/>
      <c r="AY623" s="211"/>
      <c r="AZ623" s="211"/>
      <c r="BA623" s="214"/>
      <c r="BB623" s="289"/>
      <c r="BC623" s="214"/>
      <c r="BD623" s="214"/>
      <c r="BE623" s="214"/>
      <c r="BF623" s="214"/>
      <c r="BG623" s="214"/>
      <c r="BH623" s="214"/>
      <c r="BI623" s="214"/>
      <c r="BJ623" s="214"/>
      <c r="BK623" s="214"/>
      <c r="BL623" s="214"/>
      <c r="BM623" s="214"/>
      <c r="BN623" s="214"/>
      <c r="BO623" s="214"/>
      <c r="BP623" s="214"/>
      <c r="BQ623" s="214"/>
      <c r="BR623" s="214"/>
      <c r="BS623" s="214"/>
      <c r="BT623" s="214"/>
      <c r="BU623" s="214"/>
      <c r="BV623" s="214"/>
      <c r="BW623" s="214"/>
      <c r="BX623" s="214"/>
      <c r="BY623" s="214"/>
      <c r="BZ623" s="214"/>
      <c r="CA623" s="214"/>
      <c r="CB623" s="214"/>
      <c r="CC623" s="214"/>
      <c r="CD623" s="214"/>
      <c r="CE623" s="214"/>
      <c r="CF623" s="214"/>
      <c r="CG623" s="214"/>
      <c r="CH623" s="214"/>
      <c r="CI623" s="214"/>
      <c r="CJ623" s="214"/>
      <c r="CK623" s="214"/>
      <c r="CL623" s="214"/>
      <c r="CM623" s="214"/>
      <c r="CN623" s="214"/>
      <c r="CO623" s="214"/>
      <c r="CP623" s="214"/>
      <c r="CQ623" s="214"/>
      <c r="CR623" s="214"/>
      <c r="CS623" s="214"/>
      <c r="CT623" s="214"/>
      <c r="CU623" s="214"/>
      <c r="CV623" s="214"/>
      <c r="CW623" s="214"/>
      <c r="CX623" s="214"/>
      <c r="CY623" s="214"/>
      <c r="CZ623" s="214"/>
    </row>
    <row r="624" s="218" customFormat="true" ht="25.15" customHeight="true" x14ac:dyDescent="0.2">
      <c r="C624" s="1694"/>
      <c r="D624" s="1695"/>
      <c r="E624" s="445"/>
      <c r="F624" s="445"/>
      <c r="G624" s="445"/>
      <c r="H624" s="1890" t="s">
        <v>330</v>
      </c>
      <c r="I624" s="1695"/>
      <c r="J624" s="512">
        <v>-1.7157101312275361E-3</v>
      </c>
      <c r="K624" s="445"/>
      <c r="L624" s="445"/>
      <c r="M624" s="1894" t="s">
        <v>317</v>
      </c>
      <c r="N624" s="1695"/>
      <c r="O624" s="513">
        <v>2.5691483288205183E-2</v>
      </c>
      <c r="P624" s="445"/>
      <c r="Q624" s="445"/>
      <c r="Z624" s="211"/>
      <c r="AA624" s="211"/>
      <c r="AB624" s="211"/>
      <c r="AC624" s="211"/>
      <c r="AD624" s="211"/>
      <c r="AE624" s="211"/>
      <c r="AF624" s="211"/>
      <c r="AG624" s="211"/>
      <c r="AH624" s="211"/>
      <c r="AI624" s="211"/>
      <c r="AJ624" s="211"/>
      <c r="AK624" s="211"/>
      <c r="AL624" s="211"/>
      <c r="AM624" s="211"/>
      <c r="AN624" s="211"/>
      <c r="AO624" s="211"/>
      <c r="AP624" s="211"/>
      <c r="AQ624" s="211"/>
      <c r="AR624" s="211"/>
      <c r="AS624" s="211"/>
      <c r="AT624" s="211"/>
      <c r="AU624" s="211"/>
      <c r="AV624" s="211"/>
      <c r="AW624" s="211"/>
      <c r="AX624" s="211"/>
      <c r="AY624" s="211"/>
      <c r="AZ624" s="211"/>
      <c r="BA624" s="214"/>
      <c r="BB624" s="289"/>
      <c r="BC624" s="214"/>
      <c r="BD624" s="214"/>
      <c r="BE624" s="214"/>
      <c r="BF624" s="214"/>
      <c r="BG624" s="214"/>
      <c r="BH624" s="214"/>
      <c r="BI624" s="214"/>
      <c r="BJ624" s="214"/>
      <c r="BK624" s="214"/>
      <c r="BL624" s="214"/>
      <c r="BM624" s="214"/>
      <c r="BN624" s="214"/>
      <c r="BO624" s="214"/>
      <c r="BP624" s="214"/>
      <c r="BQ624" s="214"/>
      <c r="BR624" s="214"/>
      <c r="BS624" s="214"/>
      <c r="BT624" s="214"/>
      <c r="BU624" s="214"/>
      <c r="BV624" s="214"/>
      <c r="BW624" s="214"/>
      <c r="BX624" s="214"/>
      <c r="BY624" s="214"/>
      <c r="BZ624" s="214"/>
      <c r="CA624" s="214"/>
      <c r="CB624" s="214"/>
      <c r="CC624" s="214"/>
      <c r="CD624" s="214"/>
      <c r="CE624" s="214"/>
      <c r="CF624" s="214"/>
      <c r="CG624" s="214"/>
      <c r="CH624" s="214"/>
      <c r="CI624" s="214"/>
      <c r="CJ624" s="214"/>
      <c r="CK624" s="214"/>
      <c r="CL624" s="214"/>
      <c r="CM624" s="214"/>
      <c r="CN624" s="214"/>
      <c r="CO624" s="214"/>
      <c r="CP624" s="214"/>
      <c r="CQ624" s="214"/>
      <c r="CR624" s="214"/>
      <c r="CS624" s="214"/>
      <c r="CT624" s="214"/>
      <c r="CU624" s="214"/>
      <c r="CV624" s="214"/>
      <c r="CW624" s="214"/>
      <c r="CX624" s="214"/>
      <c r="CY624" s="214"/>
      <c r="CZ624" s="214"/>
    </row>
    <row r="625" s="218" customFormat="true" ht="25.15" customHeight="true" x14ac:dyDescent="0.2">
      <c r="C625" s="1694"/>
      <c r="D625" s="1695"/>
      <c r="E625" s="445"/>
      <c r="F625" s="445"/>
      <c r="G625" s="445"/>
      <c r="H625" s="1890" t="s">
        <v>302</v>
      </c>
      <c r="I625" s="1695"/>
      <c r="J625" s="512">
        <v>7.7273804642040405E-3</v>
      </c>
      <c r="K625" s="445"/>
      <c r="L625" s="445"/>
      <c r="M625" s="1894" t="s">
        <v>246</v>
      </c>
      <c r="N625" s="1695"/>
      <c r="O625" s="513">
        <v>8.0661749315256909E-2</v>
      </c>
      <c r="P625" s="445"/>
      <c r="Q625" s="445"/>
      <c r="Z625" s="211"/>
      <c r="AA625" s="211"/>
      <c r="AB625" s="211"/>
      <c r="AC625" s="211"/>
      <c r="AD625" s="211"/>
      <c r="AE625" s="211"/>
      <c r="AF625" s="211"/>
      <c r="AG625" s="211"/>
      <c r="AH625" s="211"/>
      <c r="AI625" s="211"/>
      <c r="AJ625" s="211"/>
      <c r="AK625" s="211"/>
      <c r="AL625" s="211"/>
      <c r="AM625" s="211"/>
      <c r="AN625" s="211"/>
      <c r="AO625" s="211"/>
      <c r="AP625" s="211"/>
      <c r="AQ625" s="211"/>
      <c r="AR625" s="211"/>
      <c r="AS625" s="211"/>
      <c r="AT625" s="211"/>
      <c r="AU625" s="211"/>
      <c r="AV625" s="211"/>
      <c r="AW625" s="211"/>
      <c r="AX625" s="211"/>
      <c r="AY625" s="211"/>
      <c r="AZ625" s="211"/>
      <c r="BA625" s="214"/>
      <c r="BB625" s="289"/>
      <c r="BC625" s="214"/>
      <c r="BD625" s="214"/>
      <c r="BE625" s="214"/>
      <c r="BF625" s="214"/>
      <c r="BG625" s="214"/>
      <c r="BH625" s="214"/>
      <c r="BI625" s="214"/>
      <c r="BJ625" s="214"/>
      <c r="BK625" s="214"/>
      <c r="BL625" s="214"/>
      <c r="BM625" s="214"/>
      <c r="BN625" s="214"/>
      <c r="BO625" s="214"/>
      <c r="BP625" s="214"/>
      <c r="BQ625" s="214"/>
      <c r="BR625" s="214"/>
      <c r="BS625" s="214"/>
      <c r="BT625" s="214"/>
      <c r="BU625" s="214"/>
      <c r="BV625" s="214"/>
      <c r="BW625" s="214"/>
      <c r="BX625" s="214"/>
      <c r="BY625" s="214"/>
      <c r="BZ625" s="214"/>
      <c r="CA625" s="214"/>
      <c r="CB625" s="214"/>
      <c r="CC625" s="214"/>
      <c r="CD625" s="214"/>
      <c r="CE625" s="214"/>
      <c r="CF625" s="214"/>
      <c r="CG625" s="214"/>
      <c r="CH625" s="214"/>
      <c r="CI625" s="214"/>
      <c r="CJ625" s="214"/>
      <c r="CK625" s="214"/>
      <c r="CL625" s="214"/>
      <c r="CM625" s="214"/>
      <c r="CN625" s="214"/>
      <c r="CO625" s="214"/>
      <c r="CP625" s="214"/>
      <c r="CQ625" s="214"/>
      <c r="CR625" s="214"/>
      <c r="CS625" s="214"/>
      <c r="CT625" s="214"/>
      <c r="CU625" s="214"/>
      <c r="CV625" s="214"/>
      <c r="CW625" s="214"/>
      <c r="CX625" s="214"/>
      <c r="CY625" s="214"/>
      <c r="CZ625" s="214"/>
    </row>
    <row r="626" s="218" customFormat="true" ht="25.15" customHeight="true" x14ac:dyDescent="0.2">
      <c r="C626" s="1694"/>
      <c r="D626" s="1695"/>
      <c r="E626" s="445"/>
      <c r="F626" s="445"/>
      <c r="G626" s="445"/>
      <c r="H626" s="1890" t="s">
        <v>275</v>
      </c>
      <c r="I626" s="1695"/>
      <c r="J626" s="512">
        <v>-3.6722258024917249E-2</v>
      </c>
      <c r="K626" s="445"/>
      <c r="L626" s="445"/>
      <c r="M626" s="1894" t="s">
        <v>289</v>
      </c>
      <c r="N626" s="1695"/>
      <c r="O626" s="513">
        <v>3.9937621813555431E-3</v>
      </c>
      <c r="P626" s="445"/>
      <c r="Q626" s="445"/>
      <c r="Z626" s="211"/>
      <c r="AA626" s="211"/>
      <c r="AB626" s="211"/>
      <c r="AC626" s="211"/>
      <c r="AD626" s="211"/>
      <c r="AE626" s="211"/>
      <c r="AF626" s="211"/>
      <c r="AG626" s="211"/>
      <c r="AH626" s="211"/>
      <c r="AI626" s="211"/>
      <c r="AJ626" s="211"/>
      <c r="AK626" s="211"/>
      <c r="AL626" s="211"/>
      <c r="AM626" s="211"/>
      <c r="AN626" s="211"/>
      <c r="AO626" s="211"/>
      <c r="AP626" s="211"/>
      <c r="AQ626" s="211"/>
      <c r="AR626" s="211"/>
      <c r="AS626" s="211"/>
      <c r="AT626" s="211"/>
      <c r="AU626" s="211"/>
      <c r="AV626" s="211"/>
      <c r="AW626" s="211"/>
      <c r="AX626" s="211"/>
      <c r="AY626" s="211"/>
      <c r="AZ626" s="211"/>
      <c r="BA626" s="214"/>
      <c r="BB626" s="289"/>
      <c r="BC626" s="214"/>
      <c r="BD626" s="214"/>
      <c r="BE626" s="214"/>
      <c r="BF626" s="214"/>
      <c r="BG626" s="214"/>
      <c r="BH626" s="214"/>
      <c r="BI626" s="214"/>
      <c r="BJ626" s="214"/>
      <c r="BK626" s="214"/>
      <c r="BL626" s="214"/>
      <c r="BM626" s="214"/>
      <c r="BN626" s="214"/>
      <c r="BO626" s="214"/>
      <c r="BP626" s="214"/>
      <c r="BQ626" s="214"/>
      <c r="BR626" s="214"/>
      <c r="BS626" s="214"/>
      <c r="BT626" s="214"/>
      <c r="BU626" s="214"/>
      <c r="BV626" s="214"/>
      <c r="BW626" s="214"/>
      <c r="BX626" s="214"/>
      <c r="BY626" s="214"/>
      <c r="BZ626" s="214"/>
      <c r="CA626" s="214"/>
      <c r="CB626" s="214"/>
      <c r="CC626" s="214"/>
      <c r="CD626" s="214"/>
      <c r="CE626" s="214"/>
      <c r="CF626" s="214"/>
      <c r="CG626" s="214"/>
      <c r="CH626" s="214"/>
      <c r="CI626" s="214"/>
      <c r="CJ626" s="214"/>
      <c r="CK626" s="214"/>
      <c r="CL626" s="214"/>
      <c r="CM626" s="214"/>
      <c r="CN626" s="214"/>
      <c r="CO626" s="214"/>
      <c r="CP626" s="214"/>
      <c r="CQ626" s="214"/>
      <c r="CR626" s="214"/>
      <c r="CS626" s="214"/>
      <c r="CT626" s="214"/>
      <c r="CU626" s="214"/>
      <c r="CV626" s="214"/>
      <c r="CW626" s="214"/>
      <c r="CX626" s="214"/>
      <c r="CY626" s="214"/>
      <c r="CZ626" s="214"/>
    </row>
    <row r="627" s="218" customFormat="true" ht="25.15" customHeight="true" x14ac:dyDescent="0.2">
      <c r="C627" s="1694"/>
      <c r="D627" s="1695"/>
      <c r="E627" s="445"/>
      <c r="F627" s="445"/>
      <c r="G627" s="445"/>
      <c r="H627" s="1890" t="s">
        <v>253</v>
      </c>
      <c r="I627" s="1695"/>
      <c r="J627" s="512">
        <v>-6.4779115068503312E-2</v>
      </c>
      <c r="K627" s="445"/>
      <c r="L627" s="445"/>
      <c r="M627" s="1894" t="s">
        <v>293</v>
      </c>
      <c r="N627" s="1695"/>
      <c r="O627" s="513">
        <v>4.9650029910053677E-3</v>
      </c>
      <c r="P627" s="445"/>
      <c r="Q627" s="445"/>
      <c r="Z627" s="211"/>
      <c r="AA627" s="211"/>
      <c r="AB627" s="211"/>
      <c r="AC627" s="211"/>
      <c r="AD627" s="211"/>
      <c r="AE627" s="211"/>
      <c r="AF627" s="211"/>
      <c r="AG627" s="211"/>
      <c r="AH627" s="211"/>
      <c r="AI627" s="211"/>
      <c r="AJ627" s="211"/>
      <c r="AK627" s="211"/>
      <c r="AL627" s="211"/>
      <c r="AM627" s="211"/>
      <c r="AN627" s="211"/>
      <c r="AO627" s="211"/>
      <c r="AP627" s="211"/>
      <c r="AQ627" s="211"/>
      <c r="AR627" s="211"/>
      <c r="AS627" s="211"/>
      <c r="AT627" s="211"/>
      <c r="AU627" s="211"/>
      <c r="AV627" s="211"/>
      <c r="AW627" s="211"/>
      <c r="AX627" s="211"/>
      <c r="AY627" s="211"/>
      <c r="AZ627" s="211"/>
      <c r="BA627" s="214"/>
      <c r="BB627" s="289"/>
      <c r="BC627" s="214"/>
      <c r="BD627" s="214"/>
      <c r="BE627" s="214"/>
      <c r="BF627" s="214"/>
      <c r="BG627" s="214"/>
      <c r="BH627" s="214"/>
      <c r="BI627" s="214"/>
      <c r="BJ627" s="214"/>
      <c r="BK627" s="214"/>
      <c r="BL627" s="214"/>
      <c r="BM627" s="214"/>
      <c r="BN627" s="214"/>
      <c r="BO627" s="214"/>
      <c r="BP627" s="214"/>
      <c r="BQ627" s="214"/>
      <c r="BR627" s="214"/>
      <c r="BS627" s="214"/>
      <c r="BT627" s="214"/>
      <c r="BU627" s="214"/>
      <c r="BV627" s="214"/>
      <c r="BW627" s="214"/>
      <c r="BX627" s="214"/>
      <c r="BY627" s="214"/>
      <c r="BZ627" s="214"/>
      <c r="CA627" s="214"/>
      <c r="CB627" s="214"/>
      <c r="CC627" s="214"/>
      <c r="CD627" s="214"/>
      <c r="CE627" s="214"/>
      <c r="CF627" s="214"/>
      <c r="CG627" s="214"/>
      <c r="CH627" s="214"/>
      <c r="CI627" s="214"/>
      <c r="CJ627" s="214"/>
      <c r="CK627" s="214"/>
      <c r="CL627" s="214"/>
      <c r="CM627" s="214"/>
      <c r="CN627" s="214"/>
      <c r="CO627" s="214"/>
      <c r="CP627" s="214"/>
      <c r="CQ627" s="214"/>
      <c r="CR627" s="214"/>
      <c r="CS627" s="214"/>
      <c r="CT627" s="214"/>
      <c r="CU627" s="214"/>
      <c r="CV627" s="214"/>
      <c r="CW627" s="214"/>
      <c r="CX627" s="214"/>
      <c r="CY627" s="214"/>
      <c r="CZ627" s="214"/>
    </row>
    <row r="628" s="218" customFormat="true" ht="25.15" customHeight="true" x14ac:dyDescent="0.2">
      <c r="C628" s="1694"/>
      <c r="D628" s="1695"/>
      <c r="E628" s="445"/>
      <c r="F628" s="445"/>
      <c r="G628" s="445"/>
      <c r="H628" s="1890" t="s">
        <v>321</v>
      </c>
      <c r="I628" s="1695"/>
      <c r="J628" s="512">
        <v>-2.6586714314490744E-3</v>
      </c>
      <c r="K628" s="445"/>
      <c r="L628" s="445"/>
      <c r="M628" s="1894" t="s">
        <v>299</v>
      </c>
      <c r="N628" s="1695"/>
      <c r="O628" s="513">
        <v>3.8248522437625304E-2</v>
      </c>
      <c r="P628" s="445"/>
      <c r="Q628" s="445"/>
      <c r="Z628" s="211"/>
      <c r="AA628" s="211"/>
      <c r="AB628" s="211"/>
      <c r="AC628" s="211"/>
      <c r="AD628" s="211"/>
      <c r="AE628" s="211"/>
      <c r="AF628" s="211"/>
      <c r="AG628" s="211"/>
      <c r="AH628" s="211"/>
      <c r="AI628" s="211"/>
      <c r="AJ628" s="211"/>
      <c r="AK628" s="211"/>
      <c r="AL628" s="211"/>
      <c r="AM628" s="211"/>
      <c r="AN628" s="211"/>
      <c r="AO628" s="211"/>
      <c r="AP628" s="211"/>
      <c r="AQ628" s="211"/>
      <c r="AR628" s="211"/>
      <c r="AS628" s="211"/>
      <c r="AT628" s="211"/>
      <c r="AU628" s="211"/>
      <c r="AV628" s="211"/>
      <c r="AW628" s="211"/>
      <c r="AX628" s="211"/>
      <c r="AY628" s="211"/>
      <c r="AZ628" s="211"/>
      <c r="BA628" s="214"/>
      <c r="BB628" s="289"/>
      <c r="BC628" s="214"/>
      <c r="BD628" s="214"/>
      <c r="BE628" s="214"/>
      <c r="BF628" s="214"/>
      <c r="BG628" s="214"/>
      <c r="BH628" s="214"/>
      <c r="BI628" s="214"/>
      <c r="BJ628" s="214"/>
      <c r="BK628" s="214"/>
      <c r="BL628" s="214"/>
      <c r="BM628" s="214"/>
      <c r="BN628" s="214"/>
      <c r="BO628" s="214"/>
      <c r="BP628" s="214"/>
      <c r="BQ628" s="214"/>
      <c r="BR628" s="214"/>
      <c r="BS628" s="214"/>
      <c r="BT628" s="214"/>
      <c r="BU628" s="214"/>
      <c r="BV628" s="214"/>
      <c r="BW628" s="214"/>
      <c r="BX628" s="214"/>
      <c r="BY628" s="214"/>
      <c r="BZ628" s="214"/>
      <c r="CA628" s="214"/>
      <c r="CB628" s="214"/>
      <c r="CC628" s="214"/>
      <c r="CD628" s="214"/>
      <c r="CE628" s="214"/>
      <c r="CF628" s="214"/>
      <c r="CG628" s="214"/>
      <c r="CH628" s="214"/>
      <c r="CI628" s="214"/>
      <c r="CJ628" s="214"/>
      <c r="CK628" s="214"/>
      <c r="CL628" s="214"/>
      <c r="CM628" s="214"/>
      <c r="CN628" s="214"/>
      <c r="CO628" s="214"/>
      <c r="CP628" s="214"/>
      <c r="CQ628" s="214"/>
      <c r="CR628" s="214"/>
      <c r="CS628" s="214"/>
      <c r="CT628" s="214"/>
      <c r="CU628" s="214"/>
      <c r="CV628" s="214"/>
      <c r="CW628" s="214"/>
      <c r="CX628" s="214"/>
      <c r="CY628" s="214"/>
      <c r="CZ628" s="214"/>
    </row>
    <row r="629" s="218" customFormat="true" ht="25.15" customHeight="true" x14ac:dyDescent="0.2">
      <c r="C629" s="1694"/>
      <c r="D629" s="1695"/>
      <c r="E629" s="445"/>
      <c r="F629" s="445"/>
      <c r="G629" s="445"/>
      <c r="H629" s="1890" t="s">
        <v>324</v>
      </c>
      <c r="I629" s="1695"/>
      <c r="J629" s="512">
        <v>-2.5008396635607939E-3</v>
      </c>
      <c r="K629" s="445"/>
      <c r="L629" s="445"/>
      <c r="M629" s="1894" t="s">
        <v>325</v>
      </c>
      <c r="N629" s="1695"/>
      <c r="O629" s="513">
        <v>3.3078895900005697E-3</v>
      </c>
      <c r="P629" s="445"/>
      <c r="Q629" s="445"/>
      <c r="Z629" s="211"/>
      <c r="AA629" s="211"/>
      <c r="AB629" s="211"/>
      <c r="AC629" s="211"/>
      <c r="AD629" s="211"/>
      <c r="AE629" s="211"/>
      <c r="AF629" s="211"/>
      <c r="AG629" s="211"/>
      <c r="AH629" s="211"/>
      <c r="AI629" s="211"/>
      <c r="AJ629" s="211"/>
      <c r="AK629" s="211"/>
      <c r="AL629" s="211"/>
      <c r="AM629" s="211"/>
      <c r="AN629" s="211"/>
      <c r="AO629" s="211"/>
      <c r="AP629" s="211"/>
      <c r="AQ629" s="211"/>
      <c r="AR629" s="211"/>
      <c r="AS629" s="211"/>
      <c r="AT629" s="211"/>
      <c r="AU629" s="211"/>
      <c r="AV629" s="211"/>
      <c r="AW629" s="211"/>
      <c r="AX629" s="211"/>
      <c r="AY629" s="211"/>
      <c r="AZ629" s="211"/>
      <c r="BA629" s="214"/>
      <c r="BB629" s="289"/>
      <c r="BC629" s="214"/>
      <c r="BD629" s="214"/>
      <c r="BE629" s="214"/>
      <c r="BF629" s="214"/>
      <c r="BG629" s="214"/>
      <c r="BH629" s="214"/>
      <c r="BI629" s="214"/>
      <c r="BJ629" s="214"/>
      <c r="BK629" s="214"/>
      <c r="BL629" s="214"/>
      <c r="BM629" s="214"/>
      <c r="BN629" s="214"/>
      <c r="BO629" s="214"/>
      <c r="BP629" s="214"/>
      <c r="BQ629" s="214"/>
      <c r="BR629" s="214"/>
      <c r="BS629" s="214"/>
      <c r="BT629" s="214"/>
      <c r="BU629" s="214"/>
      <c r="BV629" s="214"/>
      <c r="BW629" s="214"/>
      <c r="BX629" s="214"/>
      <c r="BY629" s="214"/>
      <c r="BZ629" s="214"/>
      <c r="CA629" s="214"/>
      <c r="CB629" s="214"/>
      <c r="CC629" s="214"/>
      <c r="CD629" s="214"/>
      <c r="CE629" s="214"/>
      <c r="CF629" s="214"/>
      <c r="CG629" s="214"/>
      <c r="CH629" s="214"/>
      <c r="CI629" s="214"/>
      <c r="CJ629" s="214"/>
      <c r="CK629" s="214"/>
      <c r="CL629" s="214"/>
      <c r="CM629" s="214"/>
      <c r="CN629" s="214"/>
      <c r="CO629" s="214"/>
      <c r="CP629" s="214"/>
      <c r="CQ629" s="214"/>
      <c r="CR629" s="214"/>
      <c r="CS629" s="214"/>
      <c r="CT629" s="214"/>
      <c r="CU629" s="214"/>
      <c r="CV629" s="214"/>
      <c r="CW629" s="214"/>
      <c r="CX629" s="214"/>
      <c r="CY629" s="214"/>
      <c r="CZ629" s="214"/>
    </row>
    <row r="630" s="218" customFormat="true" ht="25.15" customHeight="true" x14ac:dyDescent="0.2">
      <c r="C630" s="1694"/>
      <c r="D630" s="1695"/>
      <c r="E630" s="445"/>
      <c r="F630" s="445"/>
      <c r="G630" s="445"/>
      <c r="H630" s="1890" t="s">
        <v>280</v>
      </c>
      <c r="I630" s="1695"/>
      <c r="J630" s="512">
        <v>3.3821286015313645E-3</v>
      </c>
      <c r="K630" s="445"/>
      <c r="L630" s="445"/>
      <c r="M630" s="1894" t="s">
        <v>264</v>
      </c>
      <c r="N630" s="1695"/>
      <c r="O630" s="513">
        <v>-6.4220537606709704E-2</v>
      </c>
      <c r="P630" s="445"/>
      <c r="Q630" s="445"/>
      <c r="Z630" s="211"/>
      <c r="AA630" s="211"/>
      <c r="AB630" s="211"/>
      <c r="AC630" s="211"/>
      <c r="AD630" s="211"/>
      <c r="AE630" s="211"/>
      <c r="AF630" s="211"/>
      <c r="AG630" s="211"/>
      <c r="AH630" s="211"/>
      <c r="AI630" s="211"/>
      <c r="AJ630" s="211"/>
      <c r="AK630" s="211"/>
      <c r="AL630" s="211"/>
      <c r="AM630" s="211"/>
      <c r="AN630" s="211"/>
      <c r="AO630" s="211"/>
      <c r="AP630" s="211"/>
      <c r="AQ630" s="211"/>
      <c r="AR630" s="211"/>
      <c r="AS630" s="211"/>
      <c r="AT630" s="211"/>
      <c r="AU630" s="211"/>
      <c r="AV630" s="211"/>
      <c r="AW630" s="211"/>
      <c r="AX630" s="211"/>
      <c r="AY630" s="211"/>
      <c r="AZ630" s="211"/>
      <c r="BA630" s="214"/>
      <c r="BB630" s="289"/>
      <c r="BC630" s="214"/>
      <c r="BD630" s="214"/>
      <c r="BE630" s="214"/>
      <c r="BF630" s="214"/>
      <c r="BG630" s="214"/>
      <c r="BH630" s="214"/>
      <c r="BI630" s="214"/>
      <c r="BJ630" s="214"/>
      <c r="BK630" s="214"/>
      <c r="BL630" s="214"/>
      <c r="BM630" s="214"/>
      <c r="BN630" s="214"/>
      <c r="BO630" s="214"/>
      <c r="BP630" s="214"/>
      <c r="BQ630" s="214"/>
      <c r="BR630" s="214"/>
      <c r="BS630" s="214"/>
      <c r="BT630" s="214"/>
      <c r="BU630" s="214"/>
      <c r="BV630" s="214"/>
      <c r="BW630" s="214"/>
      <c r="BX630" s="214"/>
      <c r="BY630" s="214"/>
      <c r="BZ630" s="214"/>
      <c r="CA630" s="214"/>
      <c r="CB630" s="214"/>
      <c r="CC630" s="214"/>
      <c r="CD630" s="214"/>
      <c r="CE630" s="214"/>
      <c r="CF630" s="214"/>
      <c r="CG630" s="214"/>
      <c r="CH630" s="214"/>
      <c r="CI630" s="214"/>
      <c r="CJ630" s="214"/>
      <c r="CK630" s="214"/>
      <c r="CL630" s="214"/>
      <c r="CM630" s="214"/>
      <c r="CN630" s="214"/>
      <c r="CO630" s="214"/>
      <c r="CP630" s="214"/>
      <c r="CQ630" s="214"/>
      <c r="CR630" s="214"/>
      <c r="CS630" s="214"/>
      <c r="CT630" s="214"/>
      <c r="CU630" s="214"/>
      <c r="CV630" s="214"/>
      <c r="CW630" s="214"/>
      <c r="CX630" s="214"/>
      <c r="CY630" s="214"/>
      <c r="CZ630" s="214"/>
    </row>
    <row r="631" s="218" customFormat="true" ht="25.15" customHeight="true" x14ac:dyDescent="0.2">
      <c r="C631" s="1694"/>
      <c r="D631" s="1695"/>
      <c r="E631" s="445"/>
      <c r="F631" s="445"/>
      <c r="G631" s="445"/>
      <c r="H631" s="1890" t="s">
        <v>268</v>
      </c>
      <c r="I631" s="1695"/>
      <c r="J631" s="512">
        <v>1.5215688361432216E-2</v>
      </c>
      <c r="K631" s="445"/>
      <c r="L631" s="445"/>
      <c r="M631" s="1894" t="s">
        <v>292</v>
      </c>
      <c r="N631" s="1695"/>
      <c r="O631" s="513">
        <v>4.6696873975617871E-2</v>
      </c>
      <c r="P631" s="445"/>
      <c r="Q631" s="445"/>
      <c r="Z631" s="211"/>
      <c r="AA631" s="211"/>
      <c r="AB631" s="211"/>
      <c r="AC631" s="211"/>
      <c r="AD631" s="211"/>
      <c r="AE631" s="211"/>
      <c r="AF631" s="211"/>
      <c r="AG631" s="211"/>
      <c r="AH631" s="211"/>
      <c r="AI631" s="211"/>
      <c r="AJ631" s="211"/>
      <c r="AK631" s="211"/>
      <c r="AL631" s="211"/>
      <c r="AM631" s="211"/>
      <c r="AN631" s="211"/>
      <c r="AO631" s="211"/>
      <c r="AP631" s="211"/>
      <c r="AQ631" s="211"/>
      <c r="AR631" s="211"/>
      <c r="AS631" s="211"/>
      <c r="AT631" s="211"/>
      <c r="AU631" s="211"/>
      <c r="AV631" s="211"/>
      <c r="AW631" s="211"/>
      <c r="AX631" s="211"/>
      <c r="AY631" s="211"/>
      <c r="AZ631" s="211"/>
      <c r="BA631" s="214"/>
      <c r="BB631" s="289"/>
      <c r="BC631" s="214"/>
      <c r="BD631" s="214"/>
      <c r="BE631" s="214"/>
      <c r="BF631" s="214"/>
      <c r="BG631" s="214"/>
      <c r="BH631" s="214"/>
      <c r="BI631" s="214"/>
      <c r="BJ631" s="214"/>
      <c r="BK631" s="214"/>
      <c r="BL631" s="214"/>
      <c r="BM631" s="214"/>
      <c r="BN631" s="214"/>
      <c r="BO631" s="214"/>
      <c r="BP631" s="214"/>
      <c r="BQ631" s="214"/>
      <c r="BR631" s="214"/>
      <c r="BS631" s="214"/>
      <c r="BT631" s="214"/>
      <c r="BU631" s="214"/>
      <c r="BV631" s="214"/>
      <c r="BW631" s="214"/>
      <c r="BX631" s="214"/>
      <c r="BY631" s="214"/>
      <c r="BZ631" s="214"/>
      <c r="CA631" s="214"/>
      <c r="CB631" s="214"/>
      <c r="CC631" s="214"/>
      <c r="CD631" s="214"/>
      <c r="CE631" s="214"/>
      <c r="CF631" s="214"/>
      <c r="CG631" s="214"/>
      <c r="CH631" s="214"/>
      <c r="CI631" s="214"/>
      <c r="CJ631" s="214"/>
      <c r="CK631" s="214"/>
      <c r="CL631" s="214"/>
      <c r="CM631" s="214"/>
      <c r="CN631" s="214"/>
      <c r="CO631" s="214"/>
      <c r="CP631" s="214"/>
      <c r="CQ631" s="214"/>
      <c r="CR631" s="214"/>
      <c r="CS631" s="214"/>
      <c r="CT631" s="214"/>
      <c r="CU631" s="214"/>
      <c r="CV631" s="214"/>
      <c r="CW631" s="214"/>
      <c r="CX631" s="214"/>
      <c r="CY631" s="214"/>
      <c r="CZ631" s="214"/>
    </row>
    <row r="632" s="218" customFormat="true" ht="25.15" customHeight="true" x14ac:dyDescent="0.2">
      <c r="C632" s="1694"/>
      <c r="D632" s="1695"/>
      <c r="E632" s="445"/>
      <c r="F632" s="445"/>
      <c r="G632" s="445"/>
      <c r="H632" s="1890" t="s">
        <v>261</v>
      </c>
      <c r="I632" s="1695"/>
      <c r="J632" s="512">
        <v>6.381240302703943E-2</v>
      </c>
      <c r="K632" s="445"/>
      <c r="L632" s="445"/>
      <c r="M632" s="1894" t="s">
        <v>283</v>
      </c>
      <c r="N632" s="1695"/>
      <c r="O632" s="513">
        <v>1.0209384155022849E-2</v>
      </c>
      <c r="P632" s="445"/>
      <c r="Q632" s="445"/>
      <c r="Z632" s="211"/>
      <c r="AA632" s="211"/>
      <c r="AB632" s="211"/>
      <c r="AC632" s="211"/>
      <c r="AD632" s="211"/>
      <c r="AE632" s="211"/>
      <c r="AF632" s="211"/>
      <c r="AG632" s="211"/>
      <c r="AH632" s="211"/>
      <c r="AI632" s="211"/>
      <c r="AJ632" s="211"/>
      <c r="AK632" s="211"/>
      <c r="AL632" s="211"/>
      <c r="AM632" s="211"/>
      <c r="AN632" s="211"/>
      <c r="AO632" s="211"/>
      <c r="AP632" s="211"/>
      <c r="AQ632" s="211"/>
      <c r="AR632" s="211"/>
      <c r="AS632" s="211"/>
      <c r="AT632" s="211"/>
      <c r="AU632" s="211"/>
      <c r="AV632" s="211"/>
      <c r="AW632" s="211"/>
      <c r="AX632" s="211"/>
      <c r="AY632" s="211"/>
      <c r="AZ632" s="211"/>
      <c r="BA632" s="214"/>
      <c r="BB632" s="289"/>
      <c r="BC632" s="214"/>
      <c r="BD632" s="214"/>
      <c r="BE632" s="214"/>
      <c r="BF632" s="214"/>
      <c r="BG632" s="214"/>
      <c r="BH632" s="214"/>
      <c r="BI632" s="214"/>
      <c r="BJ632" s="214"/>
      <c r="BK632" s="214"/>
      <c r="BL632" s="214"/>
      <c r="BM632" s="214"/>
      <c r="BN632" s="214"/>
      <c r="BO632" s="214"/>
      <c r="BP632" s="214"/>
      <c r="BQ632" s="214"/>
      <c r="BR632" s="214"/>
      <c r="BS632" s="214"/>
      <c r="BT632" s="214"/>
      <c r="BU632" s="214"/>
      <c r="BV632" s="214"/>
      <c r="BW632" s="214"/>
      <c r="BX632" s="214"/>
      <c r="BY632" s="214"/>
      <c r="BZ632" s="214"/>
      <c r="CA632" s="214"/>
      <c r="CB632" s="214"/>
      <c r="CC632" s="214"/>
      <c r="CD632" s="214"/>
      <c r="CE632" s="214"/>
      <c r="CF632" s="214"/>
      <c r="CG632" s="214"/>
      <c r="CH632" s="214"/>
      <c r="CI632" s="214"/>
      <c r="CJ632" s="214"/>
      <c r="CK632" s="214"/>
      <c r="CL632" s="214"/>
      <c r="CM632" s="214"/>
      <c r="CN632" s="214"/>
      <c r="CO632" s="214"/>
      <c r="CP632" s="214"/>
      <c r="CQ632" s="214"/>
      <c r="CR632" s="214"/>
      <c r="CS632" s="214"/>
      <c r="CT632" s="214"/>
      <c r="CU632" s="214"/>
      <c r="CV632" s="214"/>
      <c r="CW632" s="214"/>
      <c r="CX632" s="214"/>
      <c r="CY632" s="214"/>
      <c r="CZ632" s="214"/>
    </row>
    <row r="633" s="218" customFormat="true" ht="25.15" customHeight="true" x14ac:dyDescent="0.2">
      <c r="C633" s="1694"/>
      <c r="D633" s="1695"/>
      <c r="E633" s="445"/>
      <c r="F633" s="445"/>
      <c r="G633" s="445"/>
      <c r="H633" s="1890" t="s">
        <v>276</v>
      </c>
      <c r="I633" s="1695"/>
      <c r="J633" s="512">
        <v>3.1401173329227455E-2</v>
      </c>
      <c r="K633" s="445"/>
      <c r="L633" s="445"/>
      <c r="M633" s="1894" t="s">
        <v>287</v>
      </c>
      <c r="N633" s="1695"/>
      <c r="O633" s="513">
        <v>4.4968410231749564E-3</v>
      </c>
      <c r="P633" s="445"/>
      <c r="Q633" s="445"/>
      <c r="Z633" s="211"/>
      <c r="AA633" s="211"/>
      <c r="AB633" s="211"/>
      <c r="AC633" s="211"/>
      <c r="AD633" s="211"/>
      <c r="AE633" s="211"/>
      <c r="AF633" s="211"/>
      <c r="AG633" s="211"/>
      <c r="AH633" s="211"/>
      <c r="AI633" s="211"/>
      <c r="AJ633" s="211"/>
      <c r="AK633" s="211"/>
      <c r="AL633" s="211"/>
      <c r="AM633" s="211"/>
      <c r="AN633" s="211"/>
      <c r="AO633" s="211"/>
      <c r="AP633" s="211"/>
      <c r="AQ633" s="211"/>
      <c r="AR633" s="211"/>
      <c r="AS633" s="211"/>
      <c r="AT633" s="211"/>
      <c r="AU633" s="211"/>
      <c r="AV633" s="211"/>
      <c r="AW633" s="211"/>
      <c r="AX633" s="211"/>
      <c r="AY633" s="211"/>
      <c r="AZ633" s="211"/>
      <c r="BA633" s="214"/>
      <c r="BB633" s="289"/>
      <c r="BC633" s="214"/>
      <c r="BD633" s="214"/>
      <c r="BE633" s="214"/>
      <c r="BF633" s="214"/>
      <c r="BG633" s="214"/>
      <c r="BH633" s="214"/>
      <c r="BI633" s="214"/>
      <c r="BJ633" s="214"/>
      <c r="BK633" s="214"/>
      <c r="BL633" s="214"/>
      <c r="BM633" s="214"/>
      <c r="BN633" s="214"/>
      <c r="BO633" s="214"/>
      <c r="BP633" s="214"/>
      <c r="BQ633" s="214"/>
      <c r="BR633" s="214"/>
      <c r="BS633" s="214"/>
      <c r="BT633" s="214"/>
      <c r="BU633" s="214"/>
      <c r="BV633" s="214"/>
      <c r="BW633" s="214"/>
      <c r="BX633" s="214"/>
      <c r="BY633" s="214"/>
      <c r="BZ633" s="214"/>
      <c r="CA633" s="214"/>
      <c r="CB633" s="214"/>
      <c r="CC633" s="214"/>
      <c r="CD633" s="214"/>
      <c r="CE633" s="214"/>
      <c r="CF633" s="214"/>
      <c r="CG633" s="214"/>
      <c r="CH633" s="214"/>
      <c r="CI633" s="214"/>
      <c r="CJ633" s="214"/>
      <c r="CK633" s="214"/>
      <c r="CL633" s="214"/>
      <c r="CM633" s="214"/>
      <c r="CN633" s="214"/>
      <c r="CO633" s="214"/>
      <c r="CP633" s="214"/>
      <c r="CQ633" s="214"/>
      <c r="CR633" s="214"/>
      <c r="CS633" s="214"/>
      <c r="CT633" s="214"/>
      <c r="CU633" s="214"/>
      <c r="CV633" s="214"/>
      <c r="CW633" s="214"/>
      <c r="CX633" s="214"/>
      <c r="CY633" s="214"/>
      <c r="CZ633" s="214"/>
    </row>
    <row r="634" s="218" customFormat="true" ht="25.15" customHeight="true" x14ac:dyDescent="0.2">
      <c r="C634" s="1694"/>
      <c r="D634" s="1695"/>
      <c r="E634" s="445"/>
      <c r="F634" s="445"/>
      <c r="G634" s="445"/>
      <c r="H634" s="1890" t="s">
        <v>322</v>
      </c>
      <c r="I634" s="1695"/>
      <c r="J634" s="512">
        <v>-1.5801696302271777E-3</v>
      </c>
      <c r="K634" s="445"/>
      <c r="L634" s="445"/>
      <c r="M634" s="1894" t="s">
        <v>328</v>
      </c>
      <c r="N634" s="1695"/>
      <c r="O634" s="513">
        <v>-1.1113265520995206E-3</v>
      </c>
      <c r="P634" s="445"/>
      <c r="Q634" s="445"/>
      <c r="Z634" s="211"/>
      <c r="AA634" s="211"/>
      <c r="AB634" s="211"/>
      <c r="AC634" s="211"/>
      <c r="AD634" s="211"/>
      <c r="AE634" s="211"/>
      <c r="AF634" s="211"/>
      <c r="AG634" s="211"/>
      <c r="AH634" s="211"/>
      <c r="AI634" s="211"/>
      <c r="AJ634" s="211"/>
      <c r="AK634" s="211"/>
      <c r="AL634" s="211"/>
      <c r="AM634" s="211"/>
      <c r="AN634" s="211"/>
      <c r="AO634" s="211"/>
      <c r="AP634" s="211"/>
      <c r="AQ634" s="211"/>
      <c r="AR634" s="211"/>
      <c r="AS634" s="211"/>
      <c r="AT634" s="211"/>
      <c r="AU634" s="211"/>
      <c r="AV634" s="211"/>
      <c r="AW634" s="211"/>
      <c r="AX634" s="211"/>
      <c r="AY634" s="211"/>
      <c r="AZ634" s="211"/>
      <c r="BA634" s="214"/>
      <c r="BB634" s="289"/>
      <c r="BC634" s="214"/>
      <c r="BD634" s="214"/>
      <c r="BE634" s="214"/>
      <c r="BF634" s="214"/>
      <c r="BG634" s="214"/>
      <c r="BH634" s="214"/>
      <c r="BI634" s="214"/>
      <c r="BJ634" s="214"/>
      <c r="BK634" s="214"/>
      <c r="BL634" s="214"/>
      <c r="BM634" s="214"/>
      <c r="BN634" s="214"/>
      <c r="BO634" s="214"/>
      <c r="BP634" s="214"/>
      <c r="BQ634" s="214"/>
      <c r="BR634" s="214"/>
      <c r="BS634" s="214"/>
      <c r="BT634" s="214"/>
      <c r="BU634" s="214"/>
      <c r="BV634" s="214"/>
      <c r="BW634" s="214"/>
      <c r="BX634" s="214"/>
      <c r="BY634" s="214"/>
      <c r="BZ634" s="214"/>
      <c r="CA634" s="214"/>
      <c r="CB634" s="214"/>
      <c r="CC634" s="214"/>
      <c r="CD634" s="214"/>
      <c r="CE634" s="214"/>
      <c r="CF634" s="214"/>
      <c r="CG634" s="214"/>
      <c r="CH634" s="214"/>
      <c r="CI634" s="214"/>
      <c r="CJ634" s="214"/>
      <c r="CK634" s="214"/>
      <c r="CL634" s="214"/>
      <c r="CM634" s="214"/>
      <c r="CN634" s="214"/>
      <c r="CO634" s="214"/>
      <c r="CP634" s="214"/>
      <c r="CQ634" s="214"/>
      <c r="CR634" s="214"/>
      <c r="CS634" s="214"/>
      <c r="CT634" s="214"/>
      <c r="CU634" s="214"/>
      <c r="CV634" s="214"/>
      <c r="CW634" s="214"/>
      <c r="CX634" s="214"/>
      <c r="CY634" s="214"/>
      <c r="CZ634" s="214"/>
    </row>
    <row r="635" s="218" customFormat="true" ht="25.15" customHeight="true" x14ac:dyDescent="0.2">
      <c r="C635" s="1694"/>
      <c r="D635" s="1695"/>
      <c r="E635" s="445"/>
      <c r="F635" s="445"/>
      <c r="G635" s="445"/>
      <c r="H635" s="1890" t="s">
        <v>314</v>
      </c>
      <c r="I635" s="1695"/>
      <c r="J635" s="512">
        <v>-5.7349293977096115E-3</v>
      </c>
      <c r="K635" s="445"/>
      <c r="L635" s="445"/>
      <c r="M635" s="1894" t="s">
        <v>312</v>
      </c>
      <c r="N635" s="1695"/>
      <c r="O635" s="513">
        <v>3.757490314674579E-3</v>
      </c>
      <c r="P635" s="445"/>
      <c r="Q635" s="445"/>
      <c r="Z635" s="211"/>
      <c r="AA635" s="211"/>
      <c r="AB635" s="211"/>
      <c r="AC635" s="211"/>
      <c r="AD635" s="211"/>
      <c r="AE635" s="211"/>
      <c r="AF635" s="211"/>
      <c r="AG635" s="211"/>
      <c r="AH635" s="211"/>
      <c r="AI635" s="211"/>
      <c r="AJ635" s="211"/>
      <c r="AK635" s="211"/>
      <c r="AL635" s="211"/>
      <c r="AM635" s="211"/>
      <c r="AN635" s="211"/>
      <c r="AO635" s="211"/>
      <c r="AP635" s="211"/>
      <c r="AQ635" s="211"/>
      <c r="AR635" s="211"/>
      <c r="AS635" s="211"/>
      <c r="AT635" s="211"/>
      <c r="AU635" s="211"/>
      <c r="AV635" s="211"/>
      <c r="AW635" s="211"/>
      <c r="AX635" s="211"/>
      <c r="AY635" s="211"/>
      <c r="AZ635" s="211"/>
      <c r="BA635" s="214"/>
      <c r="BB635" s="289"/>
      <c r="BC635" s="214"/>
      <c r="BD635" s="214"/>
      <c r="BE635" s="214"/>
      <c r="BF635" s="214"/>
      <c r="BG635" s="214"/>
      <c r="BH635" s="214"/>
      <c r="BI635" s="214"/>
      <c r="BJ635" s="214"/>
      <c r="BK635" s="214"/>
      <c r="BL635" s="214"/>
      <c r="BM635" s="214"/>
      <c r="BN635" s="214"/>
      <c r="BO635" s="214"/>
      <c r="BP635" s="214"/>
      <c r="BQ635" s="214"/>
      <c r="BR635" s="214"/>
      <c r="BS635" s="214"/>
      <c r="BT635" s="214"/>
      <c r="BU635" s="214"/>
      <c r="BV635" s="214"/>
      <c r="BW635" s="214"/>
      <c r="BX635" s="214"/>
      <c r="BY635" s="214"/>
      <c r="BZ635" s="214"/>
      <c r="CA635" s="214"/>
      <c r="CB635" s="214"/>
      <c r="CC635" s="214"/>
      <c r="CD635" s="214"/>
      <c r="CE635" s="214"/>
      <c r="CF635" s="214"/>
      <c r="CG635" s="214"/>
      <c r="CH635" s="214"/>
      <c r="CI635" s="214"/>
      <c r="CJ635" s="214"/>
      <c r="CK635" s="214"/>
      <c r="CL635" s="214"/>
      <c r="CM635" s="214"/>
      <c r="CN635" s="214"/>
      <c r="CO635" s="214"/>
      <c r="CP635" s="214"/>
      <c r="CQ635" s="214"/>
      <c r="CR635" s="214"/>
      <c r="CS635" s="214"/>
      <c r="CT635" s="214"/>
      <c r="CU635" s="214"/>
      <c r="CV635" s="214"/>
      <c r="CW635" s="214"/>
      <c r="CX635" s="214"/>
      <c r="CY635" s="214"/>
      <c r="CZ635" s="214"/>
    </row>
    <row r="636" s="218" customFormat="true" ht="25.15" customHeight="true" x14ac:dyDescent="0.2">
      <c r="C636" s="1694"/>
      <c r="D636" s="1695"/>
      <c r="E636" s="445"/>
      <c r="F636" s="445"/>
      <c r="G636" s="445"/>
      <c r="H636" s="1890" t="s">
        <v>248</v>
      </c>
      <c r="I636" s="1695"/>
      <c r="J636" s="512">
        <v>-8.6202683657855758E-2</v>
      </c>
      <c r="K636" s="445"/>
      <c r="L636" s="445"/>
      <c r="M636" s="1894" t="s">
        <v>260</v>
      </c>
      <c r="N636" s="1695"/>
      <c r="O636" s="513">
        <v>7.177545134167386E-2</v>
      </c>
      <c r="P636" s="445"/>
      <c r="Q636" s="445"/>
      <c r="Z636" s="211"/>
      <c r="AA636" s="211"/>
      <c r="AB636" s="211"/>
      <c r="AC636" s="211"/>
      <c r="AD636" s="211"/>
      <c r="AE636" s="211"/>
      <c r="AF636" s="211"/>
      <c r="AG636" s="211"/>
      <c r="AH636" s="211"/>
      <c r="AI636" s="211"/>
      <c r="AJ636" s="211"/>
      <c r="AK636" s="211"/>
      <c r="AL636" s="211"/>
      <c r="AM636" s="211"/>
      <c r="AN636" s="211"/>
      <c r="AO636" s="211"/>
      <c r="AP636" s="211"/>
      <c r="AQ636" s="211"/>
      <c r="AR636" s="211"/>
      <c r="AS636" s="211"/>
      <c r="AT636" s="211"/>
      <c r="AU636" s="211"/>
      <c r="AV636" s="211"/>
      <c r="AW636" s="211"/>
      <c r="AX636" s="211"/>
      <c r="AY636" s="211"/>
      <c r="AZ636" s="211"/>
      <c r="BA636" s="214"/>
      <c r="BB636" s="289"/>
      <c r="BC636" s="214"/>
      <c r="BD636" s="214"/>
      <c r="BE636" s="214"/>
      <c r="BF636" s="214"/>
      <c r="BG636" s="214"/>
      <c r="BH636" s="214"/>
      <c r="BI636" s="214"/>
      <c r="BJ636" s="214"/>
      <c r="BK636" s="214"/>
      <c r="BL636" s="214"/>
      <c r="BM636" s="214"/>
      <c r="BN636" s="214"/>
      <c r="BO636" s="214"/>
      <c r="BP636" s="214"/>
      <c r="BQ636" s="214"/>
      <c r="BR636" s="214"/>
      <c r="BS636" s="214"/>
      <c r="BT636" s="214"/>
      <c r="BU636" s="214"/>
      <c r="BV636" s="214"/>
      <c r="BW636" s="214"/>
      <c r="BX636" s="214"/>
      <c r="BY636" s="214"/>
      <c r="BZ636" s="214"/>
      <c r="CA636" s="214"/>
      <c r="CB636" s="214"/>
      <c r="CC636" s="214"/>
      <c r="CD636" s="214"/>
      <c r="CE636" s="214"/>
      <c r="CF636" s="214"/>
      <c r="CG636" s="214"/>
      <c r="CH636" s="214"/>
      <c r="CI636" s="214"/>
      <c r="CJ636" s="214"/>
      <c r="CK636" s="214"/>
      <c r="CL636" s="214"/>
      <c r="CM636" s="214"/>
      <c r="CN636" s="214"/>
      <c r="CO636" s="214"/>
      <c r="CP636" s="214"/>
      <c r="CQ636" s="214"/>
      <c r="CR636" s="214"/>
      <c r="CS636" s="214"/>
      <c r="CT636" s="214"/>
      <c r="CU636" s="214"/>
      <c r="CV636" s="214"/>
      <c r="CW636" s="214"/>
      <c r="CX636" s="214"/>
      <c r="CY636" s="214"/>
      <c r="CZ636" s="214"/>
    </row>
    <row r="637" s="218" customFormat="true" ht="25.15" customHeight="true" x14ac:dyDescent="0.2">
      <c r="C637" s="1694"/>
      <c r="D637" s="1695"/>
      <c r="E637" s="445"/>
      <c r="F637" s="445"/>
      <c r="G637" s="445"/>
      <c r="H637" s="1890" t="s">
        <v>326</v>
      </c>
      <c r="I637" s="1695"/>
      <c r="J637" s="512">
        <v>-1.2717442484735605E-3</v>
      </c>
      <c r="K637" s="445"/>
      <c r="L637" s="445"/>
      <c r="M637" s="1894" t="s">
        <v>290</v>
      </c>
      <c r="N637" s="1695"/>
      <c r="O637" s="513">
        <v>6.022672469682131E-4</v>
      </c>
      <c r="P637" s="445"/>
      <c r="Q637" s="445"/>
      <c r="Z637" s="211"/>
      <c r="AA637" s="211"/>
      <c r="AB637" s="211"/>
      <c r="AC637" s="211"/>
      <c r="AD637" s="211"/>
      <c r="AE637" s="211"/>
      <c r="AF637" s="211"/>
      <c r="AG637" s="211"/>
      <c r="AH637" s="211"/>
      <c r="AI637" s="211"/>
      <c r="AJ637" s="211"/>
      <c r="AK637" s="211"/>
      <c r="AL637" s="211"/>
      <c r="AM637" s="211"/>
      <c r="AN637" s="211"/>
      <c r="AO637" s="211"/>
      <c r="AP637" s="211"/>
      <c r="AQ637" s="211"/>
      <c r="AR637" s="211"/>
      <c r="AS637" s="211"/>
      <c r="AT637" s="211"/>
      <c r="AU637" s="211"/>
      <c r="AV637" s="211"/>
      <c r="AW637" s="211"/>
      <c r="AX637" s="211"/>
      <c r="AY637" s="211"/>
      <c r="AZ637" s="211"/>
      <c r="BA637" s="214"/>
      <c r="BB637" s="289"/>
      <c r="BC637" s="214"/>
      <c r="BD637" s="214"/>
      <c r="BE637" s="214"/>
      <c r="BF637" s="214"/>
      <c r="BG637" s="214"/>
      <c r="BH637" s="214"/>
      <c r="BI637" s="214"/>
      <c r="BJ637" s="214"/>
      <c r="BK637" s="214"/>
      <c r="BL637" s="214"/>
      <c r="BM637" s="214"/>
      <c r="BN637" s="214"/>
      <c r="BO637" s="214"/>
      <c r="BP637" s="214"/>
      <c r="BQ637" s="214"/>
      <c r="BR637" s="214"/>
      <c r="BS637" s="214"/>
      <c r="BT637" s="214"/>
      <c r="BU637" s="214"/>
      <c r="BV637" s="214"/>
      <c r="BW637" s="214"/>
      <c r="BX637" s="214"/>
      <c r="BY637" s="214"/>
      <c r="BZ637" s="214"/>
      <c r="CA637" s="214"/>
      <c r="CB637" s="214"/>
      <c r="CC637" s="214"/>
      <c r="CD637" s="214"/>
      <c r="CE637" s="214"/>
      <c r="CF637" s="214"/>
      <c r="CG637" s="214"/>
      <c r="CH637" s="214"/>
      <c r="CI637" s="214"/>
      <c r="CJ637" s="214"/>
      <c r="CK637" s="214"/>
      <c r="CL637" s="214"/>
      <c r="CM637" s="214"/>
      <c r="CN637" s="214"/>
      <c r="CO637" s="214"/>
      <c r="CP637" s="214"/>
      <c r="CQ637" s="214"/>
      <c r="CR637" s="214"/>
      <c r="CS637" s="214"/>
      <c r="CT637" s="214"/>
      <c r="CU637" s="214"/>
      <c r="CV637" s="214"/>
      <c r="CW637" s="214"/>
      <c r="CX637" s="214"/>
      <c r="CY637" s="214"/>
      <c r="CZ637" s="214"/>
    </row>
    <row r="638" s="218" customFormat="true" ht="25.15" customHeight="true" x14ac:dyDescent="0.2">
      <c r="C638" s="1694"/>
      <c r="D638" s="1695"/>
      <c r="E638" s="445"/>
      <c r="F638" s="445"/>
      <c r="G638" s="445"/>
      <c r="H638" s="1890" t="s">
        <v>317</v>
      </c>
      <c r="I638" s="1695"/>
      <c r="J638" s="512">
        <v>-3.4723498641892566E-3</v>
      </c>
      <c r="K638" s="445"/>
      <c r="L638" s="445"/>
      <c r="M638" s="1894" t="s">
        <v>274</v>
      </c>
      <c r="N638" s="1695"/>
      <c r="O638" s="513">
        <v>2.0504964459259832E-2</v>
      </c>
      <c r="P638" s="445"/>
      <c r="Q638" s="445"/>
      <c r="Z638" s="211"/>
      <c r="AA638" s="211"/>
      <c r="AB638" s="211"/>
      <c r="AC638" s="211"/>
      <c r="AD638" s="211"/>
      <c r="AE638" s="211"/>
      <c r="AF638" s="211"/>
      <c r="AG638" s="211"/>
      <c r="AH638" s="211"/>
      <c r="AI638" s="211"/>
      <c r="AJ638" s="211"/>
      <c r="AK638" s="211"/>
      <c r="AL638" s="211"/>
      <c r="AM638" s="211"/>
      <c r="AN638" s="211"/>
      <c r="AO638" s="211"/>
      <c r="AP638" s="211"/>
      <c r="AQ638" s="211"/>
      <c r="AR638" s="211"/>
      <c r="AS638" s="211"/>
      <c r="AT638" s="211"/>
      <c r="AU638" s="211"/>
      <c r="AV638" s="211"/>
      <c r="AW638" s="211"/>
      <c r="AX638" s="211"/>
      <c r="AY638" s="211"/>
      <c r="AZ638" s="211"/>
      <c r="BA638" s="214"/>
      <c r="BB638" s="289"/>
      <c r="BC638" s="214"/>
      <c r="BD638" s="214"/>
      <c r="BE638" s="214"/>
      <c r="BF638" s="214"/>
      <c r="BG638" s="214"/>
      <c r="BH638" s="214"/>
      <c r="BI638" s="214"/>
      <c r="BJ638" s="214"/>
      <c r="BK638" s="214"/>
      <c r="BL638" s="214"/>
      <c r="BM638" s="214"/>
      <c r="BN638" s="214"/>
      <c r="BO638" s="214"/>
      <c r="BP638" s="214"/>
      <c r="BQ638" s="214"/>
      <c r="BR638" s="214"/>
      <c r="BS638" s="214"/>
      <c r="BT638" s="214"/>
      <c r="BU638" s="214"/>
      <c r="BV638" s="214"/>
      <c r="BW638" s="214"/>
      <c r="BX638" s="214"/>
      <c r="BY638" s="214"/>
      <c r="BZ638" s="214"/>
      <c r="CA638" s="214"/>
      <c r="CB638" s="214"/>
      <c r="CC638" s="214"/>
      <c r="CD638" s="214"/>
      <c r="CE638" s="214"/>
      <c r="CF638" s="214"/>
      <c r="CG638" s="214"/>
      <c r="CH638" s="214"/>
      <c r="CI638" s="214"/>
      <c r="CJ638" s="214"/>
      <c r="CK638" s="214"/>
      <c r="CL638" s="214"/>
      <c r="CM638" s="214"/>
      <c r="CN638" s="214"/>
      <c r="CO638" s="214"/>
      <c r="CP638" s="214"/>
      <c r="CQ638" s="214"/>
      <c r="CR638" s="214"/>
      <c r="CS638" s="214"/>
      <c r="CT638" s="214"/>
      <c r="CU638" s="214"/>
      <c r="CV638" s="214"/>
      <c r="CW638" s="214"/>
      <c r="CX638" s="214"/>
      <c r="CY638" s="214"/>
      <c r="CZ638" s="214"/>
    </row>
    <row r="639" s="218" customFormat="true" ht="25.15" customHeight="true" x14ac:dyDescent="0.2">
      <c r="C639" s="1694"/>
      <c r="D639" s="1695"/>
      <c r="E639" s="445"/>
      <c r="F639" s="445"/>
      <c r="G639" s="445"/>
      <c r="H639" s="1890" t="s">
        <v>246</v>
      </c>
      <c r="I639" s="1695"/>
      <c r="J639" s="512">
        <v>8.303988424960812E-2</v>
      </c>
      <c r="K639" s="445"/>
      <c r="L639" s="445"/>
      <c r="M639" s="1894" t="s">
        <v>308</v>
      </c>
      <c r="N639" s="1695"/>
      <c r="O639" s="513">
        <v>1.5767413697169913E-2</v>
      </c>
      <c r="P639" s="445"/>
      <c r="Q639" s="445"/>
      <c r="Z639" s="211"/>
      <c r="AA639" s="211"/>
      <c r="AB639" s="211"/>
      <c r="AC639" s="211"/>
      <c r="AD639" s="211"/>
      <c r="AE639" s="211"/>
      <c r="AF639" s="211"/>
      <c r="AG639" s="211"/>
      <c r="AH639" s="211"/>
      <c r="AI639" s="211"/>
      <c r="AJ639" s="211"/>
      <c r="AK639" s="211"/>
      <c r="AL639" s="211"/>
      <c r="AM639" s="211"/>
      <c r="AN639" s="211"/>
      <c r="AO639" s="211"/>
      <c r="AP639" s="211"/>
      <c r="AQ639" s="211"/>
      <c r="AR639" s="211"/>
      <c r="AS639" s="211"/>
      <c r="AT639" s="211"/>
      <c r="AU639" s="211"/>
      <c r="AV639" s="211"/>
      <c r="AW639" s="211"/>
      <c r="AX639" s="211"/>
      <c r="AY639" s="211"/>
      <c r="AZ639" s="211"/>
      <c r="BA639" s="214"/>
      <c r="BB639" s="289"/>
      <c r="BC639" s="214"/>
      <c r="BD639" s="214"/>
      <c r="BE639" s="214"/>
      <c r="BF639" s="214"/>
      <c r="BG639" s="214"/>
      <c r="BH639" s="214"/>
      <c r="BI639" s="214"/>
      <c r="BJ639" s="214"/>
      <c r="BK639" s="214"/>
      <c r="BL639" s="214"/>
      <c r="BM639" s="214"/>
      <c r="BN639" s="214"/>
      <c r="BO639" s="214"/>
      <c r="BP639" s="214"/>
      <c r="BQ639" s="214"/>
      <c r="BR639" s="214"/>
      <c r="BS639" s="214"/>
      <c r="BT639" s="214"/>
      <c r="BU639" s="214"/>
      <c r="BV639" s="214"/>
      <c r="BW639" s="214"/>
      <c r="BX639" s="214"/>
      <c r="BY639" s="214"/>
      <c r="BZ639" s="214"/>
      <c r="CA639" s="214"/>
      <c r="CB639" s="214"/>
      <c r="CC639" s="214"/>
      <c r="CD639" s="214"/>
      <c r="CE639" s="214"/>
      <c r="CF639" s="214"/>
      <c r="CG639" s="214"/>
      <c r="CH639" s="214"/>
      <c r="CI639" s="214"/>
      <c r="CJ639" s="214"/>
      <c r="CK639" s="214"/>
      <c r="CL639" s="214"/>
      <c r="CM639" s="214"/>
      <c r="CN639" s="214"/>
      <c r="CO639" s="214"/>
      <c r="CP639" s="214"/>
      <c r="CQ639" s="214"/>
      <c r="CR639" s="214"/>
      <c r="CS639" s="214"/>
      <c r="CT639" s="214"/>
      <c r="CU639" s="214"/>
      <c r="CV639" s="214"/>
      <c r="CW639" s="214"/>
      <c r="CX639" s="214"/>
      <c r="CY639" s="214"/>
      <c r="CZ639" s="214"/>
    </row>
    <row r="640" s="218" customFormat="true" ht="25.15" customHeight="true" x14ac:dyDescent="0.2">
      <c r="C640" s="1694"/>
      <c r="D640" s="1695"/>
      <c r="E640" s="445"/>
      <c r="F640" s="445"/>
      <c r="G640" s="445"/>
      <c r="H640" s="1890" t="s">
        <v>282</v>
      </c>
      <c r="I640" s="1695"/>
      <c r="J640" s="512">
        <v>1.3583215668755819E-2</v>
      </c>
      <c r="K640" s="445"/>
      <c r="L640" s="445"/>
      <c r="M640" s="1894" t="s">
        <v>267</v>
      </c>
      <c r="N640" s="1695"/>
      <c r="O640" s="513">
        <v>1.6721775705276318E-2</v>
      </c>
      <c r="P640" s="445"/>
      <c r="Q640" s="445"/>
      <c r="Z640" s="211"/>
      <c r="AA640" s="211"/>
      <c r="AB640" s="211"/>
      <c r="AC640" s="211"/>
      <c r="AD640" s="211"/>
      <c r="AE640" s="211"/>
      <c r="AF640" s="211"/>
      <c r="AG640" s="211"/>
      <c r="AH640" s="211"/>
      <c r="AI640" s="211"/>
      <c r="AJ640" s="211"/>
      <c r="AK640" s="211"/>
      <c r="AL640" s="211"/>
      <c r="AM640" s="211"/>
      <c r="AN640" s="211"/>
      <c r="AO640" s="211"/>
      <c r="AP640" s="211"/>
      <c r="AQ640" s="211"/>
      <c r="AR640" s="211"/>
      <c r="AS640" s="211"/>
      <c r="AT640" s="211"/>
      <c r="AU640" s="211"/>
      <c r="AV640" s="211"/>
      <c r="AW640" s="211"/>
      <c r="AX640" s="211"/>
      <c r="AY640" s="211"/>
      <c r="AZ640" s="211"/>
      <c r="BA640" s="214"/>
      <c r="BB640" s="289"/>
      <c r="BC640" s="214"/>
      <c r="BD640" s="214"/>
      <c r="BE640" s="214"/>
      <c r="BF640" s="214"/>
      <c r="BG640" s="214"/>
      <c r="BH640" s="214"/>
      <c r="BI640" s="214"/>
      <c r="BJ640" s="214"/>
      <c r="BK640" s="214"/>
      <c r="BL640" s="214"/>
      <c r="BM640" s="214"/>
      <c r="BN640" s="214"/>
      <c r="BO640" s="214"/>
      <c r="BP640" s="214"/>
      <c r="BQ640" s="214"/>
      <c r="BR640" s="214"/>
      <c r="BS640" s="214"/>
      <c r="BT640" s="214"/>
      <c r="BU640" s="214"/>
      <c r="BV640" s="214"/>
      <c r="BW640" s="214"/>
      <c r="BX640" s="214"/>
      <c r="BY640" s="214"/>
      <c r="BZ640" s="214"/>
      <c r="CA640" s="214"/>
      <c r="CB640" s="214"/>
      <c r="CC640" s="214"/>
      <c r="CD640" s="214"/>
      <c r="CE640" s="214"/>
      <c r="CF640" s="214"/>
      <c r="CG640" s="214"/>
      <c r="CH640" s="214"/>
      <c r="CI640" s="214"/>
      <c r="CJ640" s="214"/>
      <c r="CK640" s="214"/>
      <c r="CL640" s="214"/>
      <c r="CM640" s="214"/>
      <c r="CN640" s="214"/>
      <c r="CO640" s="214"/>
      <c r="CP640" s="214"/>
      <c r="CQ640" s="214"/>
      <c r="CR640" s="214"/>
      <c r="CS640" s="214"/>
      <c r="CT640" s="214"/>
      <c r="CU640" s="214"/>
      <c r="CV640" s="214"/>
      <c r="CW640" s="214"/>
      <c r="CX640" s="214"/>
      <c r="CY640" s="214"/>
      <c r="CZ640" s="214"/>
    </row>
    <row r="641" s="218" customFormat="true" ht="25.15" customHeight="true" x14ac:dyDescent="0.2">
      <c r="C641" s="1694"/>
      <c r="D641" s="1695"/>
      <c r="E641" s="445"/>
      <c r="F641" s="445"/>
      <c r="G641" s="445"/>
      <c r="H641" s="1890" t="s">
        <v>289</v>
      </c>
      <c r="I641" s="1695"/>
      <c r="J641" s="512">
        <v>-9.7849559524539878E-4</v>
      </c>
      <c r="K641" s="445"/>
      <c r="L641" s="445"/>
      <c r="M641" s="1894" t="s">
        <v>298</v>
      </c>
      <c r="N641" s="1695"/>
      <c r="O641" s="513">
        <v>-2.9836844106164119E-3</v>
      </c>
      <c r="P641" s="445"/>
      <c r="Q641" s="445"/>
      <c r="Z641" s="211"/>
      <c r="AA641" s="211"/>
      <c r="AB641" s="211"/>
      <c r="AC641" s="211"/>
      <c r="AD641" s="211"/>
      <c r="AE641" s="211"/>
      <c r="AF641" s="211"/>
      <c r="AG641" s="211"/>
      <c r="AH641" s="211"/>
      <c r="AI641" s="211"/>
      <c r="AJ641" s="211"/>
      <c r="AK641" s="211"/>
      <c r="AL641" s="211"/>
      <c r="AM641" s="211"/>
      <c r="AN641" s="211"/>
      <c r="AO641" s="211"/>
      <c r="AP641" s="211"/>
      <c r="AQ641" s="211"/>
      <c r="AR641" s="211"/>
      <c r="AS641" s="211"/>
      <c r="AT641" s="211"/>
      <c r="AU641" s="211"/>
      <c r="AV641" s="211"/>
      <c r="AW641" s="211"/>
      <c r="AX641" s="211"/>
      <c r="AY641" s="211"/>
      <c r="AZ641" s="211"/>
      <c r="BA641" s="214"/>
      <c r="BB641" s="289"/>
      <c r="BC641" s="214"/>
      <c r="BD641" s="214"/>
      <c r="BE641" s="214"/>
      <c r="BF641" s="214"/>
      <c r="BG641" s="214"/>
      <c r="BH641" s="214"/>
      <c r="BI641" s="214"/>
      <c r="BJ641" s="214"/>
      <c r="BK641" s="214"/>
      <c r="BL641" s="214"/>
      <c r="BM641" s="214"/>
      <c r="BN641" s="214"/>
      <c r="BO641" s="214"/>
      <c r="BP641" s="214"/>
      <c r="BQ641" s="214"/>
      <c r="BR641" s="214"/>
      <c r="BS641" s="214"/>
      <c r="BT641" s="214"/>
      <c r="BU641" s="214"/>
      <c r="BV641" s="214"/>
      <c r="BW641" s="214"/>
      <c r="BX641" s="214"/>
      <c r="BY641" s="214"/>
      <c r="BZ641" s="214"/>
      <c r="CA641" s="214"/>
      <c r="CB641" s="214"/>
      <c r="CC641" s="214"/>
      <c r="CD641" s="214"/>
      <c r="CE641" s="214"/>
      <c r="CF641" s="214"/>
      <c r="CG641" s="214"/>
      <c r="CH641" s="214"/>
      <c r="CI641" s="214"/>
      <c r="CJ641" s="214"/>
      <c r="CK641" s="214"/>
      <c r="CL641" s="214"/>
      <c r="CM641" s="214"/>
      <c r="CN641" s="214"/>
      <c r="CO641" s="214"/>
      <c r="CP641" s="214"/>
      <c r="CQ641" s="214"/>
      <c r="CR641" s="214"/>
      <c r="CS641" s="214"/>
      <c r="CT641" s="214"/>
      <c r="CU641" s="214"/>
      <c r="CV641" s="214"/>
      <c r="CW641" s="214"/>
      <c r="CX641" s="214"/>
      <c r="CY641" s="214"/>
      <c r="CZ641" s="214"/>
    </row>
    <row r="642" s="218" customFormat="true" ht="25.15" customHeight="true" x14ac:dyDescent="0.2">
      <c r="C642" s="1694"/>
      <c r="D642" s="1695"/>
      <c r="E642" s="445"/>
      <c r="F642" s="445"/>
      <c r="G642" s="445"/>
      <c r="H642" s="1890" t="s">
        <v>293</v>
      </c>
      <c r="I642" s="1695"/>
      <c r="J642" s="512">
        <v>5.7651626986492841E-3</v>
      </c>
      <c r="K642" s="445"/>
      <c r="L642" s="445"/>
      <c r="M642" s="1894" t="s">
        <v>278</v>
      </c>
      <c r="N642" s="1695"/>
      <c r="O642" s="513">
        <v>7.0829234876861663E-3</v>
      </c>
      <c r="P642" s="445"/>
      <c r="Q642" s="445"/>
      <c r="Z642" s="211"/>
      <c r="AA642" s="211"/>
      <c r="AB642" s="211"/>
      <c r="AC642" s="211"/>
      <c r="AD642" s="211"/>
      <c r="AE642" s="211"/>
      <c r="AF642" s="211"/>
      <c r="AG642" s="211"/>
      <c r="AH642" s="211"/>
      <c r="AI642" s="211"/>
      <c r="AJ642" s="211"/>
      <c r="AK642" s="211"/>
      <c r="AL642" s="211"/>
      <c r="AM642" s="211"/>
      <c r="AN642" s="211"/>
      <c r="AO642" s="211"/>
      <c r="AP642" s="211"/>
      <c r="AQ642" s="211"/>
      <c r="AR642" s="211"/>
      <c r="AS642" s="211"/>
      <c r="AT642" s="211"/>
      <c r="AU642" s="211"/>
      <c r="AV642" s="211"/>
      <c r="AW642" s="211"/>
      <c r="AX642" s="211"/>
      <c r="AY642" s="211"/>
      <c r="AZ642" s="211"/>
      <c r="BA642" s="214"/>
      <c r="BB642" s="289"/>
      <c r="BC642" s="214"/>
      <c r="BD642" s="214"/>
      <c r="BE642" s="214"/>
      <c r="BF642" s="214"/>
      <c r="BG642" s="214"/>
      <c r="BH642" s="214"/>
      <c r="BI642" s="214"/>
      <c r="BJ642" s="214"/>
      <c r="BK642" s="214"/>
      <c r="BL642" s="214"/>
      <c r="BM642" s="214"/>
      <c r="BN642" s="214"/>
      <c r="BO642" s="214"/>
      <c r="BP642" s="214"/>
      <c r="BQ642" s="214"/>
      <c r="BR642" s="214"/>
      <c r="BS642" s="214"/>
      <c r="BT642" s="214"/>
      <c r="BU642" s="214"/>
      <c r="BV642" s="214"/>
      <c r="BW642" s="214"/>
      <c r="BX642" s="214"/>
      <c r="BY642" s="214"/>
      <c r="BZ642" s="214"/>
      <c r="CA642" s="214"/>
      <c r="CB642" s="214"/>
      <c r="CC642" s="214"/>
      <c r="CD642" s="214"/>
      <c r="CE642" s="214"/>
      <c r="CF642" s="214"/>
      <c r="CG642" s="214"/>
      <c r="CH642" s="214"/>
      <c r="CI642" s="214"/>
      <c r="CJ642" s="214"/>
      <c r="CK642" s="214"/>
      <c r="CL642" s="214"/>
      <c r="CM642" s="214"/>
      <c r="CN642" s="214"/>
      <c r="CO642" s="214"/>
      <c r="CP642" s="214"/>
      <c r="CQ642" s="214"/>
      <c r="CR642" s="214"/>
      <c r="CS642" s="214"/>
      <c r="CT642" s="214"/>
      <c r="CU642" s="214"/>
      <c r="CV642" s="214"/>
      <c r="CW642" s="214"/>
      <c r="CX642" s="214"/>
      <c r="CY642" s="214"/>
      <c r="CZ642" s="214"/>
    </row>
    <row r="643" s="218" customFormat="true" ht="25.15" customHeight="true" x14ac:dyDescent="0.2">
      <c r="C643" s="1694"/>
      <c r="D643" s="1695"/>
      <c r="E643" s="445"/>
      <c r="F643" s="445"/>
      <c r="G643" s="445"/>
      <c r="H643" s="1890" t="s">
        <v>329</v>
      </c>
      <c r="I643" s="1695"/>
      <c r="J643" s="512">
        <v>-2.1036643660766272E-3</v>
      </c>
      <c r="K643" s="445"/>
      <c r="L643" s="445"/>
      <c r="M643" s="1894" t="s">
        <v>269</v>
      </c>
      <c r="N643" s="1695"/>
      <c r="O643" s="513">
        <v>3.2579289860744369E-2</v>
      </c>
      <c r="P643" s="445"/>
      <c r="Q643" s="445"/>
      <c r="Z643" s="211"/>
      <c r="AA643" s="211"/>
      <c r="AB643" s="211"/>
      <c r="AC643" s="211"/>
      <c r="AD643" s="211"/>
      <c r="AE643" s="211"/>
      <c r="AF643" s="211"/>
      <c r="AG643" s="211"/>
      <c r="AH643" s="211"/>
      <c r="AI643" s="211"/>
      <c r="AJ643" s="211"/>
      <c r="AK643" s="211"/>
      <c r="AL643" s="211"/>
      <c r="AM643" s="211"/>
      <c r="AN643" s="211"/>
      <c r="AO643" s="211"/>
      <c r="AP643" s="211"/>
      <c r="AQ643" s="211"/>
      <c r="AR643" s="211"/>
      <c r="AS643" s="211"/>
      <c r="AT643" s="211"/>
      <c r="AU643" s="211"/>
      <c r="AV643" s="211"/>
      <c r="AW643" s="211"/>
      <c r="AX643" s="211"/>
      <c r="AY643" s="211"/>
      <c r="AZ643" s="211"/>
      <c r="BA643" s="214"/>
      <c r="BB643" s="289"/>
      <c r="BC643" s="214"/>
      <c r="BD643" s="214"/>
      <c r="BE643" s="214"/>
      <c r="BF643" s="214"/>
      <c r="BG643" s="214"/>
      <c r="BH643" s="214"/>
      <c r="BI643" s="214"/>
      <c r="BJ643" s="214"/>
      <c r="BK643" s="214"/>
      <c r="BL643" s="214"/>
      <c r="BM643" s="214"/>
      <c r="BN643" s="214"/>
      <c r="BO643" s="214"/>
      <c r="BP643" s="214"/>
      <c r="BQ643" s="214"/>
      <c r="BR643" s="214"/>
      <c r="BS643" s="214"/>
      <c r="BT643" s="214"/>
      <c r="BU643" s="214"/>
      <c r="BV643" s="214"/>
      <c r="BW643" s="214"/>
      <c r="BX643" s="214"/>
      <c r="BY643" s="214"/>
      <c r="BZ643" s="214"/>
      <c r="CA643" s="214"/>
      <c r="CB643" s="214"/>
      <c r="CC643" s="214"/>
      <c r="CD643" s="214"/>
      <c r="CE643" s="214"/>
      <c r="CF643" s="214"/>
      <c r="CG643" s="214"/>
      <c r="CH643" s="214"/>
      <c r="CI643" s="214"/>
      <c r="CJ643" s="214"/>
      <c r="CK643" s="214"/>
      <c r="CL643" s="214"/>
      <c r="CM643" s="214"/>
      <c r="CN643" s="214"/>
      <c r="CO643" s="214"/>
      <c r="CP643" s="214"/>
      <c r="CQ643" s="214"/>
      <c r="CR643" s="214"/>
      <c r="CS643" s="214"/>
      <c r="CT643" s="214"/>
      <c r="CU643" s="214"/>
      <c r="CV643" s="214"/>
      <c r="CW643" s="214"/>
      <c r="CX643" s="214"/>
      <c r="CY643" s="214"/>
      <c r="CZ643" s="214"/>
    </row>
    <row r="644" s="218" customFormat="true" ht="25.15" customHeight="true" x14ac:dyDescent="0.2">
      <c r="C644" s="1694"/>
      <c r="D644" s="1695"/>
      <c r="E644" s="445"/>
      <c r="F644" s="445"/>
      <c r="G644" s="445"/>
      <c r="H644" s="1890" t="s">
        <v>319</v>
      </c>
      <c r="I644" s="1695"/>
      <c r="J644" s="512">
        <v>-1.8577865813396038E-3</v>
      </c>
      <c r="K644" s="445"/>
      <c r="L644" s="445"/>
      <c r="M644" s="1894" t="s">
        <v>288</v>
      </c>
      <c r="N644" s="1695"/>
      <c r="O644" s="513">
        <v>-2.3005194402115316E-2</v>
      </c>
      <c r="P644" s="445"/>
      <c r="Q644" s="445"/>
      <c r="Z644" s="211"/>
      <c r="AA644" s="211"/>
      <c r="AB644" s="211"/>
      <c r="AC644" s="211"/>
      <c r="AD644" s="211"/>
      <c r="AE644" s="211"/>
      <c r="AF644" s="211"/>
      <c r="AG644" s="211"/>
      <c r="AH644" s="211"/>
      <c r="AI644" s="211"/>
      <c r="AJ644" s="211"/>
      <c r="AK644" s="211"/>
      <c r="AL644" s="211"/>
      <c r="AM644" s="211"/>
      <c r="AN644" s="211"/>
      <c r="AO644" s="211"/>
      <c r="AP644" s="211"/>
      <c r="AQ644" s="211"/>
      <c r="AR644" s="211"/>
      <c r="AS644" s="211"/>
      <c r="AT644" s="211"/>
      <c r="AU644" s="211"/>
      <c r="AV644" s="211"/>
      <c r="AW644" s="211"/>
      <c r="AX644" s="211"/>
      <c r="AY644" s="211"/>
      <c r="AZ644" s="211"/>
      <c r="BA644" s="214"/>
      <c r="BB644" s="289"/>
      <c r="BC644" s="214"/>
      <c r="BD644" s="214"/>
      <c r="BE644" s="214"/>
      <c r="BF644" s="214"/>
      <c r="BG644" s="214"/>
      <c r="BH644" s="214"/>
      <c r="BI644" s="214"/>
      <c r="BJ644" s="214"/>
      <c r="BK644" s="214"/>
      <c r="BL644" s="214"/>
      <c r="BM644" s="214"/>
      <c r="BN644" s="214"/>
      <c r="BO644" s="214"/>
      <c r="BP644" s="214"/>
      <c r="BQ644" s="214"/>
      <c r="BR644" s="214"/>
      <c r="BS644" s="214"/>
      <c r="BT644" s="214"/>
      <c r="BU644" s="214"/>
      <c r="BV644" s="214"/>
      <c r="BW644" s="214"/>
      <c r="BX644" s="214"/>
      <c r="BY644" s="214"/>
      <c r="BZ644" s="214"/>
      <c r="CA644" s="214"/>
      <c r="CB644" s="214"/>
      <c r="CC644" s="214"/>
      <c r="CD644" s="214"/>
      <c r="CE644" s="214"/>
      <c r="CF644" s="214"/>
      <c r="CG644" s="214"/>
      <c r="CH644" s="214"/>
      <c r="CI644" s="214"/>
      <c r="CJ644" s="214"/>
      <c r="CK644" s="214"/>
      <c r="CL644" s="214"/>
      <c r="CM644" s="214"/>
      <c r="CN644" s="214"/>
      <c r="CO644" s="214"/>
      <c r="CP644" s="214"/>
      <c r="CQ644" s="214"/>
      <c r="CR644" s="214"/>
      <c r="CS644" s="214"/>
      <c r="CT644" s="214"/>
      <c r="CU644" s="214"/>
      <c r="CV644" s="214"/>
      <c r="CW644" s="214"/>
      <c r="CX644" s="214"/>
      <c r="CY644" s="214"/>
      <c r="CZ644" s="214"/>
    </row>
    <row r="645" s="218" customFormat="true" ht="25.15" customHeight="true" x14ac:dyDescent="0.2">
      <c r="C645" s="1694"/>
      <c r="D645" s="1695"/>
      <c r="E645" s="445"/>
      <c r="F645" s="445"/>
      <c r="G645" s="445"/>
      <c r="H645" s="1890" t="s">
        <v>299</v>
      </c>
      <c r="I645" s="1695"/>
      <c r="J645" s="512">
        <v>1.197819046787222E-2</v>
      </c>
      <c r="K645" s="445"/>
      <c r="L645" s="445"/>
      <c r="M645" s="1894" t="s">
        <v>305</v>
      </c>
      <c r="N645" s="1695"/>
      <c r="O645" s="513">
        <v>-1.1951475984170857E-2</v>
      </c>
      <c r="P645" s="445"/>
      <c r="Q645" s="445"/>
      <c r="Z645" s="211"/>
      <c r="AA645" s="211"/>
      <c r="AB645" s="211"/>
      <c r="AC645" s="211"/>
      <c r="AD645" s="211"/>
      <c r="AE645" s="211"/>
      <c r="AF645" s="211"/>
      <c r="AG645" s="211"/>
      <c r="AH645" s="211"/>
      <c r="AI645" s="211"/>
      <c r="AJ645" s="211"/>
      <c r="AK645" s="211"/>
      <c r="AL645" s="211"/>
      <c r="AM645" s="211"/>
      <c r="AN645" s="211"/>
      <c r="AO645" s="211"/>
      <c r="AP645" s="211"/>
      <c r="AQ645" s="211"/>
      <c r="AR645" s="211"/>
      <c r="AS645" s="211"/>
      <c r="AT645" s="211"/>
      <c r="AU645" s="211"/>
      <c r="AV645" s="211"/>
      <c r="AW645" s="211"/>
      <c r="AX645" s="211"/>
      <c r="AY645" s="211"/>
      <c r="AZ645" s="211"/>
      <c r="BA645" s="214"/>
      <c r="BB645" s="289"/>
      <c r="BC645" s="214"/>
      <c r="BD645" s="214"/>
      <c r="BE645" s="214"/>
      <c r="BF645" s="214"/>
      <c r="BG645" s="214"/>
      <c r="BH645" s="214"/>
      <c r="BI645" s="214"/>
      <c r="BJ645" s="214"/>
      <c r="BK645" s="214"/>
      <c r="BL645" s="214"/>
      <c r="BM645" s="214"/>
      <c r="BN645" s="214"/>
      <c r="BO645" s="214"/>
      <c r="BP645" s="214"/>
      <c r="BQ645" s="214"/>
      <c r="BR645" s="214"/>
      <c r="BS645" s="214"/>
      <c r="BT645" s="214"/>
      <c r="BU645" s="214"/>
      <c r="BV645" s="214"/>
      <c r="BW645" s="214"/>
      <c r="BX645" s="214"/>
      <c r="BY645" s="214"/>
      <c r="BZ645" s="214"/>
      <c r="CA645" s="214"/>
      <c r="CB645" s="214"/>
      <c r="CC645" s="214"/>
      <c r="CD645" s="214"/>
      <c r="CE645" s="214"/>
      <c r="CF645" s="214"/>
      <c r="CG645" s="214"/>
      <c r="CH645" s="214"/>
      <c r="CI645" s="214"/>
      <c r="CJ645" s="214"/>
      <c r="CK645" s="214"/>
      <c r="CL645" s="214"/>
      <c r="CM645" s="214"/>
      <c r="CN645" s="214"/>
      <c r="CO645" s="214"/>
      <c r="CP645" s="214"/>
      <c r="CQ645" s="214"/>
      <c r="CR645" s="214"/>
      <c r="CS645" s="214"/>
      <c r="CT645" s="214"/>
      <c r="CU645" s="214"/>
      <c r="CV645" s="214"/>
      <c r="CW645" s="214"/>
      <c r="CX645" s="214"/>
      <c r="CY645" s="214"/>
      <c r="CZ645" s="214"/>
    </row>
    <row r="646" s="218" customFormat="true" ht="25.15" customHeight="true" x14ac:dyDescent="0.2">
      <c r="C646" s="1694"/>
      <c r="D646" s="1695"/>
      <c r="E646" s="445"/>
      <c r="F646" s="445"/>
      <c r="G646" s="445"/>
      <c r="H646" s="1890" t="s">
        <v>264</v>
      </c>
      <c r="I646" s="1695"/>
      <c r="J646" s="512">
        <v>-5.8712417321699358E-2</v>
      </c>
      <c r="K646" s="445"/>
      <c r="L646" s="445"/>
      <c r="M646" s="1894" t="s">
        <v>304</v>
      </c>
      <c r="N646" s="1695"/>
      <c r="O646" s="513">
        <v>-6.6625336066544107E-3</v>
      </c>
      <c r="P646" s="445"/>
      <c r="Q646" s="445"/>
      <c r="Z646" s="211"/>
      <c r="AA646" s="211"/>
      <c r="AB646" s="211"/>
      <c r="AC646" s="211"/>
      <c r="AD646" s="211"/>
      <c r="AE646" s="211"/>
      <c r="AF646" s="211"/>
      <c r="AG646" s="211"/>
      <c r="AH646" s="211"/>
      <c r="AI646" s="211"/>
      <c r="AJ646" s="211"/>
      <c r="AK646" s="211"/>
      <c r="AL646" s="211"/>
      <c r="AM646" s="211"/>
      <c r="AN646" s="211"/>
      <c r="AO646" s="211"/>
      <c r="AP646" s="211"/>
      <c r="AQ646" s="211"/>
      <c r="AR646" s="211"/>
      <c r="AS646" s="211"/>
      <c r="AT646" s="211"/>
      <c r="AU646" s="211"/>
      <c r="AV646" s="211"/>
      <c r="AW646" s="211"/>
      <c r="AX646" s="211"/>
      <c r="AY646" s="211"/>
      <c r="AZ646" s="211"/>
      <c r="BA646" s="214"/>
      <c r="BB646" s="289"/>
      <c r="BC646" s="214"/>
      <c r="BD646" s="214"/>
      <c r="BE646" s="214"/>
      <c r="BF646" s="214"/>
      <c r="BG646" s="214"/>
      <c r="BH646" s="214"/>
      <c r="BI646" s="214"/>
      <c r="BJ646" s="214"/>
      <c r="BK646" s="214"/>
      <c r="BL646" s="214"/>
      <c r="BM646" s="214"/>
      <c r="BN646" s="214"/>
      <c r="BO646" s="214"/>
      <c r="BP646" s="214"/>
      <c r="BQ646" s="214"/>
      <c r="BR646" s="214"/>
      <c r="BS646" s="214"/>
      <c r="BT646" s="214"/>
      <c r="BU646" s="214"/>
      <c r="BV646" s="214"/>
      <c r="BW646" s="214"/>
      <c r="BX646" s="214"/>
      <c r="BY646" s="214"/>
      <c r="BZ646" s="214"/>
      <c r="CA646" s="214"/>
      <c r="CB646" s="214"/>
      <c r="CC646" s="214"/>
      <c r="CD646" s="214"/>
      <c r="CE646" s="214"/>
      <c r="CF646" s="214"/>
      <c r="CG646" s="214"/>
      <c r="CH646" s="214"/>
      <c r="CI646" s="214"/>
      <c r="CJ646" s="214"/>
      <c r="CK646" s="214"/>
      <c r="CL646" s="214"/>
      <c r="CM646" s="214"/>
      <c r="CN646" s="214"/>
      <c r="CO646" s="214"/>
      <c r="CP646" s="214"/>
      <c r="CQ646" s="214"/>
      <c r="CR646" s="214"/>
      <c r="CS646" s="214"/>
      <c r="CT646" s="214"/>
      <c r="CU646" s="214"/>
      <c r="CV646" s="214"/>
      <c r="CW646" s="214"/>
      <c r="CX646" s="214"/>
      <c r="CY646" s="214"/>
      <c r="CZ646" s="214"/>
    </row>
    <row r="647" s="218" customFormat="true" ht="25.15" customHeight="true" x14ac:dyDescent="0.2">
      <c r="C647" s="1694"/>
      <c r="D647" s="1695"/>
      <c r="E647" s="445"/>
      <c r="F647" s="445"/>
      <c r="G647" s="445"/>
      <c r="H647" s="1890" t="s">
        <v>292</v>
      </c>
      <c r="I647" s="1695"/>
      <c r="J647" s="512">
        <v>-1.4631649300137071E-2</v>
      </c>
      <c r="K647" s="445"/>
      <c r="L647" s="445"/>
      <c r="M647" s="1894" t="s">
        <v>323</v>
      </c>
      <c r="N647" s="1695"/>
      <c r="O647" s="513">
        <v>-2.4432606124590542E-2</v>
      </c>
      <c r="P647" s="445"/>
      <c r="Q647" s="445"/>
      <c r="Z647" s="211"/>
      <c r="AA647" s="211"/>
      <c r="AB647" s="211"/>
      <c r="AC647" s="211"/>
      <c r="AD647" s="211"/>
      <c r="AE647" s="211"/>
      <c r="AF647" s="211"/>
      <c r="AG647" s="211"/>
      <c r="AH647" s="211"/>
      <c r="AI647" s="211"/>
      <c r="AJ647" s="211"/>
      <c r="AK647" s="211"/>
      <c r="AL647" s="211"/>
      <c r="AM647" s="211"/>
      <c r="AN647" s="211"/>
      <c r="AO647" s="211"/>
      <c r="AP647" s="211"/>
      <c r="AQ647" s="211"/>
      <c r="AR647" s="211"/>
      <c r="AS647" s="211"/>
      <c r="AT647" s="211"/>
      <c r="AU647" s="211"/>
      <c r="AV647" s="211"/>
      <c r="AW647" s="211"/>
      <c r="AX647" s="211"/>
      <c r="AY647" s="211"/>
      <c r="AZ647" s="211"/>
      <c r="BA647" s="214"/>
      <c r="BB647" s="289"/>
      <c r="BC647" s="214"/>
      <c r="BD647" s="214"/>
      <c r="BE647" s="214"/>
      <c r="BF647" s="214"/>
      <c r="BG647" s="214"/>
      <c r="BH647" s="214"/>
      <c r="BI647" s="214"/>
      <c r="BJ647" s="214"/>
      <c r="BK647" s="214"/>
      <c r="BL647" s="214"/>
      <c r="BM647" s="214"/>
      <c r="BN647" s="214"/>
      <c r="BO647" s="214"/>
      <c r="BP647" s="214"/>
      <c r="BQ647" s="214"/>
      <c r="BR647" s="214"/>
      <c r="BS647" s="214"/>
      <c r="BT647" s="214"/>
      <c r="BU647" s="214"/>
      <c r="BV647" s="214"/>
      <c r="BW647" s="214"/>
      <c r="BX647" s="214"/>
      <c r="BY647" s="214"/>
      <c r="BZ647" s="214"/>
      <c r="CA647" s="214"/>
      <c r="CB647" s="214"/>
      <c r="CC647" s="214"/>
      <c r="CD647" s="214"/>
      <c r="CE647" s="214"/>
      <c r="CF647" s="214"/>
      <c r="CG647" s="214"/>
      <c r="CH647" s="214"/>
      <c r="CI647" s="214"/>
      <c r="CJ647" s="214"/>
      <c r="CK647" s="214"/>
      <c r="CL647" s="214"/>
      <c r="CM647" s="214"/>
      <c r="CN647" s="214"/>
      <c r="CO647" s="214"/>
      <c r="CP647" s="214"/>
      <c r="CQ647" s="214"/>
      <c r="CR647" s="214"/>
      <c r="CS647" s="214"/>
      <c r="CT647" s="214"/>
      <c r="CU647" s="214"/>
      <c r="CV647" s="214"/>
      <c r="CW647" s="214"/>
      <c r="CX647" s="214"/>
      <c r="CY647" s="214"/>
      <c r="CZ647" s="214"/>
    </row>
    <row r="648" s="218" customFormat="true" ht="25.15" customHeight="true" x14ac:dyDescent="0.2">
      <c r="C648" s="1694"/>
      <c r="D648" s="1695"/>
      <c r="E648" s="445"/>
      <c r="F648" s="445"/>
      <c r="G648" s="445"/>
      <c r="H648" s="1890" t="s">
        <v>283</v>
      </c>
      <c r="I648" s="1695"/>
      <c r="J648" s="512">
        <v>-1.7549294417747469E-2</v>
      </c>
      <c r="K648" s="445"/>
      <c r="L648" s="445"/>
      <c r="M648" s="1894" t="s">
        <v>327</v>
      </c>
      <c r="N648" s="1695"/>
      <c r="O648" s="513">
        <v>-2.5311539620155184E-3</v>
      </c>
      <c r="P648" s="445"/>
      <c r="Q648" s="445"/>
      <c r="Z648" s="211"/>
      <c r="AA648" s="211"/>
      <c r="AB648" s="211"/>
      <c r="AC648" s="211"/>
      <c r="AD648" s="211"/>
      <c r="AE648" s="211"/>
      <c r="AF648" s="211"/>
      <c r="AG648" s="211"/>
      <c r="AH648" s="211"/>
      <c r="AI648" s="211"/>
      <c r="AJ648" s="211"/>
      <c r="AK648" s="211"/>
      <c r="AL648" s="211"/>
      <c r="AM648" s="211"/>
      <c r="AN648" s="211"/>
      <c r="AO648" s="211"/>
      <c r="AP648" s="211"/>
      <c r="AQ648" s="211"/>
      <c r="AR648" s="211"/>
      <c r="AS648" s="211"/>
      <c r="AT648" s="211"/>
      <c r="AU648" s="211"/>
      <c r="AV648" s="211"/>
      <c r="AW648" s="211"/>
      <c r="AX648" s="211"/>
      <c r="AY648" s="211"/>
      <c r="AZ648" s="211"/>
      <c r="BA648" s="214"/>
      <c r="BB648" s="289"/>
      <c r="BC648" s="214"/>
      <c r="BD648" s="214"/>
      <c r="BE648" s="214"/>
      <c r="BF648" s="214"/>
      <c r="BG648" s="214"/>
      <c r="BH648" s="214"/>
      <c r="BI648" s="214"/>
      <c r="BJ648" s="214"/>
      <c r="BK648" s="214"/>
      <c r="BL648" s="214"/>
      <c r="BM648" s="214"/>
      <c r="BN648" s="214"/>
      <c r="BO648" s="214"/>
      <c r="BP648" s="214"/>
      <c r="BQ648" s="214"/>
      <c r="BR648" s="214"/>
      <c r="BS648" s="214"/>
      <c r="BT648" s="214"/>
      <c r="BU648" s="214"/>
      <c r="BV648" s="214"/>
      <c r="BW648" s="214"/>
      <c r="BX648" s="214"/>
      <c r="BY648" s="214"/>
      <c r="BZ648" s="214"/>
      <c r="CA648" s="214"/>
      <c r="CB648" s="214"/>
      <c r="CC648" s="214"/>
      <c r="CD648" s="214"/>
      <c r="CE648" s="214"/>
      <c r="CF648" s="214"/>
      <c r="CG648" s="214"/>
      <c r="CH648" s="214"/>
      <c r="CI648" s="214"/>
      <c r="CJ648" s="214"/>
      <c r="CK648" s="214"/>
      <c r="CL648" s="214"/>
      <c r="CM648" s="214"/>
      <c r="CN648" s="214"/>
      <c r="CO648" s="214"/>
      <c r="CP648" s="214"/>
      <c r="CQ648" s="214"/>
      <c r="CR648" s="214"/>
      <c r="CS648" s="214"/>
      <c r="CT648" s="214"/>
      <c r="CU648" s="214"/>
      <c r="CV648" s="214"/>
      <c r="CW648" s="214"/>
      <c r="CX648" s="214"/>
      <c r="CY648" s="214"/>
      <c r="CZ648" s="214"/>
    </row>
    <row r="649" s="218" customFormat="true" ht="25.15" customHeight="true" x14ac:dyDescent="0.2">
      <c r="C649" s="1694"/>
      <c r="D649" s="1695"/>
      <c r="E649" s="445"/>
      <c r="F649" s="445"/>
      <c r="G649" s="445"/>
      <c r="H649" s="1890" t="s">
        <v>287</v>
      </c>
      <c r="I649" s="1695"/>
      <c r="J649" s="512">
        <v>6.581473360721294E-3</v>
      </c>
      <c r="K649" s="445"/>
      <c r="L649" s="445"/>
      <c r="M649" s="1894" t="s">
        <v>331</v>
      </c>
      <c r="N649" s="1695"/>
      <c r="O649" s="513">
        <v>-7.7252502775350691E-3</v>
      </c>
      <c r="P649" s="445"/>
      <c r="Q649" s="445"/>
      <c r="Z649" s="211"/>
      <c r="AA649" s="211"/>
      <c r="AB649" s="211"/>
      <c r="AC649" s="211"/>
      <c r="AD649" s="211"/>
      <c r="AE649" s="211"/>
      <c r="AF649" s="211"/>
      <c r="AG649" s="211"/>
      <c r="AH649" s="211"/>
      <c r="AI649" s="211"/>
      <c r="AJ649" s="211"/>
      <c r="AK649" s="211"/>
      <c r="AL649" s="211"/>
      <c r="AM649" s="211"/>
      <c r="AN649" s="211"/>
      <c r="AO649" s="211"/>
      <c r="AP649" s="211"/>
      <c r="AQ649" s="211"/>
      <c r="AR649" s="211"/>
      <c r="AS649" s="211"/>
      <c r="AT649" s="211"/>
      <c r="AU649" s="211"/>
      <c r="AV649" s="211"/>
      <c r="AW649" s="211"/>
      <c r="AX649" s="211"/>
      <c r="AY649" s="211"/>
      <c r="AZ649" s="211"/>
      <c r="BA649" s="214"/>
      <c r="BB649" s="289"/>
      <c r="BC649" s="214"/>
      <c r="BD649" s="214"/>
      <c r="BE649" s="214"/>
      <c r="BF649" s="214"/>
      <c r="BG649" s="214"/>
      <c r="BH649" s="214"/>
      <c r="BI649" s="214"/>
      <c r="BJ649" s="214"/>
      <c r="BK649" s="214"/>
      <c r="BL649" s="214"/>
      <c r="BM649" s="214"/>
      <c r="BN649" s="214"/>
      <c r="BO649" s="214"/>
      <c r="BP649" s="214"/>
      <c r="BQ649" s="214"/>
      <c r="BR649" s="214"/>
      <c r="BS649" s="214"/>
      <c r="BT649" s="214"/>
      <c r="BU649" s="214"/>
      <c r="BV649" s="214"/>
      <c r="BW649" s="214"/>
      <c r="BX649" s="214"/>
      <c r="BY649" s="214"/>
      <c r="BZ649" s="214"/>
      <c r="CA649" s="214"/>
      <c r="CB649" s="214"/>
      <c r="CC649" s="214"/>
      <c r="CD649" s="214"/>
      <c r="CE649" s="214"/>
      <c r="CF649" s="214"/>
      <c r="CG649" s="214"/>
      <c r="CH649" s="214"/>
      <c r="CI649" s="214"/>
      <c r="CJ649" s="214"/>
      <c r="CK649" s="214"/>
      <c r="CL649" s="214"/>
      <c r="CM649" s="214"/>
      <c r="CN649" s="214"/>
      <c r="CO649" s="214"/>
      <c r="CP649" s="214"/>
      <c r="CQ649" s="214"/>
      <c r="CR649" s="214"/>
      <c r="CS649" s="214"/>
      <c r="CT649" s="214"/>
      <c r="CU649" s="214"/>
      <c r="CV649" s="214"/>
      <c r="CW649" s="214"/>
      <c r="CX649" s="214"/>
      <c r="CY649" s="214"/>
      <c r="CZ649" s="214"/>
    </row>
    <row r="650" s="218" customFormat="true" ht="25.15" customHeight="true" x14ac:dyDescent="0.2">
      <c r="C650" s="1694"/>
      <c r="D650" s="1695"/>
      <c r="E650" s="445"/>
      <c r="F650" s="445"/>
      <c r="G650" s="445"/>
      <c r="H650" s="1890" t="s">
        <v>328</v>
      </c>
      <c r="I650" s="1695"/>
      <c r="J650" s="512">
        <v>-3.2580144882750138E-3</v>
      </c>
      <c r="K650" s="445"/>
      <c r="L650" s="445"/>
      <c r="M650" s="1894" t="s">
        <v>249</v>
      </c>
      <c r="N650" s="1695"/>
      <c r="O650" s="513">
        <v>-9.4901461503963183E-2</v>
      </c>
      <c r="P650" s="445"/>
      <c r="Q650" s="445"/>
      <c r="Z650" s="211"/>
      <c r="AA650" s="211"/>
      <c r="AB650" s="211"/>
      <c r="AC650" s="211"/>
      <c r="AD650" s="211"/>
      <c r="AE650" s="211"/>
      <c r="AF650" s="211"/>
      <c r="AG650" s="211"/>
      <c r="AH650" s="211"/>
      <c r="AI650" s="211"/>
      <c r="AJ650" s="211"/>
      <c r="AK650" s="211"/>
      <c r="AL650" s="211"/>
      <c r="AM650" s="211"/>
      <c r="AN650" s="211"/>
      <c r="AO650" s="211"/>
      <c r="AP650" s="211"/>
      <c r="AQ650" s="211"/>
      <c r="AR650" s="211"/>
      <c r="AS650" s="211"/>
      <c r="AT650" s="211"/>
      <c r="AU650" s="211"/>
      <c r="AV650" s="211"/>
      <c r="AW650" s="211"/>
      <c r="AX650" s="211"/>
      <c r="AY650" s="211"/>
      <c r="AZ650" s="211"/>
      <c r="BA650" s="214"/>
      <c r="BB650" s="289"/>
      <c r="BC650" s="214"/>
      <c r="BD650" s="214"/>
      <c r="BE650" s="214"/>
      <c r="BF650" s="214"/>
      <c r="BG650" s="214"/>
      <c r="BH650" s="214"/>
      <c r="BI650" s="214"/>
      <c r="BJ650" s="214"/>
      <c r="BK650" s="214"/>
      <c r="BL650" s="214"/>
      <c r="BM650" s="214"/>
      <c r="BN650" s="214"/>
      <c r="BO650" s="214"/>
      <c r="BP650" s="214"/>
      <c r="BQ650" s="214"/>
      <c r="BR650" s="214"/>
      <c r="BS650" s="214"/>
      <c r="BT650" s="214"/>
      <c r="BU650" s="214"/>
      <c r="BV650" s="214"/>
      <c r="BW650" s="214"/>
      <c r="BX650" s="214"/>
      <c r="BY650" s="214"/>
      <c r="BZ650" s="214"/>
      <c r="CA650" s="214"/>
      <c r="CB650" s="214"/>
      <c r="CC650" s="214"/>
      <c r="CD650" s="214"/>
      <c r="CE650" s="214"/>
      <c r="CF650" s="214"/>
      <c r="CG650" s="214"/>
      <c r="CH650" s="214"/>
      <c r="CI650" s="214"/>
      <c r="CJ650" s="214"/>
      <c r="CK650" s="214"/>
      <c r="CL650" s="214"/>
      <c r="CM650" s="214"/>
      <c r="CN650" s="214"/>
      <c r="CO650" s="214"/>
      <c r="CP650" s="214"/>
      <c r="CQ650" s="214"/>
      <c r="CR650" s="214"/>
      <c r="CS650" s="214"/>
      <c r="CT650" s="214"/>
      <c r="CU650" s="214"/>
      <c r="CV650" s="214"/>
      <c r="CW650" s="214"/>
      <c r="CX650" s="214"/>
      <c r="CY650" s="214"/>
      <c r="CZ650" s="214"/>
    </row>
    <row r="651" s="218" customFormat="true" ht="25.15" customHeight="true" x14ac:dyDescent="0.2">
      <c r="C651" s="1694"/>
      <c r="D651" s="1695"/>
      <c r="E651" s="445"/>
      <c r="F651" s="445"/>
      <c r="G651" s="445"/>
      <c r="H651" s="1890" t="s">
        <v>312</v>
      </c>
      <c r="I651" s="1695"/>
      <c r="J651" s="512">
        <v>-4.1526666618695836E-3</v>
      </c>
      <c r="K651" s="445"/>
      <c r="L651" s="445"/>
      <c r="M651" s="1894" t="s">
        <v>279</v>
      </c>
      <c r="N651" s="1695"/>
      <c r="O651" s="513">
        <v>5.8302536012030844E-2</v>
      </c>
      <c r="P651" s="445"/>
      <c r="Q651" s="445"/>
      <c r="Z651" s="211"/>
      <c r="AA651" s="211"/>
      <c r="AB651" s="211"/>
      <c r="AC651" s="211"/>
      <c r="AD651" s="211"/>
      <c r="AE651" s="211"/>
      <c r="AF651" s="211"/>
      <c r="AG651" s="211"/>
      <c r="AH651" s="211"/>
      <c r="AI651" s="211"/>
      <c r="AJ651" s="211"/>
      <c r="AK651" s="211"/>
      <c r="AL651" s="211"/>
      <c r="AM651" s="211"/>
      <c r="AN651" s="211"/>
      <c r="AO651" s="211"/>
      <c r="AP651" s="211"/>
      <c r="AQ651" s="211"/>
      <c r="AR651" s="211"/>
      <c r="AS651" s="211"/>
      <c r="AT651" s="211"/>
      <c r="AU651" s="211"/>
      <c r="AV651" s="211"/>
      <c r="AW651" s="211"/>
      <c r="AX651" s="211"/>
      <c r="AY651" s="211"/>
      <c r="AZ651" s="211"/>
      <c r="BA651" s="214"/>
      <c r="BB651" s="289"/>
      <c r="BC651" s="214"/>
      <c r="BD651" s="214"/>
      <c r="BE651" s="214"/>
      <c r="BF651" s="214"/>
      <c r="BG651" s="214"/>
      <c r="BH651" s="214"/>
      <c r="BI651" s="214"/>
      <c r="BJ651" s="214"/>
      <c r="BK651" s="214"/>
      <c r="BL651" s="214"/>
      <c r="BM651" s="214"/>
      <c r="BN651" s="214"/>
      <c r="BO651" s="214"/>
      <c r="BP651" s="214"/>
      <c r="BQ651" s="214"/>
      <c r="BR651" s="214"/>
      <c r="BS651" s="214"/>
      <c r="BT651" s="214"/>
      <c r="BU651" s="214"/>
      <c r="BV651" s="214"/>
      <c r="BW651" s="214"/>
      <c r="BX651" s="214"/>
      <c r="BY651" s="214"/>
      <c r="BZ651" s="214"/>
      <c r="CA651" s="214"/>
      <c r="CB651" s="214"/>
      <c r="CC651" s="214"/>
      <c r="CD651" s="214"/>
      <c r="CE651" s="214"/>
      <c r="CF651" s="214"/>
      <c r="CG651" s="214"/>
      <c r="CH651" s="214"/>
      <c r="CI651" s="214"/>
      <c r="CJ651" s="214"/>
      <c r="CK651" s="214"/>
      <c r="CL651" s="214"/>
      <c r="CM651" s="214"/>
      <c r="CN651" s="214"/>
      <c r="CO651" s="214"/>
      <c r="CP651" s="214"/>
      <c r="CQ651" s="214"/>
      <c r="CR651" s="214"/>
      <c r="CS651" s="214"/>
      <c r="CT651" s="214"/>
      <c r="CU651" s="214"/>
      <c r="CV651" s="214"/>
      <c r="CW651" s="214"/>
      <c r="CX651" s="214"/>
      <c r="CY651" s="214"/>
      <c r="CZ651" s="214"/>
    </row>
    <row r="652" s="218" customFormat="true" ht="25.15" customHeight="true" x14ac:dyDescent="0.2">
      <c r="C652" s="1694"/>
      <c r="D652" s="1695"/>
      <c r="E652" s="445"/>
      <c r="F652" s="445"/>
      <c r="G652" s="445"/>
      <c r="H652" s="1890" t="s">
        <v>260</v>
      </c>
      <c r="I652" s="1695"/>
      <c r="J652" s="512">
        <v>6.0382296929482798E-2</v>
      </c>
      <c r="K652" s="445"/>
      <c r="L652" s="445"/>
      <c r="M652" s="1894" t="s">
        <v>301</v>
      </c>
      <c r="N652" s="1695"/>
      <c r="O652" s="513">
        <v>4.0733596349155916E-2</v>
      </c>
      <c r="P652" s="445"/>
      <c r="Q652" s="445"/>
      <c r="Z652" s="211"/>
      <c r="AA652" s="211"/>
      <c r="AB652" s="211"/>
      <c r="AC652" s="211"/>
      <c r="AD652" s="211"/>
      <c r="AE652" s="211"/>
      <c r="AF652" s="211"/>
      <c r="AG652" s="211"/>
      <c r="AH652" s="211"/>
      <c r="AI652" s="211"/>
      <c r="AJ652" s="211"/>
      <c r="AK652" s="211"/>
      <c r="AL652" s="211"/>
      <c r="AM652" s="211"/>
      <c r="AN652" s="211"/>
      <c r="AO652" s="211"/>
      <c r="AP652" s="211"/>
      <c r="AQ652" s="211"/>
      <c r="AR652" s="211"/>
      <c r="AS652" s="211"/>
      <c r="AT652" s="211"/>
      <c r="AU652" s="211"/>
      <c r="AV652" s="211"/>
      <c r="AW652" s="211"/>
      <c r="AX652" s="211"/>
      <c r="AY652" s="211"/>
      <c r="AZ652" s="211"/>
      <c r="BA652" s="214"/>
      <c r="BB652" s="289"/>
      <c r="BC652" s="214"/>
      <c r="BD652" s="214"/>
      <c r="BE652" s="214"/>
      <c r="BF652" s="214"/>
      <c r="BG652" s="214"/>
      <c r="BH652" s="214"/>
      <c r="BI652" s="214"/>
      <c r="BJ652" s="214"/>
      <c r="BK652" s="214"/>
      <c r="BL652" s="214"/>
      <c r="BM652" s="214"/>
      <c r="BN652" s="214"/>
      <c r="BO652" s="214"/>
      <c r="BP652" s="214"/>
      <c r="BQ652" s="214"/>
      <c r="BR652" s="214"/>
      <c r="BS652" s="214"/>
      <c r="BT652" s="214"/>
      <c r="BU652" s="214"/>
      <c r="BV652" s="214"/>
      <c r="BW652" s="214"/>
      <c r="BX652" s="214"/>
      <c r="BY652" s="214"/>
      <c r="BZ652" s="214"/>
      <c r="CA652" s="214"/>
      <c r="CB652" s="214"/>
      <c r="CC652" s="214"/>
      <c r="CD652" s="214"/>
      <c r="CE652" s="214"/>
      <c r="CF652" s="214"/>
      <c r="CG652" s="214"/>
      <c r="CH652" s="214"/>
      <c r="CI652" s="214"/>
      <c r="CJ652" s="214"/>
      <c r="CK652" s="214"/>
      <c r="CL652" s="214"/>
      <c r="CM652" s="214"/>
      <c r="CN652" s="214"/>
      <c r="CO652" s="214"/>
      <c r="CP652" s="214"/>
      <c r="CQ652" s="214"/>
      <c r="CR652" s="214"/>
      <c r="CS652" s="214"/>
      <c r="CT652" s="214"/>
      <c r="CU652" s="214"/>
      <c r="CV652" s="214"/>
      <c r="CW652" s="214"/>
      <c r="CX652" s="214"/>
      <c r="CY652" s="214"/>
      <c r="CZ652" s="214"/>
    </row>
    <row r="653" s="218" customFormat="true" ht="25.15" customHeight="true" x14ac:dyDescent="0.2">
      <c r="C653" s="1694"/>
      <c r="D653" s="1695"/>
      <c r="E653" s="445"/>
      <c r="F653" s="445"/>
      <c r="G653" s="445"/>
      <c r="H653" s="1890" t="s">
        <v>290</v>
      </c>
      <c r="I653" s="1695"/>
      <c r="J653" s="512">
        <v>-1.4674202007965056E-2</v>
      </c>
      <c r="K653" s="445"/>
      <c r="L653" s="445"/>
      <c r="M653" s="1894" t="s">
        <v>277</v>
      </c>
      <c r="N653" s="1695"/>
      <c r="O653" s="513">
        <v>5.8818159494140876E-2</v>
      </c>
      <c r="P653" s="445"/>
      <c r="Q653" s="445"/>
      <c r="Z653" s="211"/>
      <c r="AA653" s="211"/>
      <c r="AB653" s="211"/>
      <c r="AC653" s="211"/>
      <c r="AD653" s="211"/>
      <c r="AE653" s="211"/>
      <c r="AF653" s="211"/>
      <c r="AG653" s="211"/>
      <c r="AH653" s="211"/>
      <c r="AI653" s="211"/>
      <c r="AJ653" s="211"/>
      <c r="AK653" s="211"/>
      <c r="AL653" s="211"/>
      <c r="AM653" s="211"/>
      <c r="AN653" s="211"/>
      <c r="AO653" s="211"/>
      <c r="AP653" s="211"/>
      <c r="AQ653" s="211"/>
      <c r="AR653" s="211"/>
      <c r="AS653" s="211"/>
      <c r="AT653" s="211"/>
      <c r="AU653" s="211"/>
      <c r="AV653" s="211"/>
      <c r="AW653" s="211"/>
      <c r="AX653" s="211"/>
      <c r="AY653" s="211"/>
      <c r="AZ653" s="211"/>
      <c r="BA653" s="214"/>
      <c r="BB653" s="289"/>
      <c r="BC653" s="214"/>
      <c r="BD653" s="214"/>
      <c r="BE653" s="214"/>
      <c r="BF653" s="214"/>
      <c r="BG653" s="214"/>
      <c r="BH653" s="214"/>
      <c r="BI653" s="214"/>
      <c r="BJ653" s="214"/>
      <c r="BK653" s="214"/>
      <c r="BL653" s="214"/>
      <c r="BM653" s="214"/>
      <c r="BN653" s="214"/>
      <c r="BO653" s="214"/>
      <c r="BP653" s="214"/>
      <c r="BQ653" s="214"/>
      <c r="BR653" s="214"/>
      <c r="BS653" s="214"/>
      <c r="BT653" s="214"/>
      <c r="BU653" s="214"/>
      <c r="BV653" s="214"/>
      <c r="BW653" s="214"/>
      <c r="BX653" s="214"/>
      <c r="BY653" s="214"/>
      <c r="BZ653" s="214"/>
      <c r="CA653" s="214"/>
      <c r="CB653" s="214"/>
      <c r="CC653" s="214"/>
      <c r="CD653" s="214"/>
      <c r="CE653" s="214"/>
      <c r="CF653" s="214"/>
      <c r="CG653" s="214"/>
      <c r="CH653" s="214"/>
      <c r="CI653" s="214"/>
      <c r="CJ653" s="214"/>
      <c r="CK653" s="214"/>
      <c r="CL653" s="214"/>
      <c r="CM653" s="214"/>
      <c r="CN653" s="214"/>
      <c r="CO653" s="214"/>
      <c r="CP653" s="214"/>
      <c r="CQ653" s="214"/>
      <c r="CR653" s="214"/>
      <c r="CS653" s="214"/>
      <c r="CT653" s="214"/>
      <c r="CU653" s="214"/>
      <c r="CV653" s="214"/>
      <c r="CW653" s="214"/>
      <c r="CX653" s="214"/>
      <c r="CY653" s="214"/>
      <c r="CZ653" s="214"/>
    </row>
    <row r="654" s="218" customFormat="true" ht="25.15" customHeight="true" x14ac:dyDescent="0.2">
      <c r="C654" s="1694"/>
      <c r="D654" s="1695"/>
      <c r="E654" s="445"/>
      <c r="F654" s="445"/>
      <c r="G654" s="445"/>
      <c r="H654" s="1890" t="s">
        <v>295</v>
      </c>
      <c r="I654" s="1695"/>
      <c r="J654" s="512">
        <v>1.1714809264088371E-2</v>
      </c>
      <c r="K654" s="445"/>
      <c r="L654" s="445"/>
      <c r="M654" s="1894" t="s">
        <v>251</v>
      </c>
      <c r="N654" s="1695"/>
      <c r="O654" s="513">
        <v>-8.8687142259611468E-2</v>
      </c>
      <c r="P654" s="445"/>
      <c r="Q654" s="445"/>
      <c r="Z654" s="211"/>
      <c r="AA654" s="211"/>
      <c r="AB654" s="211"/>
      <c r="AC654" s="211"/>
      <c r="AD654" s="211"/>
      <c r="AE654" s="211"/>
      <c r="AF654" s="211"/>
      <c r="AG654" s="211"/>
      <c r="AH654" s="211"/>
      <c r="AI654" s="211"/>
      <c r="AJ654" s="211"/>
      <c r="AK654" s="211"/>
      <c r="AL654" s="211"/>
      <c r="AM654" s="211"/>
      <c r="AN654" s="211"/>
      <c r="AO654" s="211"/>
      <c r="AP654" s="211"/>
      <c r="AQ654" s="211"/>
      <c r="AR654" s="211"/>
      <c r="AS654" s="211"/>
      <c r="AT654" s="211"/>
      <c r="AU654" s="211"/>
      <c r="AV654" s="211"/>
      <c r="AW654" s="211"/>
      <c r="AX654" s="211"/>
      <c r="AY654" s="211"/>
      <c r="AZ654" s="211"/>
      <c r="BA654" s="214"/>
      <c r="BB654" s="289"/>
      <c r="BC654" s="214"/>
      <c r="BD654" s="214"/>
      <c r="BE654" s="214"/>
      <c r="BF654" s="214"/>
      <c r="BG654" s="214"/>
      <c r="BH654" s="214"/>
      <c r="BI654" s="214"/>
      <c r="BJ654" s="214"/>
      <c r="BK654" s="214"/>
      <c r="BL654" s="214"/>
      <c r="BM654" s="214"/>
      <c r="BN654" s="214"/>
      <c r="BO654" s="214"/>
      <c r="BP654" s="214"/>
      <c r="BQ654" s="214"/>
      <c r="BR654" s="214"/>
      <c r="BS654" s="214"/>
      <c r="BT654" s="214"/>
      <c r="BU654" s="214"/>
      <c r="BV654" s="214"/>
      <c r="BW654" s="214"/>
      <c r="BX654" s="214"/>
      <c r="BY654" s="214"/>
      <c r="BZ654" s="214"/>
      <c r="CA654" s="214"/>
      <c r="CB654" s="214"/>
      <c r="CC654" s="214"/>
      <c r="CD654" s="214"/>
      <c r="CE654" s="214"/>
      <c r="CF654" s="214"/>
      <c r="CG654" s="214"/>
      <c r="CH654" s="214"/>
      <c r="CI654" s="214"/>
      <c r="CJ654" s="214"/>
      <c r="CK654" s="214"/>
      <c r="CL654" s="214"/>
      <c r="CM654" s="214"/>
      <c r="CN654" s="214"/>
      <c r="CO654" s="214"/>
      <c r="CP654" s="214"/>
      <c r="CQ654" s="214"/>
      <c r="CR654" s="214"/>
      <c r="CS654" s="214"/>
      <c r="CT654" s="214"/>
      <c r="CU654" s="214"/>
      <c r="CV654" s="214"/>
      <c r="CW654" s="214"/>
      <c r="CX654" s="214"/>
      <c r="CY654" s="214"/>
      <c r="CZ654" s="214"/>
    </row>
    <row r="655" s="218" customFormat="true" ht="25.15" customHeight="true" x14ac:dyDescent="0.2">
      <c r="C655" s="1694"/>
      <c r="D655" s="1695"/>
      <c r="E655" s="445"/>
      <c r="F655" s="445"/>
      <c r="G655" s="445"/>
      <c r="H655" s="1890" t="s">
        <v>274</v>
      </c>
      <c r="I655" s="1695"/>
      <c r="J655" s="512">
        <v>3.6970621104603585E-2</v>
      </c>
      <c r="K655" s="445"/>
      <c r="L655" s="445"/>
      <c r="M655" s="1894" t="s">
        <v>263</v>
      </c>
      <c r="N655" s="1695"/>
      <c r="O655" s="513">
        <v>7.4008448956546402E-2</v>
      </c>
      <c r="P655" s="445"/>
      <c r="Q655" s="445"/>
      <c r="Z655" s="211"/>
      <c r="AA655" s="211"/>
      <c r="AB655" s="211"/>
      <c r="AC655" s="211"/>
      <c r="AD655" s="211"/>
      <c r="AE655" s="211"/>
      <c r="AF655" s="211"/>
      <c r="AG655" s="211"/>
      <c r="AH655" s="211"/>
      <c r="AI655" s="211"/>
      <c r="AJ655" s="211"/>
      <c r="AK655" s="211"/>
      <c r="AL655" s="211"/>
      <c r="AM655" s="211"/>
      <c r="AN655" s="211"/>
      <c r="AO655" s="211"/>
      <c r="AP655" s="211"/>
      <c r="AQ655" s="211"/>
      <c r="AR655" s="211"/>
      <c r="AS655" s="211"/>
      <c r="AT655" s="211"/>
      <c r="AU655" s="211"/>
      <c r="AV655" s="211"/>
      <c r="AW655" s="211"/>
      <c r="AX655" s="211"/>
      <c r="AY655" s="211"/>
      <c r="AZ655" s="211"/>
      <c r="BA655" s="214"/>
      <c r="BB655" s="289"/>
      <c r="BC655" s="214"/>
      <c r="BD655" s="214"/>
      <c r="BE655" s="214"/>
      <c r="BF655" s="214"/>
      <c r="BG655" s="214"/>
      <c r="BH655" s="214"/>
      <c r="BI655" s="214"/>
      <c r="BJ655" s="214"/>
      <c r="BK655" s="214"/>
      <c r="BL655" s="214"/>
      <c r="BM655" s="214"/>
      <c r="BN655" s="214"/>
      <c r="BO655" s="214"/>
      <c r="BP655" s="214"/>
      <c r="BQ655" s="214"/>
      <c r="BR655" s="214"/>
      <c r="BS655" s="214"/>
      <c r="BT655" s="214"/>
      <c r="BU655" s="214"/>
      <c r="BV655" s="214"/>
      <c r="BW655" s="214"/>
      <c r="BX655" s="214"/>
      <c r="BY655" s="214"/>
      <c r="BZ655" s="214"/>
      <c r="CA655" s="214"/>
      <c r="CB655" s="214"/>
      <c r="CC655" s="214"/>
      <c r="CD655" s="214"/>
      <c r="CE655" s="214"/>
      <c r="CF655" s="214"/>
      <c r="CG655" s="214"/>
      <c r="CH655" s="214"/>
      <c r="CI655" s="214"/>
      <c r="CJ655" s="214"/>
      <c r="CK655" s="214"/>
      <c r="CL655" s="214"/>
      <c r="CM655" s="214"/>
      <c r="CN655" s="214"/>
      <c r="CO655" s="214"/>
      <c r="CP655" s="214"/>
      <c r="CQ655" s="214"/>
      <c r="CR655" s="214"/>
      <c r="CS655" s="214"/>
      <c r="CT655" s="214"/>
      <c r="CU655" s="214"/>
      <c r="CV655" s="214"/>
      <c r="CW655" s="214"/>
      <c r="CX655" s="214"/>
      <c r="CY655" s="214"/>
      <c r="CZ655" s="214"/>
    </row>
    <row r="656" s="218" customFormat="true" ht="25.15" customHeight="true" x14ac:dyDescent="0.2">
      <c r="C656" s="1694"/>
      <c r="D656" s="1695"/>
      <c r="E656" s="445"/>
      <c r="F656" s="445"/>
      <c r="G656" s="445"/>
      <c r="H656" s="1890" t="s">
        <v>307</v>
      </c>
      <c r="I656" s="1695"/>
      <c r="J656" s="512">
        <v>5.9818772134664399E-3</v>
      </c>
      <c r="K656" s="445"/>
      <c r="L656" s="445"/>
      <c r="M656" s="1894" t="s">
        <v>294</v>
      </c>
      <c r="N656" s="1695"/>
      <c r="O656" s="513">
        <v>4.4053631122237792E-2</v>
      </c>
      <c r="P656" s="445"/>
      <c r="Q656" s="445"/>
      <c r="Z656" s="211"/>
      <c r="AA656" s="211"/>
      <c r="AB656" s="211"/>
      <c r="AC656" s="211"/>
      <c r="AD656" s="211"/>
      <c r="AE656" s="211"/>
      <c r="AF656" s="211"/>
      <c r="AG656" s="211"/>
      <c r="AH656" s="211"/>
      <c r="AI656" s="211"/>
      <c r="AJ656" s="211"/>
      <c r="AK656" s="211"/>
      <c r="AL656" s="211"/>
      <c r="AM656" s="211"/>
      <c r="AN656" s="211"/>
      <c r="AO656" s="211"/>
      <c r="AP656" s="211"/>
      <c r="AQ656" s="211"/>
      <c r="AR656" s="211"/>
      <c r="AS656" s="211"/>
      <c r="AT656" s="211"/>
      <c r="AU656" s="211"/>
      <c r="AV656" s="211"/>
      <c r="AW656" s="211"/>
      <c r="AX656" s="211"/>
      <c r="AY656" s="211"/>
      <c r="AZ656" s="211"/>
      <c r="BA656" s="214"/>
      <c r="BB656" s="289"/>
      <c r="BC656" s="214"/>
      <c r="BD656" s="214"/>
      <c r="BE656" s="214"/>
      <c r="BF656" s="214"/>
      <c r="BG656" s="214"/>
      <c r="BH656" s="214"/>
      <c r="BI656" s="214"/>
      <c r="BJ656" s="214"/>
      <c r="BK656" s="214"/>
      <c r="BL656" s="214"/>
      <c r="BM656" s="214"/>
      <c r="BN656" s="214"/>
      <c r="BO656" s="214"/>
      <c r="BP656" s="214"/>
      <c r="BQ656" s="214"/>
      <c r="BR656" s="214"/>
      <c r="BS656" s="214"/>
      <c r="BT656" s="214"/>
      <c r="BU656" s="214"/>
      <c r="BV656" s="214"/>
      <c r="BW656" s="214"/>
      <c r="BX656" s="214"/>
      <c r="BY656" s="214"/>
      <c r="BZ656" s="214"/>
      <c r="CA656" s="214"/>
      <c r="CB656" s="214"/>
      <c r="CC656" s="214"/>
      <c r="CD656" s="214"/>
      <c r="CE656" s="214"/>
      <c r="CF656" s="214"/>
      <c r="CG656" s="214"/>
      <c r="CH656" s="214"/>
      <c r="CI656" s="214"/>
      <c r="CJ656" s="214"/>
      <c r="CK656" s="214"/>
      <c r="CL656" s="214"/>
      <c r="CM656" s="214"/>
      <c r="CN656" s="214"/>
      <c r="CO656" s="214"/>
      <c r="CP656" s="214"/>
      <c r="CQ656" s="214"/>
      <c r="CR656" s="214"/>
      <c r="CS656" s="214"/>
      <c r="CT656" s="214"/>
      <c r="CU656" s="214"/>
      <c r="CV656" s="214"/>
      <c r="CW656" s="214"/>
      <c r="CX656" s="214"/>
      <c r="CY656" s="214"/>
      <c r="CZ656" s="214"/>
    </row>
    <row r="657" s="218" customFormat="true" ht="25.15" customHeight="true" x14ac:dyDescent="0.2">
      <c r="C657" s="1694"/>
      <c r="D657" s="1695"/>
      <c r="E657" s="445"/>
      <c r="F657" s="445"/>
      <c r="G657" s="445"/>
      <c r="H657" s="1890" t="s">
        <v>308</v>
      </c>
      <c r="I657" s="1695"/>
      <c r="J657" s="512">
        <v>3.3026397467974715E-3</v>
      </c>
      <c r="K657" s="445"/>
      <c r="L657" s="445"/>
      <c r="M657" s="1894" t="s">
        <v>311</v>
      </c>
      <c r="N657" s="1695"/>
      <c r="O657" s="513">
        <v>3.3156511439810084E-2</v>
      </c>
      <c r="P657" s="445"/>
      <c r="Q657" s="445"/>
      <c r="Z657" s="211"/>
      <c r="AA657" s="211"/>
      <c r="AB657" s="211"/>
      <c r="AC657" s="211"/>
      <c r="AD657" s="211"/>
      <c r="AE657" s="211"/>
      <c r="AF657" s="211"/>
      <c r="AG657" s="211"/>
      <c r="AH657" s="211"/>
      <c r="AI657" s="211"/>
      <c r="AJ657" s="211"/>
      <c r="AK657" s="211"/>
      <c r="AL657" s="211"/>
      <c r="AM657" s="211"/>
      <c r="AN657" s="211"/>
      <c r="AO657" s="211"/>
      <c r="AP657" s="211"/>
      <c r="AQ657" s="211"/>
      <c r="AR657" s="211"/>
      <c r="AS657" s="211"/>
      <c r="AT657" s="211"/>
      <c r="AU657" s="211"/>
      <c r="AV657" s="211"/>
      <c r="AW657" s="211"/>
      <c r="AX657" s="211"/>
      <c r="AY657" s="211"/>
      <c r="AZ657" s="211"/>
      <c r="BA657" s="214"/>
      <c r="BB657" s="289"/>
      <c r="BC657" s="214"/>
      <c r="BD657" s="214"/>
      <c r="BE657" s="214"/>
      <c r="BF657" s="214"/>
      <c r="BG657" s="214"/>
      <c r="BH657" s="214"/>
      <c r="BI657" s="214"/>
      <c r="BJ657" s="214"/>
      <c r="BK657" s="214"/>
      <c r="BL657" s="214"/>
      <c r="BM657" s="214"/>
      <c r="BN657" s="214"/>
      <c r="BO657" s="214"/>
      <c r="BP657" s="214"/>
      <c r="BQ657" s="214"/>
      <c r="BR657" s="214"/>
      <c r="BS657" s="214"/>
      <c r="BT657" s="214"/>
      <c r="BU657" s="214"/>
      <c r="BV657" s="214"/>
      <c r="BW657" s="214"/>
      <c r="BX657" s="214"/>
      <c r="BY657" s="214"/>
      <c r="BZ657" s="214"/>
      <c r="CA657" s="214"/>
      <c r="CB657" s="214"/>
      <c r="CC657" s="214"/>
      <c r="CD657" s="214"/>
      <c r="CE657" s="214"/>
      <c r="CF657" s="214"/>
      <c r="CG657" s="214"/>
      <c r="CH657" s="214"/>
      <c r="CI657" s="214"/>
      <c r="CJ657" s="214"/>
      <c r="CK657" s="214"/>
      <c r="CL657" s="214"/>
      <c r="CM657" s="214"/>
      <c r="CN657" s="214"/>
      <c r="CO657" s="214"/>
      <c r="CP657" s="214"/>
      <c r="CQ657" s="214"/>
      <c r="CR657" s="214"/>
      <c r="CS657" s="214"/>
      <c r="CT657" s="214"/>
      <c r="CU657" s="214"/>
      <c r="CV657" s="214"/>
      <c r="CW657" s="214"/>
      <c r="CX657" s="214"/>
      <c r="CY657" s="214"/>
      <c r="CZ657" s="214"/>
    </row>
    <row r="658" s="218" customFormat="true" ht="25.15" customHeight="true" x14ac:dyDescent="0.2">
      <c r="C658" s="1694"/>
      <c r="D658" s="1695"/>
      <c r="E658" s="445"/>
      <c r="F658" s="445"/>
      <c r="G658" s="445"/>
      <c r="H658" s="1890" t="s">
        <v>272</v>
      </c>
      <c r="I658" s="1695"/>
      <c r="J658" s="512">
        <v>4.479719083711324E-2</v>
      </c>
      <c r="K658" s="445"/>
      <c r="L658" s="445"/>
      <c r="M658" s="1894" t="s">
        <v>255</v>
      </c>
      <c r="N658" s="1695"/>
      <c r="O658" s="513">
        <v>-8.3731515496435094E-2</v>
      </c>
      <c r="P658" s="445"/>
      <c r="Q658" s="445"/>
      <c r="Z658" s="211"/>
      <c r="AA658" s="211"/>
      <c r="AB658" s="211"/>
      <c r="AC658" s="211"/>
      <c r="AD658" s="211"/>
      <c r="AE658" s="211"/>
      <c r="AF658" s="211"/>
      <c r="AG658" s="211"/>
      <c r="AH658" s="211"/>
      <c r="AI658" s="211"/>
      <c r="AJ658" s="211"/>
      <c r="AK658" s="211"/>
      <c r="AL658" s="211"/>
      <c r="AM658" s="211"/>
      <c r="AN658" s="211"/>
      <c r="AO658" s="211"/>
      <c r="AP658" s="211"/>
      <c r="AQ658" s="211"/>
      <c r="AR658" s="211"/>
      <c r="AS658" s="211"/>
      <c r="AT658" s="211"/>
      <c r="AU658" s="211"/>
      <c r="AV658" s="211"/>
      <c r="AW658" s="211"/>
      <c r="AX658" s="211"/>
      <c r="AY658" s="211"/>
      <c r="AZ658" s="211"/>
      <c r="BA658" s="214"/>
      <c r="BB658" s="289"/>
      <c r="BC658" s="214"/>
      <c r="BD658" s="214"/>
      <c r="BE658" s="214"/>
      <c r="BF658" s="214"/>
      <c r="BG658" s="214"/>
      <c r="BH658" s="214"/>
      <c r="BI658" s="214"/>
      <c r="BJ658" s="214"/>
      <c r="BK658" s="214"/>
      <c r="BL658" s="214"/>
      <c r="BM658" s="214"/>
      <c r="BN658" s="214"/>
      <c r="BO658" s="214"/>
      <c r="BP658" s="214"/>
      <c r="BQ658" s="214"/>
      <c r="BR658" s="214"/>
      <c r="BS658" s="214"/>
      <c r="BT658" s="214"/>
      <c r="BU658" s="214"/>
      <c r="BV658" s="214"/>
      <c r="BW658" s="214"/>
      <c r="BX658" s="214"/>
      <c r="BY658" s="214"/>
      <c r="BZ658" s="214"/>
      <c r="CA658" s="214"/>
      <c r="CB658" s="214"/>
      <c r="CC658" s="214"/>
      <c r="CD658" s="214"/>
      <c r="CE658" s="214"/>
      <c r="CF658" s="214"/>
      <c r="CG658" s="214"/>
      <c r="CH658" s="214"/>
      <c r="CI658" s="214"/>
      <c r="CJ658" s="214"/>
      <c r="CK658" s="214"/>
      <c r="CL658" s="214"/>
      <c r="CM658" s="214"/>
      <c r="CN658" s="214"/>
      <c r="CO658" s="214"/>
      <c r="CP658" s="214"/>
      <c r="CQ658" s="214"/>
      <c r="CR658" s="214"/>
      <c r="CS658" s="214"/>
      <c r="CT658" s="214"/>
      <c r="CU658" s="214"/>
      <c r="CV658" s="214"/>
      <c r="CW658" s="214"/>
      <c r="CX658" s="214"/>
      <c r="CY658" s="214"/>
      <c r="CZ658" s="214"/>
    </row>
    <row r="659" s="218" customFormat="true" ht="25.15" customHeight="true" x14ac:dyDescent="0.2">
      <c r="C659" s="1694"/>
      <c r="D659" s="1695"/>
      <c r="E659" s="445"/>
      <c r="F659" s="445"/>
      <c r="G659" s="445"/>
      <c r="H659" s="1890" t="s">
        <v>267</v>
      </c>
      <c r="I659" s="1695"/>
      <c r="J659" s="512">
        <v>5.8249786009075669E-2</v>
      </c>
      <c r="K659" s="445"/>
      <c r="L659" s="445"/>
      <c r="M659" s="1894" t="s">
        <v>281</v>
      </c>
      <c r="N659" s="1695"/>
      <c r="O659" s="513">
        <v>1.827622838316486E-3</v>
      </c>
      <c r="P659" s="445"/>
      <c r="Q659" s="445"/>
      <c r="Z659" s="211"/>
      <c r="AA659" s="211"/>
      <c r="AB659" s="211"/>
      <c r="AC659" s="211"/>
      <c r="AD659" s="211"/>
      <c r="AE659" s="211"/>
      <c r="AF659" s="211"/>
      <c r="AG659" s="211"/>
      <c r="AH659" s="211"/>
      <c r="AI659" s="211"/>
      <c r="AJ659" s="211"/>
      <c r="AK659" s="211"/>
      <c r="AL659" s="211"/>
      <c r="AM659" s="211"/>
      <c r="AN659" s="211"/>
      <c r="AO659" s="211"/>
      <c r="AP659" s="211"/>
      <c r="AQ659" s="211"/>
      <c r="AR659" s="211"/>
      <c r="AS659" s="211"/>
      <c r="AT659" s="211"/>
      <c r="AU659" s="211"/>
      <c r="AV659" s="211"/>
      <c r="AW659" s="211"/>
      <c r="AX659" s="211"/>
      <c r="AY659" s="211"/>
      <c r="AZ659" s="211"/>
      <c r="BA659" s="214"/>
      <c r="BB659" s="289"/>
      <c r="BC659" s="214"/>
      <c r="BD659" s="214"/>
      <c r="BE659" s="214"/>
      <c r="BF659" s="214"/>
      <c r="BG659" s="214"/>
      <c r="BH659" s="214"/>
      <c r="BI659" s="214"/>
      <c r="BJ659" s="214"/>
      <c r="BK659" s="214"/>
      <c r="BL659" s="214"/>
      <c r="BM659" s="214"/>
      <c r="BN659" s="214"/>
      <c r="BO659" s="214"/>
      <c r="BP659" s="214"/>
      <c r="BQ659" s="214"/>
      <c r="BR659" s="214"/>
      <c r="BS659" s="214"/>
      <c r="BT659" s="214"/>
      <c r="BU659" s="214"/>
      <c r="BV659" s="214"/>
      <c r="BW659" s="214"/>
      <c r="BX659" s="214"/>
      <c r="BY659" s="214"/>
      <c r="BZ659" s="214"/>
      <c r="CA659" s="214"/>
      <c r="CB659" s="214"/>
      <c r="CC659" s="214"/>
      <c r="CD659" s="214"/>
      <c r="CE659" s="214"/>
      <c r="CF659" s="214"/>
      <c r="CG659" s="214"/>
      <c r="CH659" s="214"/>
      <c r="CI659" s="214"/>
      <c r="CJ659" s="214"/>
      <c r="CK659" s="214"/>
      <c r="CL659" s="214"/>
      <c r="CM659" s="214"/>
      <c r="CN659" s="214"/>
      <c r="CO659" s="214"/>
      <c r="CP659" s="214"/>
      <c r="CQ659" s="214"/>
      <c r="CR659" s="214"/>
      <c r="CS659" s="214"/>
      <c r="CT659" s="214"/>
      <c r="CU659" s="214"/>
      <c r="CV659" s="214"/>
      <c r="CW659" s="214"/>
      <c r="CX659" s="214"/>
      <c r="CY659" s="214"/>
      <c r="CZ659" s="214"/>
    </row>
    <row r="660" s="218" customFormat="true" ht="25.15" customHeight="true" x14ac:dyDescent="0.2">
      <c r="C660" s="1694"/>
      <c r="D660" s="1695"/>
      <c r="E660" s="445"/>
      <c r="F660" s="445"/>
      <c r="G660" s="445"/>
      <c r="H660" s="1890" t="s">
        <v>320</v>
      </c>
      <c r="I660" s="1695"/>
      <c r="J660" s="512">
        <v>3.5425314461029494E-4</v>
      </c>
      <c r="K660" s="445"/>
      <c r="L660" s="445"/>
      <c r="M660" s="1894" t="s">
        <v>296</v>
      </c>
      <c r="N660" s="1695"/>
      <c r="O660" s="513">
        <v>3.7454786170097468E-2</v>
      </c>
      <c r="P660" s="445"/>
      <c r="Q660" s="445"/>
      <c r="Z660" s="211"/>
      <c r="AA660" s="211"/>
      <c r="AB660" s="211"/>
      <c r="AC660" s="211"/>
      <c r="AD660" s="211"/>
      <c r="AE660" s="211"/>
      <c r="AF660" s="211"/>
      <c r="AG660" s="211"/>
      <c r="AH660" s="211"/>
      <c r="AI660" s="211"/>
      <c r="AJ660" s="211"/>
      <c r="AK660" s="211"/>
      <c r="AL660" s="211"/>
      <c r="AM660" s="211"/>
      <c r="AN660" s="211"/>
      <c r="AO660" s="211"/>
      <c r="AP660" s="211"/>
      <c r="AQ660" s="211"/>
      <c r="AR660" s="211"/>
      <c r="AS660" s="211"/>
      <c r="AT660" s="211"/>
      <c r="AU660" s="211"/>
      <c r="AV660" s="211"/>
      <c r="AW660" s="211"/>
      <c r="AX660" s="211"/>
      <c r="AY660" s="211"/>
      <c r="AZ660" s="211"/>
      <c r="BA660" s="214"/>
      <c r="BB660" s="289"/>
      <c r="BC660" s="214"/>
      <c r="BD660" s="214"/>
      <c r="BE660" s="214"/>
      <c r="BF660" s="214"/>
      <c r="BG660" s="214"/>
      <c r="BH660" s="214"/>
      <c r="BI660" s="214"/>
      <c r="BJ660" s="214"/>
      <c r="BK660" s="214"/>
      <c r="BL660" s="214"/>
      <c r="BM660" s="214"/>
      <c r="BN660" s="214"/>
      <c r="BO660" s="214"/>
      <c r="BP660" s="214"/>
      <c r="BQ660" s="214"/>
      <c r="BR660" s="214"/>
      <c r="BS660" s="214"/>
      <c r="BT660" s="214"/>
      <c r="BU660" s="214"/>
      <c r="BV660" s="214"/>
      <c r="BW660" s="214"/>
      <c r="BX660" s="214"/>
      <c r="BY660" s="214"/>
      <c r="BZ660" s="214"/>
      <c r="CA660" s="214"/>
      <c r="CB660" s="214"/>
      <c r="CC660" s="214"/>
      <c r="CD660" s="214"/>
      <c r="CE660" s="214"/>
      <c r="CF660" s="214"/>
      <c r="CG660" s="214"/>
      <c r="CH660" s="214"/>
      <c r="CI660" s="214"/>
      <c r="CJ660" s="214"/>
      <c r="CK660" s="214"/>
      <c r="CL660" s="214"/>
      <c r="CM660" s="214"/>
      <c r="CN660" s="214"/>
      <c r="CO660" s="214"/>
      <c r="CP660" s="214"/>
      <c r="CQ660" s="214"/>
      <c r="CR660" s="214"/>
      <c r="CS660" s="214"/>
      <c r="CT660" s="214"/>
      <c r="CU660" s="214"/>
      <c r="CV660" s="214"/>
      <c r="CW660" s="214"/>
      <c r="CX660" s="214"/>
      <c r="CY660" s="214"/>
      <c r="CZ660" s="214"/>
    </row>
    <row r="661" s="218" customFormat="true" ht="25.15" customHeight="true" x14ac:dyDescent="0.2">
      <c r="C661" s="1694"/>
      <c r="D661" s="1695"/>
      <c r="E661" s="445"/>
      <c r="F661" s="445"/>
      <c r="G661" s="445"/>
      <c r="H661" s="1890" t="s">
        <v>298</v>
      </c>
      <c r="I661" s="1695"/>
      <c r="J661" s="512">
        <v>6.2787424011944443E-3</v>
      </c>
      <c r="K661" s="445"/>
      <c r="L661" s="445"/>
      <c r="M661" s="1894" t="s">
        <v>258</v>
      </c>
      <c r="N661" s="1695"/>
      <c r="O661" s="513">
        <v>8.2503731849846162E-2</v>
      </c>
      <c r="P661" s="445"/>
      <c r="Q661" s="445"/>
      <c r="Z661" s="211"/>
      <c r="AA661" s="211"/>
      <c r="AB661" s="211"/>
      <c r="AC661" s="211"/>
      <c r="AD661" s="211"/>
      <c r="AE661" s="211"/>
      <c r="AF661" s="211"/>
      <c r="AG661" s="211"/>
      <c r="AH661" s="211"/>
      <c r="AI661" s="211"/>
      <c r="AJ661" s="211"/>
      <c r="AK661" s="211"/>
      <c r="AL661" s="211"/>
      <c r="AM661" s="211"/>
      <c r="AN661" s="211"/>
      <c r="AO661" s="211"/>
      <c r="AP661" s="211"/>
      <c r="AQ661" s="211"/>
      <c r="AR661" s="211"/>
      <c r="AS661" s="211"/>
      <c r="AT661" s="211"/>
      <c r="AU661" s="211"/>
      <c r="AV661" s="211"/>
      <c r="AW661" s="211"/>
      <c r="AX661" s="211"/>
      <c r="AY661" s="211"/>
      <c r="AZ661" s="211"/>
      <c r="BA661" s="214"/>
      <c r="BB661" s="289"/>
      <c r="BC661" s="214"/>
      <c r="BD661" s="214"/>
      <c r="BE661" s="214"/>
      <c r="BF661" s="214"/>
      <c r="BG661" s="214"/>
      <c r="BH661" s="214"/>
      <c r="BI661" s="214"/>
      <c r="BJ661" s="214"/>
      <c r="BK661" s="214"/>
      <c r="BL661" s="214"/>
      <c r="BM661" s="214"/>
      <c r="BN661" s="214"/>
      <c r="BO661" s="214"/>
      <c r="BP661" s="214"/>
      <c r="BQ661" s="214"/>
      <c r="BR661" s="214"/>
      <c r="BS661" s="214"/>
      <c r="BT661" s="214"/>
      <c r="BU661" s="214"/>
      <c r="BV661" s="214"/>
      <c r="BW661" s="214"/>
      <c r="BX661" s="214"/>
      <c r="BY661" s="214"/>
      <c r="BZ661" s="214"/>
      <c r="CA661" s="214"/>
      <c r="CB661" s="214"/>
      <c r="CC661" s="214"/>
      <c r="CD661" s="214"/>
      <c r="CE661" s="214"/>
      <c r="CF661" s="214"/>
      <c r="CG661" s="214"/>
      <c r="CH661" s="214"/>
      <c r="CI661" s="214"/>
      <c r="CJ661" s="214"/>
      <c r="CK661" s="214"/>
      <c r="CL661" s="214"/>
      <c r="CM661" s="214"/>
      <c r="CN661" s="214"/>
      <c r="CO661" s="214"/>
      <c r="CP661" s="214"/>
      <c r="CQ661" s="214"/>
      <c r="CR661" s="214"/>
      <c r="CS661" s="214"/>
      <c r="CT661" s="214"/>
      <c r="CU661" s="214"/>
      <c r="CV661" s="214"/>
      <c r="CW661" s="214"/>
      <c r="CX661" s="214"/>
      <c r="CY661" s="214"/>
      <c r="CZ661" s="214"/>
    </row>
    <row r="662" s="218" customFormat="true" ht="25.15" customHeight="true" x14ac:dyDescent="0.2">
      <c r="C662" s="1694"/>
      <c r="D662" s="1695"/>
      <c r="E662" s="445"/>
      <c r="F662" s="445"/>
      <c r="G662" s="445"/>
      <c r="H662" s="1890" t="s">
        <v>278</v>
      </c>
      <c r="I662" s="1695"/>
      <c r="J662" s="512">
        <v>1.610432441931528E-2</v>
      </c>
      <c r="K662" s="445"/>
      <c r="L662" s="445"/>
      <c r="M662" s="1894" t="s">
        <v>245</v>
      </c>
      <c r="N662" s="1695"/>
      <c r="O662" s="513">
        <v>-0.10310144084574335</v>
      </c>
      <c r="P662" s="445"/>
      <c r="Q662" s="445"/>
      <c r="Z662" s="211"/>
      <c r="AA662" s="211"/>
      <c r="AB662" s="211"/>
      <c r="AC662" s="211"/>
      <c r="AD662" s="211"/>
      <c r="AE662" s="211"/>
      <c r="AF662" s="211"/>
      <c r="AG662" s="211"/>
      <c r="AH662" s="211"/>
      <c r="AI662" s="211"/>
      <c r="AJ662" s="211"/>
      <c r="AK662" s="211"/>
      <c r="AL662" s="211"/>
      <c r="AM662" s="211"/>
      <c r="AN662" s="211"/>
      <c r="AO662" s="211"/>
      <c r="AP662" s="211"/>
      <c r="AQ662" s="211"/>
      <c r="AR662" s="211"/>
      <c r="AS662" s="211"/>
      <c r="AT662" s="211"/>
      <c r="AU662" s="211"/>
      <c r="AV662" s="211"/>
      <c r="AW662" s="211"/>
      <c r="AX662" s="211"/>
      <c r="AY662" s="211"/>
      <c r="AZ662" s="211"/>
      <c r="BA662" s="214"/>
      <c r="BB662" s="289"/>
      <c r="BC662" s="214"/>
      <c r="BD662" s="214"/>
      <c r="BE662" s="214"/>
      <c r="BF662" s="214"/>
      <c r="BG662" s="214"/>
      <c r="BH662" s="214"/>
      <c r="BI662" s="214"/>
      <c r="BJ662" s="214"/>
      <c r="BK662" s="214"/>
      <c r="BL662" s="214"/>
      <c r="BM662" s="214"/>
      <c r="BN662" s="214"/>
      <c r="BO662" s="214"/>
      <c r="BP662" s="214"/>
      <c r="BQ662" s="214"/>
      <c r="BR662" s="214"/>
      <c r="BS662" s="214"/>
      <c r="BT662" s="214"/>
      <c r="BU662" s="214"/>
      <c r="BV662" s="214"/>
      <c r="BW662" s="214"/>
      <c r="BX662" s="214"/>
      <c r="BY662" s="214"/>
      <c r="BZ662" s="214"/>
      <c r="CA662" s="214"/>
      <c r="CB662" s="214"/>
      <c r="CC662" s="214"/>
      <c r="CD662" s="214"/>
      <c r="CE662" s="214"/>
      <c r="CF662" s="214"/>
      <c r="CG662" s="214"/>
      <c r="CH662" s="214"/>
      <c r="CI662" s="214"/>
      <c r="CJ662" s="214"/>
      <c r="CK662" s="214"/>
      <c r="CL662" s="214"/>
      <c r="CM662" s="214"/>
      <c r="CN662" s="214"/>
      <c r="CO662" s="214"/>
      <c r="CP662" s="214"/>
      <c r="CQ662" s="214"/>
      <c r="CR662" s="214"/>
      <c r="CS662" s="214"/>
      <c r="CT662" s="214"/>
      <c r="CU662" s="214"/>
      <c r="CV662" s="214"/>
      <c r="CW662" s="214"/>
      <c r="CX662" s="214"/>
      <c r="CY662" s="214"/>
      <c r="CZ662" s="214"/>
    </row>
    <row r="663" s="218" customFormat="true" ht="25.15" customHeight="true" x14ac:dyDescent="0.2">
      <c r="C663" s="1694"/>
      <c r="D663" s="1695"/>
      <c r="E663" s="445"/>
      <c r="F663" s="445"/>
      <c r="G663" s="445"/>
      <c r="H663" s="1890" t="s">
        <v>269</v>
      </c>
      <c r="I663" s="1695"/>
      <c r="J663" s="512">
        <v>-5.4862474682627387E-2</v>
      </c>
      <c r="K663" s="445"/>
      <c r="L663" s="445"/>
      <c r="M663" s="1894" t="s">
        <v>297</v>
      </c>
      <c r="N663" s="1695"/>
      <c r="O663" s="513">
        <v>4.2287371995491853E-2</v>
      </c>
      <c r="P663" s="445"/>
      <c r="Q663" s="445"/>
      <c r="Z663" s="211"/>
      <c r="AA663" s="211"/>
      <c r="AB663" s="211"/>
      <c r="AC663" s="211"/>
      <c r="AD663" s="211"/>
      <c r="AE663" s="211"/>
      <c r="AF663" s="211"/>
      <c r="AG663" s="211"/>
      <c r="AH663" s="211"/>
      <c r="AI663" s="211"/>
      <c r="AJ663" s="211"/>
      <c r="AK663" s="211"/>
      <c r="AL663" s="211"/>
      <c r="AM663" s="211"/>
      <c r="AN663" s="211"/>
      <c r="AO663" s="211"/>
      <c r="AP663" s="211"/>
      <c r="AQ663" s="211"/>
      <c r="AR663" s="211"/>
      <c r="AS663" s="211"/>
      <c r="AT663" s="211"/>
      <c r="AU663" s="211"/>
      <c r="AV663" s="211"/>
      <c r="AW663" s="211"/>
      <c r="AX663" s="211"/>
      <c r="AY663" s="211"/>
      <c r="AZ663" s="211"/>
      <c r="BA663" s="214"/>
      <c r="BB663" s="289"/>
      <c r="BC663" s="214"/>
      <c r="BD663" s="214"/>
      <c r="BE663" s="214"/>
      <c r="BF663" s="214"/>
      <c r="BG663" s="214"/>
      <c r="BH663" s="214"/>
      <c r="BI663" s="214"/>
      <c r="BJ663" s="214"/>
      <c r="BK663" s="214"/>
      <c r="BL663" s="214"/>
      <c r="BM663" s="214"/>
      <c r="BN663" s="214"/>
      <c r="BO663" s="214"/>
      <c r="BP663" s="214"/>
      <c r="BQ663" s="214"/>
      <c r="BR663" s="214"/>
      <c r="BS663" s="214"/>
      <c r="BT663" s="214"/>
      <c r="BU663" s="214"/>
      <c r="BV663" s="214"/>
      <c r="BW663" s="214"/>
      <c r="BX663" s="214"/>
      <c r="BY663" s="214"/>
      <c r="BZ663" s="214"/>
      <c r="CA663" s="214"/>
      <c r="CB663" s="214"/>
      <c r="CC663" s="214"/>
      <c r="CD663" s="214"/>
      <c r="CE663" s="214"/>
      <c r="CF663" s="214"/>
      <c r="CG663" s="214"/>
      <c r="CH663" s="214"/>
      <c r="CI663" s="214"/>
      <c r="CJ663" s="214"/>
      <c r="CK663" s="214"/>
      <c r="CL663" s="214"/>
      <c r="CM663" s="214"/>
      <c r="CN663" s="214"/>
      <c r="CO663" s="214"/>
      <c r="CP663" s="214"/>
      <c r="CQ663" s="214"/>
      <c r="CR663" s="214"/>
      <c r="CS663" s="214"/>
      <c r="CT663" s="214"/>
      <c r="CU663" s="214"/>
      <c r="CV663" s="214"/>
      <c r="CW663" s="214"/>
      <c r="CX663" s="214"/>
      <c r="CY663" s="214"/>
      <c r="CZ663" s="214"/>
    </row>
    <row r="664" s="218" customFormat="true" ht="25.15" customHeight="true" x14ac:dyDescent="0.2">
      <c r="C664" s="1694"/>
      <c r="D664" s="1695"/>
      <c r="E664" s="445"/>
      <c r="F664" s="445"/>
      <c r="G664" s="445"/>
      <c r="H664" s="1890" t="s">
        <v>288</v>
      </c>
      <c r="I664" s="1695"/>
      <c r="J664" s="512">
        <v>-1.106258594192497E-2</v>
      </c>
      <c r="K664" s="445"/>
      <c r="L664" s="445"/>
      <c r="M664" s="1894" t="s">
        <v>284</v>
      </c>
      <c r="N664" s="1695"/>
      <c r="O664" s="513">
        <v>5.325174333781512E-2</v>
      </c>
      <c r="P664" s="445"/>
      <c r="Q664" s="445"/>
      <c r="Z664" s="211"/>
      <c r="AA664" s="211"/>
      <c r="AB664" s="211"/>
      <c r="AC664" s="211"/>
      <c r="AD664" s="211"/>
      <c r="AE664" s="211"/>
      <c r="AF664" s="211"/>
      <c r="AG664" s="211"/>
      <c r="AH664" s="211"/>
      <c r="AI664" s="211"/>
      <c r="AJ664" s="211"/>
      <c r="AK664" s="211"/>
      <c r="AL664" s="211"/>
      <c r="AM664" s="211"/>
      <c r="AN664" s="211"/>
      <c r="AO664" s="211"/>
      <c r="AP664" s="211"/>
      <c r="AQ664" s="211"/>
      <c r="AR664" s="211"/>
      <c r="AS664" s="211"/>
      <c r="AT664" s="211"/>
      <c r="AU664" s="211"/>
      <c r="AV664" s="211"/>
      <c r="AW664" s="211"/>
      <c r="AX664" s="211"/>
      <c r="AY664" s="211"/>
      <c r="AZ664" s="211"/>
      <c r="BA664" s="214"/>
      <c r="BB664" s="289"/>
      <c r="BC664" s="214"/>
      <c r="BD664" s="214"/>
      <c r="BE664" s="214"/>
      <c r="BF664" s="214"/>
      <c r="BG664" s="214"/>
      <c r="BH664" s="214"/>
      <c r="BI664" s="214"/>
      <c r="BJ664" s="214"/>
      <c r="BK664" s="214"/>
      <c r="BL664" s="214"/>
      <c r="BM664" s="214"/>
      <c r="BN664" s="214"/>
      <c r="BO664" s="214"/>
      <c r="BP664" s="214"/>
      <c r="BQ664" s="214"/>
      <c r="BR664" s="214"/>
      <c r="BS664" s="214"/>
      <c r="BT664" s="214"/>
      <c r="BU664" s="214"/>
      <c r="BV664" s="214"/>
      <c r="BW664" s="214"/>
      <c r="BX664" s="214"/>
      <c r="BY664" s="214"/>
      <c r="BZ664" s="214"/>
      <c r="CA664" s="214"/>
      <c r="CB664" s="214"/>
      <c r="CC664" s="214"/>
      <c r="CD664" s="214"/>
      <c r="CE664" s="214"/>
      <c r="CF664" s="214"/>
      <c r="CG664" s="214"/>
      <c r="CH664" s="214"/>
      <c r="CI664" s="214"/>
      <c r="CJ664" s="214"/>
      <c r="CK664" s="214"/>
      <c r="CL664" s="214"/>
      <c r="CM664" s="214"/>
      <c r="CN664" s="214"/>
      <c r="CO664" s="214"/>
      <c r="CP664" s="214"/>
      <c r="CQ664" s="214"/>
      <c r="CR664" s="214"/>
      <c r="CS664" s="214"/>
      <c r="CT664" s="214"/>
      <c r="CU664" s="214"/>
      <c r="CV664" s="214"/>
      <c r="CW664" s="214"/>
      <c r="CX664" s="214"/>
      <c r="CY664" s="214"/>
      <c r="CZ664" s="214"/>
    </row>
    <row r="665" s="218" customFormat="true" ht="25.15" customHeight="true" x14ac:dyDescent="0.2">
      <c r="C665" s="1694"/>
      <c r="D665" s="1695"/>
      <c r="E665" s="445"/>
      <c r="F665" s="445"/>
      <c r="G665" s="445"/>
      <c r="H665" s="1890" t="s">
        <v>305</v>
      </c>
      <c r="I665" s="1695"/>
      <c r="J665" s="512">
        <v>-2.3803450032175918E-3</v>
      </c>
      <c r="K665" s="445"/>
      <c r="L665" s="445"/>
      <c r="M665" s="1894" t="s">
        <v>265</v>
      </c>
      <c r="N665" s="1695"/>
      <c r="O665" s="513">
        <v>7.3517119621036894E-2</v>
      </c>
      <c r="P665" s="445"/>
      <c r="Q665" s="445"/>
      <c r="Z665" s="211"/>
      <c r="AA665" s="211"/>
      <c r="AB665" s="211"/>
      <c r="AC665" s="211"/>
      <c r="AD665" s="211"/>
      <c r="AE665" s="211"/>
      <c r="AF665" s="211"/>
      <c r="AG665" s="211"/>
      <c r="AH665" s="211"/>
      <c r="AI665" s="211"/>
      <c r="AJ665" s="211"/>
      <c r="AK665" s="211"/>
      <c r="AL665" s="211"/>
      <c r="AM665" s="211"/>
      <c r="AN665" s="211"/>
      <c r="AO665" s="211"/>
      <c r="AP665" s="211"/>
      <c r="AQ665" s="211"/>
      <c r="AR665" s="211"/>
      <c r="AS665" s="211"/>
      <c r="AT665" s="211"/>
      <c r="AU665" s="211"/>
      <c r="AV665" s="211"/>
      <c r="AW665" s="211"/>
      <c r="AX665" s="211"/>
      <c r="AY665" s="211"/>
      <c r="AZ665" s="211"/>
      <c r="BA665" s="214"/>
      <c r="BB665" s="289"/>
      <c r="BC665" s="214"/>
      <c r="BD665" s="214"/>
      <c r="BE665" s="214"/>
      <c r="BF665" s="214"/>
      <c r="BG665" s="214"/>
      <c r="BH665" s="214"/>
      <c r="BI665" s="214"/>
      <c r="BJ665" s="214"/>
      <c r="BK665" s="214"/>
      <c r="BL665" s="214"/>
      <c r="BM665" s="214"/>
      <c r="BN665" s="214"/>
      <c r="BO665" s="214"/>
      <c r="BP665" s="214"/>
      <c r="BQ665" s="214"/>
      <c r="BR665" s="214"/>
      <c r="BS665" s="214"/>
      <c r="BT665" s="214"/>
      <c r="BU665" s="214"/>
      <c r="BV665" s="214"/>
      <c r="BW665" s="214"/>
      <c r="BX665" s="214"/>
      <c r="BY665" s="214"/>
      <c r="BZ665" s="214"/>
      <c r="CA665" s="214"/>
      <c r="CB665" s="214"/>
      <c r="CC665" s="214"/>
      <c r="CD665" s="214"/>
      <c r="CE665" s="214"/>
      <c r="CF665" s="214"/>
      <c r="CG665" s="214"/>
      <c r="CH665" s="214"/>
      <c r="CI665" s="214"/>
      <c r="CJ665" s="214"/>
      <c r="CK665" s="214"/>
      <c r="CL665" s="214"/>
      <c r="CM665" s="214"/>
      <c r="CN665" s="214"/>
      <c r="CO665" s="214"/>
      <c r="CP665" s="214"/>
      <c r="CQ665" s="214"/>
      <c r="CR665" s="214"/>
      <c r="CS665" s="214"/>
      <c r="CT665" s="214"/>
      <c r="CU665" s="214"/>
      <c r="CV665" s="214"/>
      <c r="CW665" s="214"/>
      <c r="CX665" s="214"/>
      <c r="CY665" s="214"/>
      <c r="CZ665" s="214"/>
    </row>
    <row r="666" s="218" customFormat="true" ht="25.15" customHeight="true" x14ac:dyDescent="0.2">
      <c r="C666" s="1694"/>
      <c r="D666" s="1695"/>
      <c r="E666" s="445"/>
      <c r="F666" s="445"/>
      <c r="G666" s="445"/>
      <c r="H666" s="1890" t="s">
        <v>304</v>
      </c>
      <c r="I666" s="1695"/>
      <c r="J666" s="512">
        <v>-2.0551777413562724E-3</v>
      </c>
      <c r="K666" s="445"/>
      <c r="L666" s="445"/>
      <c r="M666" s="1894" t="s">
        <v>266</v>
      </c>
      <c r="N666" s="1695"/>
      <c r="O666" s="513">
        <v>-7.2051867096795008E-2</v>
      </c>
      <c r="P666" s="445"/>
      <c r="Q666" s="445"/>
      <c r="Z666" s="211"/>
      <c r="AA666" s="211"/>
      <c r="AB666" s="211"/>
      <c r="AC666" s="211"/>
      <c r="AD666" s="211"/>
      <c r="AE666" s="211"/>
      <c r="AF666" s="211"/>
      <c r="AG666" s="211"/>
      <c r="AH666" s="211"/>
      <c r="AI666" s="211"/>
      <c r="AJ666" s="211"/>
      <c r="AK666" s="211"/>
      <c r="AL666" s="211"/>
      <c r="AM666" s="211"/>
      <c r="AN666" s="211"/>
      <c r="AO666" s="211"/>
      <c r="AP666" s="211"/>
      <c r="AQ666" s="211"/>
      <c r="AR666" s="211"/>
      <c r="AS666" s="211"/>
      <c r="AT666" s="211"/>
      <c r="AU666" s="211"/>
      <c r="AV666" s="211"/>
      <c r="AW666" s="211"/>
      <c r="AX666" s="211"/>
      <c r="AY666" s="211"/>
      <c r="AZ666" s="211"/>
      <c r="BA666" s="214"/>
      <c r="BB666" s="289"/>
      <c r="BC666" s="214"/>
      <c r="BD666" s="214"/>
      <c r="BE666" s="214"/>
      <c r="BF666" s="214"/>
      <c r="BG666" s="214"/>
      <c r="BH666" s="214"/>
      <c r="BI666" s="214"/>
      <c r="BJ666" s="214"/>
      <c r="BK666" s="214"/>
      <c r="BL666" s="214"/>
      <c r="BM666" s="214"/>
      <c r="BN666" s="214"/>
      <c r="BO666" s="214"/>
      <c r="BP666" s="214"/>
      <c r="BQ666" s="214"/>
      <c r="BR666" s="214"/>
      <c r="BS666" s="214"/>
      <c r="BT666" s="214"/>
      <c r="BU666" s="214"/>
      <c r="BV666" s="214"/>
      <c r="BW666" s="214"/>
      <c r="BX666" s="214"/>
      <c r="BY666" s="214"/>
      <c r="BZ666" s="214"/>
      <c r="CA666" s="214"/>
      <c r="CB666" s="214"/>
      <c r="CC666" s="214"/>
      <c r="CD666" s="214"/>
      <c r="CE666" s="214"/>
      <c r="CF666" s="214"/>
      <c r="CG666" s="214"/>
      <c r="CH666" s="214"/>
      <c r="CI666" s="214"/>
      <c r="CJ666" s="214"/>
      <c r="CK666" s="214"/>
      <c r="CL666" s="214"/>
      <c r="CM666" s="214"/>
      <c r="CN666" s="214"/>
      <c r="CO666" s="214"/>
      <c r="CP666" s="214"/>
      <c r="CQ666" s="214"/>
      <c r="CR666" s="214"/>
      <c r="CS666" s="214"/>
      <c r="CT666" s="214"/>
      <c r="CU666" s="214"/>
      <c r="CV666" s="214"/>
      <c r="CW666" s="214"/>
      <c r="CX666" s="214"/>
      <c r="CY666" s="214"/>
      <c r="CZ666" s="214"/>
    </row>
    <row r="667" s="218" customFormat="true" ht="25.15" customHeight="true" x14ac:dyDescent="0.2">
      <c r="C667" s="1694"/>
      <c r="D667" s="1695"/>
      <c r="E667" s="445"/>
      <c r="F667" s="445"/>
      <c r="G667" s="445"/>
      <c r="H667" s="1890" t="s">
        <v>323</v>
      </c>
      <c r="I667" s="1695"/>
      <c r="J667" s="512">
        <v>-5.3175596922121543E-3</v>
      </c>
      <c r="K667" s="445"/>
      <c r="L667" s="445"/>
      <c r="M667" s="1894" t="s">
        <v>310</v>
      </c>
      <c r="N667" s="1695"/>
      <c r="O667" s="513">
        <v>3.5792062434925567E-2</v>
      </c>
      <c r="P667" s="445"/>
      <c r="Q667" s="445"/>
      <c r="Z667" s="211"/>
      <c r="AA667" s="211"/>
      <c r="AB667" s="211"/>
      <c r="AC667" s="211"/>
      <c r="AD667" s="211"/>
      <c r="AE667" s="211"/>
      <c r="AF667" s="211"/>
      <c r="AG667" s="211"/>
      <c r="AH667" s="211"/>
      <c r="AI667" s="211"/>
      <c r="AJ667" s="211"/>
      <c r="AK667" s="211"/>
      <c r="AL667" s="211"/>
      <c r="AM667" s="211"/>
      <c r="AN667" s="211"/>
      <c r="AO667" s="211"/>
      <c r="AP667" s="211"/>
      <c r="AQ667" s="211"/>
      <c r="AR667" s="211"/>
      <c r="AS667" s="211"/>
      <c r="AT667" s="211"/>
      <c r="AU667" s="211"/>
      <c r="AV667" s="211"/>
      <c r="AW667" s="211"/>
      <c r="AX667" s="211"/>
      <c r="AY667" s="211"/>
      <c r="AZ667" s="211"/>
      <c r="BA667" s="214"/>
      <c r="BB667" s="289"/>
      <c r="BC667" s="214"/>
      <c r="BD667" s="214"/>
      <c r="BE667" s="214"/>
      <c r="BF667" s="214"/>
      <c r="BG667" s="214"/>
      <c r="BH667" s="214"/>
      <c r="BI667" s="214"/>
      <c r="BJ667" s="214"/>
      <c r="BK667" s="214"/>
      <c r="BL667" s="214"/>
      <c r="BM667" s="214"/>
      <c r="BN667" s="214"/>
      <c r="BO667" s="214"/>
      <c r="BP667" s="214"/>
      <c r="BQ667" s="214"/>
      <c r="BR667" s="214"/>
      <c r="BS667" s="214"/>
      <c r="BT667" s="214"/>
      <c r="BU667" s="214"/>
      <c r="BV667" s="214"/>
      <c r="BW667" s="214"/>
      <c r="BX667" s="214"/>
      <c r="BY667" s="214"/>
      <c r="BZ667" s="214"/>
      <c r="CA667" s="214"/>
      <c r="CB667" s="214"/>
      <c r="CC667" s="214"/>
      <c r="CD667" s="214"/>
      <c r="CE667" s="214"/>
      <c r="CF667" s="214"/>
      <c r="CG667" s="214"/>
      <c r="CH667" s="214"/>
      <c r="CI667" s="214"/>
      <c r="CJ667" s="214"/>
      <c r="CK667" s="214"/>
      <c r="CL667" s="214"/>
      <c r="CM667" s="214"/>
      <c r="CN667" s="214"/>
      <c r="CO667" s="214"/>
      <c r="CP667" s="214"/>
      <c r="CQ667" s="214"/>
      <c r="CR667" s="214"/>
      <c r="CS667" s="214"/>
      <c r="CT667" s="214"/>
      <c r="CU667" s="214"/>
      <c r="CV667" s="214"/>
      <c r="CW667" s="214"/>
      <c r="CX667" s="214"/>
      <c r="CY667" s="214"/>
      <c r="CZ667" s="214"/>
    </row>
    <row r="668" s="218" customFormat="true" ht="25.15" customHeight="true" x14ac:dyDescent="0.2">
      <c r="C668" s="1694"/>
      <c r="D668" s="1695"/>
      <c r="E668" s="445"/>
      <c r="F668" s="445"/>
      <c r="G668" s="445"/>
      <c r="H668" s="1890" t="s">
        <v>327</v>
      </c>
      <c r="I668" s="1695"/>
      <c r="J668" s="512">
        <v>-1.6966501704531282E-3</v>
      </c>
      <c r="K668" s="445"/>
      <c r="L668" s="445"/>
      <c r="M668" s="1894" t="s">
        <v>286</v>
      </c>
      <c r="N668" s="1695"/>
      <c r="O668" s="513">
        <v>5.2460584109247616E-2</v>
      </c>
      <c r="P668" s="445"/>
      <c r="Q668" s="445"/>
      <c r="Z668" s="211"/>
      <c r="AA668" s="211"/>
      <c r="AB668" s="211"/>
      <c r="AC668" s="211"/>
      <c r="AD668" s="211"/>
      <c r="AE668" s="211"/>
      <c r="AF668" s="211"/>
      <c r="AG668" s="211"/>
      <c r="AH668" s="211"/>
      <c r="AI668" s="211"/>
      <c r="AJ668" s="211"/>
      <c r="AK668" s="211"/>
      <c r="AL668" s="211"/>
      <c r="AM668" s="211"/>
      <c r="AN668" s="211"/>
      <c r="AO668" s="211"/>
      <c r="AP668" s="211"/>
      <c r="AQ668" s="211"/>
      <c r="AR668" s="211"/>
      <c r="AS668" s="211"/>
      <c r="AT668" s="211"/>
      <c r="AU668" s="211"/>
      <c r="AV668" s="211"/>
      <c r="AW668" s="211"/>
      <c r="AX668" s="211"/>
      <c r="AY668" s="211"/>
      <c r="AZ668" s="211"/>
      <c r="BA668" s="214"/>
      <c r="BB668" s="289"/>
      <c r="BC668" s="214"/>
      <c r="BD668" s="214"/>
      <c r="BE668" s="214"/>
      <c r="BF668" s="214"/>
      <c r="BG668" s="214"/>
      <c r="BH668" s="214"/>
      <c r="BI668" s="214"/>
      <c r="BJ668" s="214"/>
      <c r="BK668" s="214"/>
      <c r="BL668" s="214"/>
      <c r="BM668" s="214"/>
      <c r="BN668" s="214"/>
      <c r="BO668" s="214"/>
      <c r="BP668" s="214"/>
      <c r="BQ668" s="214"/>
      <c r="BR668" s="214"/>
      <c r="BS668" s="214"/>
      <c r="BT668" s="214"/>
      <c r="BU668" s="214"/>
      <c r="BV668" s="214"/>
      <c r="BW668" s="214"/>
      <c r="BX668" s="214"/>
      <c r="BY668" s="214"/>
      <c r="BZ668" s="214"/>
      <c r="CA668" s="214"/>
      <c r="CB668" s="214"/>
      <c r="CC668" s="214"/>
      <c r="CD668" s="214"/>
      <c r="CE668" s="214"/>
      <c r="CF668" s="214"/>
      <c r="CG668" s="214"/>
      <c r="CH668" s="214"/>
      <c r="CI668" s="214"/>
      <c r="CJ668" s="214"/>
      <c r="CK668" s="214"/>
      <c r="CL668" s="214"/>
      <c r="CM668" s="214"/>
      <c r="CN668" s="214"/>
      <c r="CO668" s="214"/>
      <c r="CP668" s="214"/>
      <c r="CQ668" s="214"/>
      <c r="CR668" s="214"/>
      <c r="CS668" s="214"/>
      <c r="CT668" s="214"/>
      <c r="CU668" s="214"/>
      <c r="CV668" s="214"/>
      <c r="CW668" s="214"/>
      <c r="CX668" s="214"/>
      <c r="CY668" s="214"/>
      <c r="CZ668" s="214"/>
    </row>
    <row r="669" s="218" customFormat="true" ht="25.15" customHeight="true" x14ac:dyDescent="0.2">
      <c r="C669" s="1694"/>
      <c r="D669" s="1695"/>
      <c r="E669" s="445"/>
      <c r="F669" s="445"/>
      <c r="G669" s="445"/>
      <c r="H669" s="1890" t="s">
        <v>331</v>
      </c>
      <c r="I669" s="1695"/>
      <c r="J669" s="512">
        <v>-5.2012523486839066E-4</v>
      </c>
      <c r="K669" s="445"/>
      <c r="L669" s="445"/>
      <c r="M669" s="1894" t="s">
        <v>318</v>
      </c>
      <c r="N669" s="1695"/>
      <c r="O669" s="513">
        <v>2.838502273888167E-2</v>
      </c>
      <c r="P669" s="445"/>
      <c r="Q669" s="445"/>
      <c r="Z669" s="211"/>
      <c r="AA669" s="211"/>
      <c r="AB669" s="211"/>
      <c r="AC669" s="211"/>
      <c r="AD669" s="211"/>
      <c r="AE669" s="211"/>
      <c r="AF669" s="211"/>
      <c r="AG669" s="211"/>
      <c r="AH669" s="211"/>
      <c r="AI669" s="211"/>
      <c r="AJ669" s="211"/>
      <c r="AK669" s="211"/>
      <c r="AL669" s="211"/>
      <c r="AM669" s="211"/>
      <c r="AN669" s="211"/>
      <c r="AO669" s="211"/>
      <c r="AP669" s="211"/>
      <c r="AQ669" s="211"/>
      <c r="AR669" s="211"/>
      <c r="AS669" s="211"/>
      <c r="AT669" s="211"/>
      <c r="AU669" s="211"/>
      <c r="AV669" s="211"/>
      <c r="AW669" s="211"/>
      <c r="AX669" s="211"/>
      <c r="AY669" s="211"/>
      <c r="AZ669" s="211"/>
      <c r="BA669" s="214"/>
      <c r="BB669" s="289"/>
      <c r="BC669" s="214"/>
      <c r="BD669" s="214"/>
      <c r="BE669" s="214"/>
      <c r="BF669" s="214"/>
      <c r="BG669" s="214"/>
      <c r="BH669" s="214"/>
      <c r="BI669" s="214"/>
      <c r="BJ669" s="214"/>
      <c r="BK669" s="214"/>
      <c r="BL669" s="214"/>
      <c r="BM669" s="214"/>
      <c r="BN669" s="214"/>
      <c r="BO669" s="214"/>
      <c r="BP669" s="214"/>
      <c r="BQ669" s="214"/>
      <c r="BR669" s="214"/>
      <c r="BS669" s="214"/>
      <c r="BT669" s="214"/>
      <c r="BU669" s="214"/>
      <c r="BV669" s="214"/>
      <c r="BW669" s="214"/>
      <c r="BX669" s="214"/>
      <c r="BY669" s="214"/>
      <c r="BZ669" s="214"/>
      <c r="CA669" s="214"/>
      <c r="CB669" s="214"/>
      <c r="CC669" s="214"/>
      <c r="CD669" s="214"/>
      <c r="CE669" s="214"/>
      <c r="CF669" s="214"/>
      <c r="CG669" s="214"/>
      <c r="CH669" s="214"/>
      <c r="CI669" s="214"/>
      <c r="CJ669" s="214"/>
      <c r="CK669" s="214"/>
      <c r="CL669" s="214"/>
      <c r="CM669" s="214"/>
      <c r="CN669" s="214"/>
      <c r="CO669" s="214"/>
      <c r="CP669" s="214"/>
      <c r="CQ669" s="214"/>
      <c r="CR669" s="214"/>
      <c r="CS669" s="214"/>
      <c r="CT669" s="214"/>
      <c r="CU669" s="214"/>
      <c r="CV669" s="214"/>
      <c r="CW669" s="214"/>
      <c r="CX669" s="214"/>
      <c r="CY669" s="214"/>
      <c r="CZ669" s="214"/>
    </row>
    <row r="670" s="218" customFormat="true" ht="25.15" customHeight="true" x14ac:dyDescent="0.2">
      <c r="C670" s="1694"/>
      <c r="D670" s="1695"/>
      <c r="E670" s="445"/>
      <c r="F670" s="445"/>
      <c r="G670" s="445"/>
      <c r="H670" s="1890" t="s">
        <v>249</v>
      </c>
      <c r="I670" s="1695"/>
      <c r="J670" s="512">
        <v>6.842311704020821E-3</v>
      </c>
      <c r="K670" s="445"/>
      <c r="L670" s="445"/>
      <c r="M670" s="1894" t="s">
        <v>257</v>
      </c>
      <c r="N670" s="1695"/>
      <c r="O670" s="513">
        <v>-8.3144550489593572E-2</v>
      </c>
      <c r="P670" s="445"/>
      <c r="Q670" s="445"/>
      <c r="Z670" s="211"/>
      <c r="AA670" s="211"/>
      <c r="AB670" s="211"/>
      <c r="AC670" s="211"/>
      <c r="AD670" s="211"/>
      <c r="AE670" s="211"/>
      <c r="AF670" s="211"/>
      <c r="AG670" s="211"/>
      <c r="AH670" s="211"/>
      <c r="AI670" s="211"/>
      <c r="AJ670" s="211"/>
      <c r="AK670" s="211"/>
      <c r="AL670" s="211"/>
      <c r="AM670" s="211"/>
      <c r="AN670" s="211"/>
      <c r="AO670" s="211"/>
      <c r="AP670" s="211"/>
      <c r="AQ670" s="211"/>
      <c r="AR670" s="211"/>
      <c r="AS670" s="211"/>
      <c r="AT670" s="211"/>
      <c r="AU670" s="211"/>
      <c r="AV670" s="211"/>
      <c r="AW670" s="211"/>
      <c r="AX670" s="211"/>
      <c r="AY670" s="211"/>
      <c r="AZ670" s="211"/>
      <c r="BA670" s="214"/>
      <c r="BB670" s="289"/>
      <c r="BC670" s="214"/>
      <c r="BD670" s="214"/>
      <c r="BE670" s="214"/>
      <c r="BF670" s="214"/>
      <c r="BG670" s="214"/>
      <c r="BH670" s="214"/>
      <c r="BI670" s="214"/>
      <c r="BJ670" s="214"/>
      <c r="BK670" s="214"/>
      <c r="BL670" s="214"/>
      <c r="BM670" s="214"/>
      <c r="BN670" s="214"/>
      <c r="BO670" s="214"/>
      <c r="BP670" s="214"/>
      <c r="BQ670" s="214"/>
      <c r="BR670" s="214"/>
      <c r="BS670" s="214"/>
      <c r="BT670" s="214"/>
      <c r="BU670" s="214"/>
      <c r="BV670" s="214"/>
      <c r="BW670" s="214"/>
      <c r="BX670" s="214"/>
      <c r="BY670" s="214"/>
      <c r="BZ670" s="214"/>
      <c r="CA670" s="214"/>
      <c r="CB670" s="214"/>
      <c r="CC670" s="214"/>
      <c r="CD670" s="214"/>
      <c r="CE670" s="214"/>
      <c r="CF670" s="214"/>
      <c r="CG670" s="214"/>
      <c r="CH670" s="214"/>
      <c r="CI670" s="214"/>
      <c r="CJ670" s="214"/>
      <c r="CK670" s="214"/>
      <c r="CL670" s="214"/>
      <c r="CM670" s="214"/>
      <c r="CN670" s="214"/>
      <c r="CO670" s="214"/>
      <c r="CP670" s="214"/>
      <c r="CQ670" s="214"/>
      <c r="CR670" s="214"/>
      <c r="CS670" s="214"/>
      <c r="CT670" s="214"/>
      <c r="CU670" s="214"/>
      <c r="CV670" s="214"/>
      <c r="CW670" s="214"/>
      <c r="CX670" s="214"/>
      <c r="CY670" s="214"/>
      <c r="CZ670" s="214"/>
    </row>
    <row r="671" s="218" customFormat="true" ht="25.15" customHeight="true" x14ac:dyDescent="0.2">
      <c r="C671" s="1694"/>
      <c r="D671" s="1695"/>
      <c r="E671" s="445"/>
      <c r="F671" s="445"/>
      <c r="G671" s="445"/>
      <c r="H671" s="1890" t="s">
        <v>279</v>
      </c>
      <c r="I671" s="1695"/>
      <c r="J671" s="512">
        <v>-1.2497633021758504E-2</v>
      </c>
      <c r="K671" s="445"/>
      <c r="L671" s="445"/>
      <c r="M671" s="1894" t="s">
        <v>273</v>
      </c>
      <c r="N671" s="1695"/>
      <c r="O671" s="513">
        <v>6.4811916589779195E-2</v>
      </c>
      <c r="P671" s="445"/>
      <c r="Q671" s="445"/>
      <c r="Z671" s="211"/>
      <c r="AA671" s="211"/>
      <c r="AB671" s="211"/>
      <c r="AC671" s="211"/>
      <c r="AD671" s="211"/>
      <c r="AE671" s="211"/>
      <c r="AF671" s="211"/>
      <c r="AG671" s="211"/>
      <c r="AH671" s="211"/>
      <c r="AI671" s="211"/>
      <c r="AJ671" s="211"/>
      <c r="AK671" s="211"/>
      <c r="AL671" s="211"/>
      <c r="AM671" s="211"/>
      <c r="AN671" s="211"/>
      <c r="AO671" s="211"/>
      <c r="AP671" s="211"/>
      <c r="AQ671" s="211"/>
      <c r="AR671" s="211"/>
      <c r="AS671" s="211"/>
      <c r="AT671" s="211"/>
      <c r="AU671" s="211"/>
      <c r="AV671" s="211"/>
      <c r="AW671" s="211"/>
      <c r="AX671" s="211"/>
      <c r="AY671" s="211"/>
      <c r="AZ671" s="211"/>
      <c r="BA671" s="214"/>
      <c r="BB671" s="289"/>
      <c r="BC671" s="214"/>
      <c r="BD671" s="214"/>
      <c r="BE671" s="214"/>
      <c r="BF671" s="214"/>
      <c r="BG671" s="214"/>
      <c r="BH671" s="214"/>
      <c r="BI671" s="214"/>
      <c r="BJ671" s="214"/>
      <c r="BK671" s="214"/>
      <c r="BL671" s="214"/>
      <c r="BM671" s="214"/>
      <c r="BN671" s="214"/>
      <c r="BO671" s="214"/>
      <c r="BP671" s="214"/>
      <c r="BQ671" s="214"/>
      <c r="BR671" s="214"/>
      <c r="BS671" s="214"/>
      <c r="BT671" s="214"/>
      <c r="BU671" s="214"/>
      <c r="BV671" s="214"/>
      <c r="BW671" s="214"/>
      <c r="BX671" s="214"/>
      <c r="BY671" s="214"/>
      <c r="BZ671" s="214"/>
      <c r="CA671" s="214"/>
      <c r="CB671" s="214"/>
      <c r="CC671" s="214"/>
      <c r="CD671" s="214"/>
      <c r="CE671" s="214"/>
      <c r="CF671" s="214"/>
      <c r="CG671" s="214"/>
      <c r="CH671" s="214"/>
      <c r="CI671" s="214"/>
      <c r="CJ671" s="214"/>
      <c r="CK671" s="214"/>
      <c r="CL671" s="214"/>
      <c r="CM671" s="214"/>
      <c r="CN671" s="214"/>
      <c r="CO671" s="214"/>
      <c r="CP671" s="214"/>
      <c r="CQ671" s="214"/>
      <c r="CR671" s="214"/>
      <c r="CS671" s="214"/>
      <c r="CT671" s="214"/>
      <c r="CU671" s="214"/>
      <c r="CV671" s="214"/>
      <c r="CW671" s="214"/>
      <c r="CX671" s="214"/>
      <c r="CY671" s="214"/>
      <c r="CZ671" s="214"/>
    </row>
    <row r="672" s="218" customFormat="true" ht="25.15" customHeight="true" x14ac:dyDescent="0.2">
      <c r="C672" s="1694"/>
      <c r="D672" s="1695"/>
      <c r="E672" s="445"/>
      <c r="F672" s="445"/>
      <c r="G672" s="445"/>
      <c r="H672" s="1890" t="s">
        <v>301</v>
      </c>
      <c r="I672" s="1695"/>
      <c r="J672" s="512">
        <v>6.1258168658850573E-3</v>
      </c>
      <c r="K672" s="445"/>
      <c r="L672" s="445"/>
      <c r="M672" s="1894" t="s">
        <v>316</v>
      </c>
      <c r="N672" s="1695"/>
      <c r="O672" s="513">
        <v>3.0401819388417701E-2</v>
      </c>
      <c r="P672" s="445"/>
      <c r="Q672" s="445"/>
      <c r="Z672" s="211"/>
      <c r="AA672" s="211"/>
      <c r="AB672" s="211"/>
      <c r="AC672" s="211"/>
      <c r="AD672" s="211"/>
      <c r="AE672" s="211"/>
      <c r="AF672" s="211"/>
      <c r="AG672" s="211"/>
      <c r="AH672" s="211"/>
      <c r="AI672" s="211"/>
      <c r="AJ672" s="211"/>
      <c r="AK672" s="211"/>
      <c r="AL672" s="211"/>
      <c r="AM672" s="211"/>
      <c r="AN672" s="211"/>
      <c r="AO672" s="211"/>
      <c r="AP672" s="211"/>
      <c r="AQ672" s="211"/>
      <c r="AR672" s="211"/>
      <c r="AS672" s="211"/>
      <c r="AT672" s="211"/>
      <c r="AU672" s="211"/>
      <c r="AV672" s="211"/>
      <c r="AW672" s="211"/>
      <c r="AX672" s="211"/>
      <c r="AY672" s="211"/>
      <c r="AZ672" s="211"/>
      <c r="BA672" s="214"/>
      <c r="BB672" s="289"/>
      <c r="BC672" s="214"/>
      <c r="BD672" s="214"/>
      <c r="BE672" s="214"/>
      <c r="BF672" s="214"/>
      <c r="BG672" s="214"/>
      <c r="BH672" s="214"/>
      <c r="BI672" s="214"/>
      <c r="BJ672" s="214"/>
      <c r="BK672" s="214"/>
      <c r="BL672" s="214"/>
      <c r="BM672" s="214"/>
      <c r="BN672" s="214"/>
      <c r="BO672" s="214"/>
      <c r="BP672" s="214"/>
      <c r="BQ672" s="214"/>
      <c r="BR672" s="214"/>
      <c r="BS672" s="214"/>
      <c r="BT672" s="214"/>
      <c r="BU672" s="214"/>
      <c r="BV672" s="214"/>
      <c r="BW672" s="214"/>
      <c r="BX672" s="214"/>
      <c r="BY672" s="214"/>
      <c r="BZ672" s="214"/>
      <c r="CA672" s="214"/>
      <c r="CB672" s="214"/>
      <c r="CC672" s="214"/>
      <c r="CD672" s="214"/>
      <c r="CE672" s="214"/>
      <c r="CF672" s="214"/>
      <c r="CG672" s="214"/>
      <c r="CH672" s="214"/>
      <c r="CI672" s="214"/>
      <c r="CJ672" s="214"/>
      <c r="CK672" s="214"/>
      <c r="CL672" s="214"/>
      <c r="CM672" s="214"/>
      <c r="CN672" s="214"/>
      <c r="CO672" s="214"/>
      <c r="CP672" s="214"/>
      <c r="CQ672" s="214"/>
      <c r="CR672" s="214"/>
      <c r="CS672" s="214"/>
      <c r="CT672" s="214"/>
      <c r="CU672" s="214"/>
      <c r="CV672" s="214"/>
      <c r="CW672" s="214"/>
      <c r="CX672" s="214"/>
      <c r="CY672" s="214"/>
      <c r="CZ672" s="214"/>
    </row>
    <row r="673" s="218" customFormat="true" ht="25.15" customHeight="true" x14ac:dyDescent="0.2">
      <c r="C673" s="1694"/>
      <c r="D673" s="1695"/>
      <c r="E673" s="445"/>
      <c r="F673" s="445"/>
      <c r="G673" s="445"/>
      <c r="H673" s="1890" t="s">
        <v>277</v>
      </c>
      <c r="I673" s="1695"/>
      <c r="J673" s="512">
        <v>6.0172510501930992E-3</v>
      </c>
      <c r="K673" s="445"/>
      <c r="L673" s="445"/>
      <c r="M673" s="1894" t="s">
        <v>300</v>
      </c>
      <c r="N673" s="1695"/>
      <c r="O673" s="513">
        <v>4.1953857331906173E-2</v>
      </c>
      <c r="P673" s="445"/>
      <c r="Q673" s="445"/>
      <c r="Z673" s="211"/>
      <c r="AA673" s="211"/>
      <c r="AB673" s="211"/>
      <c r="AC673" s="211"/>
      <c r="AD673" s="211"/>
      <c r="AE673" s="211"/>
      <c r="AF673" s="211"/>
      <c r="AG673" s="211"/>
      <c r="AH673" s="211"/>
      <c r="AI673" s="211"/>
      <c r="AJ673" s="211"/>
      <c r="AK673" s="211"/>
      <c r="AL673" s="211"/>
      <c r="AM673" s="211"/>
      <c r="AN673" s="211"/>
      <c r="AO673" s="211"/>
      <c r="AP673" s="211"/>
      <c r="AQ673" s="211"/>
      <c r="AR673" s="211"/>
      <c r="AS673" s="211"/>
      <c r="AT673" s="211"/>
      <c r="AU673" s="211"/>
      <c r="AV673" s="211"/>
      <c r="AW673" s="211"/>
      <c r="AX673" s="211"/>
      <c r="AY673" s="211"/>
      <c r="AZ673" s="211"/>
      <c r="BA673" s="214"/>
      <c r="BB673" s="289"/>
      <c r="BC673" s="214"/>
      <c r="BD673" s="214"/>
      <c r="BE673" s="214"/>
      <c r="BF673" s="214"/>
      <c r="BG673" s="214"/>
      <c r="BH673" s="214"/>
      <c r="BI673" s="214"/>
      <c r="BJ673" s="214"/>
      <c r="BK673" s="214"/>
      <c r="BL673" s="214"/>
      <c r="BM673" s="214"/>
      <c r="BN673" s="214"/>
      <c r="BO673" s="214"/>
      <c r="BP673" s="214"/>
      <c r="BQ673" s="214"/>
      <c r="BR673" s="214"/>
      <c r="BS673" s="214"/>
      <c r="BT673" s="214"/>
      <c r="BU673" s="214"/>
      <c r="BV673" s="214"/>
      <c r="BW673" s="214"/>
      <c r="BX673" s="214"/>
      <c r="BY673" s="214"/>
      <c r="BZ673" s="214"/>
      <c r="CA673" s="214"/>
      <c r="CB673" s="214"/>
      <c r="CC673" s="214"/>
      <c r="CD673" s="214"/>
      <c r="CE673" s="214"/>
      <c r="CF673" s="214"/>
      <c r="CG673" s="214"/>
      <c r="CH673" s="214"/>
      <c r="CI673" s="214"/>
      <c r="CJ673" s="214"/>
      <c r="CK673" s="214"/>
      <c r="CL673" s="214"/>
      <c r="CM673" s="214"/>
      <c r="CN673" s="214"/>
      <c r="CO673" s="214"/>
      <c r="CP673" s="214"/>
      <c r="CQ673" s="214"/>
      <c r="CR673" s="214"/>
      <c r="CS673" s="214"/>
      <c r="CT673" s="214"/>
      <c r="CU673" s="214"/>
      <c r="CV673" s="214"/>
      <c r="CW673" s="214"/>
      <c r="CX673" s="214"/>
      <c r="CY673" s="214"/>
      <c r="CZ673" s="214"/>
    </row>
    <row r="674" s="218" customFormat="true" ht="25.15" customHeight="true" x14ac:dyDescent="0.2">
      <c r="C674" s="1694"/>
      <c r="D674" s="1695"/>
      <c r="E674" s="445"/>
      <c r="F674" s="445"/>
      <c r="G674" s="445"/>
      <c r="H674" s="1890" t="s">
        <v>251</v>
      </c>
      <c r="I674" s="1695"/>
      <c r="J674" s="512">
        <v>1.6674061911932273E-2</v>
      </c>
      <c r="K674" s="445"/>
      <c r="L674" s="445"/>
      <c r="M674" s="1894" t="s">
        <v>303</v>
      </c>
      <c r="N674" s="1695"/>
      <c r="O674" s="513">
        <v>-3.9556496594877498E-2</v>
      </c>
      <c r="P674" s="445"/>
      <c r="Q674" s="445"/>
      <c r="Z674" s="211"/>
      <c r="AA674" s="211"/>
      <c r="AB674" s="211"/>
      <c r="AC674" s="211"/>
      <c r="AD674" s="211"/>
      <c r="AE674" s="211"/>
      <c r="AF674" s="211"/>
      <c r="AG674" s="211"/>
      <c r="AH674" s="211"/>
      <c r="AI674" s="211"/>
      <c r="AJ674" s="211"/>
      <c r="AK674" s="211"/>
      <c r="AL674" s="211"/>
      <c r="AM674" s="211"/>
      <c r="AN674" s="211"/>
      <c r="AO674" s="211"/>
      <c r="AP674" s="211"/>
      <c r="AQ674" s="211"/>
      <c r="AR674" s="211"/>
      <c r="AS674" s="211"/>
      <c r="AT674" s="211"/>
      <c r="AU674" s="211"/>
      <c r="AV674" s="211"/>
      <c r="AW674" s="211"/>
      <c r="AX674" s="211"/>
      <c r="AY674" s="211"/>
      <c r="AZ674" s="211"/>
      <c r="BA674" s="214"/>
      <c r="BB674" s="289"/>
      <c r="BC674" s="214"/>
      <c r="BD674" s="214"/>
      <c r="BE674" s="214"/>
      <c r="BF674" s="214"/>
      <c r="BG674" s="214"/>
      <c r="BH674" s="214"/>
      <c r="BI674" s="214"/>
      <c r="BJ674" s="214"/>
      <c r="BK674" s="214"/>
      <c r="BL674" s="214"/>
      <c r="BM674" s="214"/>
      <c r="BN674" s="214"/>
      <c r="BO674" s="214"/>
      <c r="BP674" s="214"/>
      <c r="BQ674" s="214"/>
      <c r="BR674" s="214"/>
      <c r="BS674" s="214"/>
      <c r="BT674" s="214"/>
      <c r="BU674" s="214"/>
      <c r="BV674" s="214"/>
      <c r="BW674" s="214"/>
      <c r="BX674" s="214"/>
      <c r="BY674" s="214"/>
      <c r="BZ674" s="214"/>
      <c r="CA674" s="214"/>
      <c r="CB674" s="214"/>
      <c r="CC674" s="214"/>
      <c r="CD674" s="214"/>
      <c r="CE674" s="214"/>
      <c r="CF674" s="214"/>
      <c r="CG674" s="214"/>
      <c r="CH674" s="214"/>
      <c r="CI674" s="214"/>
      <c r="CJ674" s="214"/>
      <c r="CK674" s="214"/>
      <c r="CL674" s="214"/>
      <c r="CM674" s="214"/>
      <c r="CN674" s="214"/>
      <c r="CO674" s="214"/>
      <c r="CP674" s="214"/>
      <c r="CQ674" s="214"/>
      <c r="CR674" s="214"/>
      <c r="CS674" s="214"/>
      <c r="CT674" s="214"/>
      <c r="CU674" s="214"/>
      <c r="CV674" s="214"/>
      <c r="CW674" s="214"/>
      <c r="CX674" s="214"/>
      <c r="CY674" s="214"/>
      <c r="CZ674" s="214"/>
    </row>
    <row r="675" s="218" customFormat="true" ht="25.15" customHeight="true" x14ac:dyDescent="0.2">
      <c r="C675" s="1694"/>
      <c r="D675" s="1695"/>
      <c r="E675" s="445"/>
      <c r="F675" s="445"/>
      <c r="G675" s="445"/>
      <c r="H675" s="1890" t="s">
        <v>263</v>
      </c>
      <c r="I675" s="1695"/>
      <c r="J675" s="512">
        <v>-1.8182853625308266E-2</v>
      </c>
      <c r="K675" s="445"/>
      <c r="L675" s="445"/>
      <c r="M675" s="1894" t="s">
        <v>306</v>
      </c>
      <c r="N675" s="1695"/>
      <c r="O675" s="513">
        <v>3.744373506765717E-2</v>
      </c>
      <c r="P675" s="445"/>
      <c r="Q675" s="445"/>
      <c r="Z675" s="211"/>
      <c r="AA675" s="211"/>
      <c r="AB675" s="211"/>
      <c r="AC675" s="211"/>
      <c r="AD675" s="211"/>
      <c r="AE675" s="211"/>
      <c r="AF675" s="211"/>
      <c r="AG675" s="211"/>
      <c r="AH675" s="211"/>
      <c r="AI675" s="211"/>
      <c r="AJ675" s="211"/>
      <c r="AK675" s="211"/>
      <c r="AL675" s="211"/>
      <c r="AM675" s="211"/>
      <c r="AN675" s="211"/>
      <c r="AO675" s="211"/>
      <c r="AP675" s="211"/>
      <c r="AQ675" s="211"/>
      <c r="AR675" s="211"/>
      <c r="AS675" s="211"/>
      <c r="AT675" s="211"/>
      <c r="AU675" s="211"/>
      <c r="AV675" s="211"/>
      <c r="AW675" s="211"/>
      <c r="AX675" s="211"/>
      <c r="AY675" s="211"/>
      <c r="AZ675" s="211"/>
      <c r="BA675" s="214"/>
      <c r="BB675" s="289"/>
      <c r="BC675" s="214"/>
      <c r="BD675" s="214"/>
      <c r="BE675" s="214"/>
      <c r="BF675" s="214"/>
      <c r="BG675" s="214"/>
      <c r="BH675" s="214"/>
      <c r="BI675" s="214"/>
      <c r="BJ675" s="214"/>
      <c r="BK675" s="214"/>
      <c r="BL675" s="214"/>
      <c r="BM675" s="214"/>
      <c r="BN675" s="214"/>
      <c r="BO675" s="214"/>
      <c r="BP675" s="214"/>
      <c r="BQ675" s="214"/>
      <c r="BR675" s="214"/>
      <c r="BS675" s="214"/>
      <c r="BT675" s="214"/>
      <c r="BU675" s="214"/>
      <c r="BV675" s="214"/>
      <c r="BW675" s="214"/>
      <c r="BX675" s="214"/>
      <c r="BY675" s="214"/>
      <c r="BZ675" s="214"/>
      <c r="CA675" s="214"/>
      <c r="CB675" s="214"/>
      <c r="CC675" s="214"/>
      <c r="CD675" s="214"/>
      <c r="CE675" s="214"/>
      <c r="CF675" s="214"/>
      <c r="CG675" s="214"/>
      <c r="CH675" s="214"/>
      <c r="CI675" s="214"/>
      <c r="CJ675" s="214"/>
      <c r="CK675" s="214"/>
      <c r="CL675" s="214"/>
      <c r="CM675" s="214"/>
      <c r="CN675" s="214"/>
      <c r="CO675" s="214"/>
      <c r="CP675" s="214"/>
      <c r="CQ675" s="214"/>
      <c r="CR675" s="214"/>
      <c r="CS675" s="214"/>
      <c r="CT675" s="214"/>
      <c r="CU675" s="214"/>
      <c r="CV675" s="214"/>
      <c r="CW675" s="214"/>
      <c r="CX675" s="214"/>
      <c r="CY675" s="214"/>
      <c r="CZ675" s="214"/>
    </row>
    <row r="676" s="218" customFormat="true" ht="25.15" customHeight="true" x14ac:dyDescent="0.2">
      <c r="C676" s="1694"/>
      <c r="D676" s="1695"/>
      <c r="E676" s="445"/>
      <c r="F676" s="445"/>
      <c r="G676" s="445"/>
      <c r="H676" s="1890" t="s">
        <v>294</v>
      </c>
      <c r="I676" s="1695"/>
      <c r="J676" s="512">
        <v>2.7299629102067275E-3</v>
      </c>
      <c r="K676" s="445"/>
      <c r="L676" s="445"/>
      <c r="M676" s="1896" t="s">
        <v>315</v>
      </c>
      <c r="N676" s="1695"/>
      <c r="O676" s="515">
        <v>1.6801907400092249E-2</v>
      </c>
      <c r="P676" s="445"/>
      <c r="Q676" s="445"/>
      <c r="Z676" s="211"/>
      <c r="AA676" s="211"/>
      <c r="AB676" s="211"/>
      <c r="AC676" s="211"/>
      <c r="AD676" s="211"/>
      <c r="AE676" s="211"/>
      <c r="AF676" s="211"/>
      <c r="AG676" s="211"/>
      <c r="AH676" s="211"/>
      <c r="AI676" s="211"/>
      <c r="AJ676" s="211"/>
      <c r="AK676" s="211"/>
      <c r="AL676" s="211"/>
      <c r="AM676" s="211"/>
      <c r="AN676" s="211"/>
      <c r="AO676" s="211"/>
      <c r="AP676" s="211"/>
      <c r="AQ676" s="211"/>
      <c r="AR676" s="211"/>
      <c r="AS676" s="211"/>
      <c r="AT676" s="211"/>
      <c r="AU676" s="211"/>
      <c r="AV676" s="211"/>
      <c r="AW676" s="211"/>
      <c r="AX676" s="211"/>
      <c r="AY676" s="211"/>
      <c r="AZ676" s="211"/>
      <c r="BA676" s="214"/>
      <c r="BB676" s="289"/>
      <c r="BC676" s="214"/>
      <c r="BD676" s="214"/>
      <c r="BE676" s="214"/>
      <c r="BF676" s="214"/>
      <c r="BG676" s="214"/>
      <c r="BH676" s="214"/>
      <c r="BI676" s="214"/>
      <c r="BJ676" s="214"/>
      <c r="BK676" s="214"/>
      <c r="BL676" s="214"/>
      <c r="BM676" s="214"/>
      <c r="BN676" s="214"/>
      <c r="BO676" s="214"/>
      <c r="BP676" s="214"/>
      <c r="BQ676" s="214"/>
      <c r="BR676" s="214"/>
      <c r="BS676" s="214"/>
      <c r="BT676" s="214"/>
      <c r="BU676" s="214"/>
      <c r="BV676" s="214"/>
      <c r="BW676" s="214"/>
      <c r="BX676" s="214"/>
      <c r="BY676" s="214"/>
      <c r="BZ676" s="214"/>
      <c r="CA676" s="214"/>
      <c r="CB676" s="214"/>
      <c r="CC676" s="214"/>
      <c r="CD676" s="214"/>
      <c r="CE676" s="214"/>
      <c r="CF676" s="214"/>
      <c r="CG676" s="214"/>
      <c r="CH676" s="214"/>
      <c r="CI676" s="214"/>
      <c r="CJ676" s="214"/>
      <c r="CK676" s="214"/>
      <c r="CL676" s="214"/>
      <c r="CM676" s="214"/>
      <c r="CN676" s="214"/>
      <c r="CO676" s="214"/>
      <c r="CP676" s="214"/>
      <c r="CQ676" s="214"/>
      <c r="CR676" s="214"/>
      <c r="CS676" s="214"/>
      <c r="CT676" s="214"/>
      <c r="CU676" s="214"/>
      <c r="CV676" s="214"/>
      <c r="CW676" s="214"/>
      <c r="CX676" s="214"/>
      <c r="CY676" s="214"/>
      <c r="CZ676" s="214"/>
    </row>
    <row r="677" s="218" customFormat="true" ht="25.15" customHeight="true" x14ac:dyDescent="0.2">
      <c r="C677" s="1694"/>
      <c r="D677" s="1695"/>
      <c r="E677" s="445"/>
      <c r="F677" s="445"/>
      <c r="G677" s="445"/>
      <c r="H677" s="1890" t="s">
        <v>311</v>
      </c>
      <c r="I677" s="1695"/>
      <c r="J677" s="512">
        <v>2.7199373369809067E-3</v>
      </c>
      <c r="K677" s="445"/>
      <c r="L677" s="445"/>
      <c r="M677" s="1694"/>
      <c r="N677" s="1695"/>
      <c r="O677" s="461"/>
      <c r="P677" s="445"/>
      <c r="Q677" s="445"/>
      <c r="Z677" s="211"/>
      <c r="AA677" s="211"/>
      <c r="AB677" s="211"/>
      <c r="AC677" s="211"/>
      <c r="AD677" s="211"/>
      <c r="AE677" s="211"/>
      <c r="AF677" s="211"/>
      <c r="AG677" s="211"/>
      <c r="AH677" s="211"/>
      <c r="AI677" s="211"/>
      <c r="AJ677" s="211"/>
      <c r="AK677" s="211"/>
      <c r="AL677" s="211"/>
      <c r="AM677" s="211"/>
      <c r="AN677" s="211"/>
      <c r="AO677" s="211"/>
      <c r="AP677" s="211"/>
      <c r="AQ677" s="211"/>
      <c r="AR677" s="211"/>
      <c r="AS677" s="211"/>
      <c r="AT677" s="211"/>
      <c r="AU677" s="211"/>
      <c r="AV677" s="211"/>
      <c r="AW677" s="211"/>
      <c r="AX677" s="211"/>
      <c r="AY677" s="211"/>
      <c r="AZ677" s="211"/>
      <c r="BA677" s="214"/>
      <c r="BB677" s="289"/>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4"/>
      <c r="CZ677" s="214"/>
    </row>
    <row r="678" s="218" customFormat="true" ht="25.15" customHeight="true" x14ac:dyDescent="0.2">
      <c r="C678" s="1694"/>
      <c r="D678" s="1695"/>
      <c r="E678" s="445"/>
      <c r="F678" s="445"/>
      <c r="G678" s="445"/>
      <c r="H678" s="1890" t="s">
        <v>255</v>
      </c>
      <c r="I678" s="1695"/>
      <c r="J678" s="512">
        <v>2.9798996607203736E-2</v>
      </c>
      <c r="K678" s="445"/>
      <c r="L678" s="445"/>
      <c r="M678" s="1694"/>
      <c r="N678" s="1695"/>
      <c r="O678" s="445"/>
      <c r="P678" s="445"/>
      <c r="Q678" s="445"/>
      <c r="Z678" s="211"/>
      <c r="AA678" s="211"/>
      <c r="AB678" s="211"/>
      <c r="AC678" s="211"/>
      <c r="AD678" s="211"/>
      <c r="AE678" s="211"/>
      <c r="AF678" s="211"/>
      <c r="AG678" s="211"/>
      <c r="AH678" s="211"/>
      <c r="AI678" s="211"/>
      <c r="AJ678" s="211"/>
      <c r="AK678" s="211"/>
      <c r="AL678" s="211"/>
      <c r="AM678" s="211"/>
      <c r="AN678" s="211"/>
      <c r="AO678" s="211"/>
      <c r="AP678" s="211"/>
      <c r="AQ678" s="211"/>
      <c r="AR678" s="211"/>
      <c r="AS678" s="211"/>
      <c r="AT678" s="211"/>
      <c r="AU678" s="211"/>
      <c r="AV678" s="211"/>
      <c r="AW678" s="211"/>
      <c r="AX678" s="211"/>
      <c r="AY678" s="211"/>
      <c r="AZ678" s="211"/>
      <c r="BA678" s="214"/>
      <c r="BB678" s="289"/>
      <c r="BC678" s="214"/>
      <c r="BD678" s="214"/>
      <c r="BE678" s="214"/>
      <c r="BF678" s="214"/>
      <c r="BG678" s="214"/>
      <c r="BH678" s="214"/>
      <c r="BI678" s="214"/>
      <c r="BJ678" s="214"/>
      <c r="BK678" s="214"/>
      <c r="BL678" s="214"/>
      <c r="BM678" s="214"/>
      <c r="BN678" s="214"/>
      <c r="BO678" s="214"/>
      <c r="BP678" s="214"/>
      <c r="BQ678" s="214"/>
      <c r="BR678" s="214"/>
      <c r="BS678" s="214"/>
      <c r="BT678" s="214"/>
      <c r="BU678" s="214"/>
      <c r="BV678" s="214"/>
      <c r="BW678" s="214"/>
      <c r="BX678" s="214"/>
      <c r="BY678" s="214"/>
      <c r="BZ678" s="214"/>
      <c r="CA678" s="214"/>
      <c r="CB678" s="214"/>
      <c r="CC678" s="214"/>
      <c r="CD678" s="214"/>
      <c r="CE678" s="214"/>
      <c r="CF678" s="214"/>
      <c r="CG678" s="214"/>
      <c r="CH678" s="214"/>
      <c r="CI678" s="214"/>
      <c r="CJ678" s="214"/>
      <c r="CK678" s="214"/>
      <c r="CL678" s="214"/>
      <c r="CM678" s="214"/>
      <c r="CN678" s="214"/>
      <c r="CO678" s="214"/>
      <c r="CP678" s="214"/>
      <c r="CQ678" s="214"/>
      <c r="CR678" s="214"/>
      <c r="CS678" s="214"/>
      <c r="CT678" s="214"/>
      <c r="CU678" s="214"/>
      <c r="CV678" s="214"/>
      <c r="CW678" s="214"/>
      <c r="CX678" s="214"/>
      <c r="CY678" s="214"/>
      <c r="CZ678" s="214"/>
    </row>
    <row r="679" s="218" customFormat="true" ht="25.15" customHeight="true" x14ac:dyDescent="0.2">
      <c r="C679" s="1694"/>
      <c r="D679" s="1695"/>
      <c r="E679" s="445"/>
      <c r="F679" s="445"/>
      <c r="G679" s="445"/>
      <c r="H679" s="1890" t="s">
        <v>281</v>
      </c>
      <c r="I679" s="1695"/>
      <c r="J679" s="512">
        <v>-2.6674475054355558E-2</v>
      </c>
      <c r="K679" s="445"/>
      <c r="L679" s="445"/>
      <c r="M679" s="1895" t="s">
        <v>224</v>
      </c>
      <c r="N679" s="1695"/>
      <c r="O679" s="1695"/>
      <c r="P679" s="445"/>
      <c r="Q679" s="445"/>
      <c r="Z679" s="211"/>
      <c r="AA679" s="211"/>
      <c r="AB679" s="211"/>
      <c r="AC679" s="211"/>
      <c r="AD679" s="211"/>
      <c r="AE679" s="211"/>
      <c r="AF679" s="211"/>
      <c r="AG679" s="211"/>
      <c r="AH679" s="211"/>
      <c r="AI679" s="211"/>
      <c r="AJ679" s="211"/>
      <c r="AK679" s="211"/>
      <c r="AL679" s="211"/>
      <c r="AM679" s="211"/>
      <c r="AN679" s="211"/>
      <c r="AO679" s="211"/>
      <c r="AP679" s="211"/>
      <c r="AQ679" s="211"/>
      <c r="AR679" s="211"/>
      <c r="AS679" s="211"/>
      <c r="AT679" s="211"/>
      <c r="AU679" s="211"/>
      <c r="AV679" s="211"/>
      <c r="AW679" s="211"/>
      <c r="AX679" s="211"/>
      <c r="AY679" s="211"/>
      <c r="AZ679" s="211"/>
      <c r="BA679" s="214"/>
      <c r="BB679" s="289"/>
      <c r="BC679" s="214"/>
      <c r="BD679" s="214"/>
      <c r="BE679" s="214"/>
      <c r="BF679" s="214"/>
      <c r="BG679" s="214"/>
      <c r="BH679" s="214"/>
      <c r="BI679" s="214"/>
      <c r="BJ679" s="214"/>
      <c r="BK679" s="214"/>
      <c r="BL679" s="214"/>
      <c r="BM679" s="214"/>
      <c r="BN679" s="214"/>
      <c r="BO679" s="214"/>
      <c r="BP679" s="214"/>
      <c r="BQ679" s="214"/>
      <c r="BR679" s="214"/>
      <c r="BS679" s="214"/>
      <c r="BT679" s="214"/>
      <c r="BU679" s="214"/>
      <c r="BV679" s="214"/>
      <c r="BW679" s="214"/>
      <c r="BX679" s="214"/>
      <c r="BY679" s="214"/>
      <c r="BZ679" s="214"/>
      <c r="CA679" s="214"/>
      <c r="CB679" s="214"/>
      <c r="CC679" s="214"/>
      <c r="CD679" s="214"/>
      <c r="CE679" s="214"/>
      <c r="CF679" s="214"/>
      <c r="CG679" s="214"/>
      <c r="CH679" s="214"/>
      <c r="CI679" s="214"/>
      <c r="CJ679" s="214"/>
      <c r="CK679" s="214"/>
      <c r="CL679" s="214"/>
      <c r="CM679" s="214"/>
      <c r="CN679" s="214"/>
      <c r="CO679" s="214"/>
      <c r="CP679" s="214"/>
      <c r="CQ679" s="214"/>
      <c r="CR679" s="214"/>
      <c r="CS679" s="214"/>
      <c r="CT679" s="214"/>
      <c r="CU679" s="214"/>
      <c r="CV679" s="214"/>
      <c r="CW679" s="214"/>
      <c r="CX679" s="214"/>
      <c r="CY679" s="214"/>
      <c r="CZ679" s="214"/>
    </row>
    <row r="680" s="218" customFormat="true" ht="25.15" customHeight="true" x14ac:dyDescent="0.2">
      <c r="C680" s="1694"/>
      <c r="D680" s="1695"/>
      <c r="E680" s="445"/>
      <c r="F680" s="445"/>
      <c r="G680" s="445"/>
      <c r="H680" s="1890" t="s">
        <v>296</v>
      </c>
      <c r="I680" s="1695"/>
      <c r="J680" s="512">
        <v>-1.2459971745262187E-2</v>
      </c>
      <c r="K680" s="445"/>
      <c r="L680" s="445"/>
      <c r="M680" s="1892" t="s">
        <v>193</v>
      </c>
      <c r="N680" s="1695"/>
      <c r="O680" s="535" t="s">
        <v>194</v>
      </c>
      <c r="P680" s="445"/>
      <c r="Q680" s="445"/>
      <c r="Z680" s="211"/>
      <c r="AA680" s="211"/>
      <c r="AB680" s="211"/>
      <c r="AC680" s="211"/>
      <c r="AD680" s="211"/>
      <c r="AE680" s="211"/>
      <c r="AF680" s="211"/>
      <c r="AG680" s="211"/>
      <c r="AH680" s="211"/>
      <c r="AI680" s="211"/>
      <c r="AJ680" s="211"/>
      <c r="AK680" s="211"/>
      <c r="AL680" s="211"/>
      <c r="AM680" s="211"/>
      <c r="AN680" s="211"/>
      <c r="AO680" s="211"/>
      <c r="AP680" s="211"/>
      <c r="AQ680" s="211"/>
      <c r="AR680" s="211"/>
      <c r="AS680" s="211"/>
      <c r="AT680" s="211"/>
      <c r="AU680" s="211"/>
      <c r="AV680" s="211"/>
      <c r="AW680" s="211"/>
      <c r="AX680" s="211"/>
      <c r="AY680" s="211"/>
      <c r="AZ680" s="211"/>
      <c r="BA680" s="214"/>
      <c r="BB680" s="289"/>
      <c r="BC680" s="214"/>
      <c r="BD680" s="214"/>
      <c r="BE680" s="214"/>
      <c r="BF680" s="214"/>
      <c r="BG680" s="214"/>
      <c r="BH680" s="214"/>
      <c r="BI680" s="214"/>
      <c r="BJ680" s="214"/>
      <c r="BK680" s="214"/>
      <c r="BL680" s="214"/>
      <c r="BM680" s="214"/>
      <c r="BN680" s="214"/>
      <c r="BO680" s="214"/>
      <c r="BP680" s="214"/>
      <c r="BQ680" s="214"/>
      <c r="BR680" s="214"/>
      <c r="BS680" s="214"/>
      <c r="BT680" s="214"/>
      <c r="BU680" s="214"/>
      <c r="BV680" s="214"/>
      <c r="BW680" s="214"/>
      <c r="BX680" s="214"/>
      <c r="BY680" s="214"/>
      <c r="BZ680" s="214"/>
      <c r="CA680" s="214"/>
      <c r="CB680" s="214"/>
      <c r="CC680" s="214"/>
      <c r="CD680" s="214"/>
      <c r="CE680" s="214"/>
      <c r="CF680" s="214"/>
      <c r="CG680" s="214"/>
      <c r="CH680" s="214"/>
      <c r="CI680" s="214"/>
      <c r="CJ680" s="214"/>
      <c r="CK680" s="214"/>
      <c r="CL680" s="214"/>
      <c r="CM680" s="214"/>
      <c r="CN680" s="214"/>
      <c r="CO680" s="214"/>
      <c r="CP680" s="214"/>
      <c r="CQ680" s="214"/>
      <c r="CR680" s="214"/>
      <c r="CS680" s="214"/>
      <c r="CT680" s="214"/>
      <c r="CU680" s="214"/>
      <c r="CV680" s="214"/>
      <c r="CW680" s="214"/>
      <c r="CX680" s="214"/>
      <c r="CY680" s="214"/>
      <c r="CZ680" s="214"/>
    </row>
    <row r="681" s="218" customFormat="true" ht="25.15" customHeight="true" x14ac:dyDescent="0.2">
      <c r="C681" s="1694"/>
      <c r="D681" s="1695"/>
      <c r="E681" s="445"/>
      <c r="F681" s="445"/>
      <c r="G681" s="445"/>
      <c r="H681" s="1890" t="s">
        <v>258</v>
      </c>
      <c r="I681" s="1695"/>
      <c r="J681" s="512">
        <v>-1.6329989918147099E-3</v>
      </c>
      <c r="K681" s="445"/>
      <c r="L681" s="445"/>
      <c r="M681" s="1893" t="s">
        <v>194</v>
      </c>
      <c r="N681" s="1695"/>
      <c r="O681" s="536">
        <v>1.0000000000000004</v>
      </c>
      <c r="P681" s="445"/>
      <c r="Q681" s="445"/>
      <c r="Z681" s="211"/>
      <c r="AA681" s="211"/>
      <c r="AB681" s="211"/>
      <c r="AC681" s="211"/>
      <c r="AD681" s="211"/>
      <c r="AE681" s="211"/>
      <c r="AF681" s="211"/>
      <c r="AG681" s="211"/>
      <c r="AH681" s="211"/>
      <c r="AI681" s="211"/>
      <c r="AJ681" s="211"/>
      <c r="AK681" s="211"/>
      <c r="AL681" s="211"/>
      <c r="AM681" s="211"/>
      <c r="AN681" s="211"/>
      <c r="AO681" s="211"/>
      <c r="AP681" s="211"/>
      <c r="AQ681" s="211"/>
      <c r="AR681" s="211"/>
      <c r="AS681" s="211"/>
      <c r="AT681" s="211"/>
      <c r="AU681" s="211"/>
      <c r="AV681" s="211"/>
      <c r="AW681" s="211"/>
      <c r="AX681" s="211"/>
      <c r="AY681" s="211"/>
      <c r="AZ681" s="211"/>
      <c r="BA681" s="214"/>
      <c r="BB681" s="289"/>
      <c r="BC681" s="214"/>
      <c r="BD681" s="214"/>
      <c r="BE681" s="214"/>
      <c r="BF681" s="214"/>
      <c r="BG681" s="214"/>
      <c r="BH681" s="214"/>
      <c r="BI681" s="214"/>
      <c r="BJ681" s="214"/>
      <c r="BK681" s="214"/>
      <c r="BL681" s="214"/>
      <c r="BM681" s="214"/>
      <c r="BN681" s="214"/>
      <c r="BO681" s="214"/>
      <c r="BP681" s="214"/>
      <c r="BQ681" s="214"/>
      <c r="BR681" s="214"/>
      <c r="BS681" s="214"/>
      <c r="BT681" s="214"/>
      <c r="BU681" s="214"/>
      <c r="BV681" s="214"/>
      <c r="BW681" s="214"/>
      <c r="BX681" s="214"/>
      <c r="BY681" s="214"/>
      <c r="BZ681" s="214"/>
      <c r="CA681" s="214"/>
      <c r="CB681" s="214"/>
      <c r="CC681" s="214"/>
      <c r="CD681" s="214"/>
      <c r="CE681" s="214"/>
      <c r="CF681" s="214"/>
      <c r="CG681" s="214"/>
      <c r="CH681" s="214"/>
      <c r="CI681" s="214"/>
      <c r="CJ681" s="214"/>
      <c r="CK681" s="214"/>
      <c r="CL681" s="214"/>
      <c r="CM681" s="214"/>
      <c r="CN681" s="214"/>
      <c r="CO681" s="214"/>
      <c r="CP681" s="214"/>
      <c r="CQ681" s="214"/>
      <c r="CR681" s="214"/>
      <c r="CS681" s="214"/>
      <c r="CT681" s="214"/>
      <c r="CU681" s="214"/>
      <c r="CV681" s="214"/>
      <c r="CW681" s="214"/>
      <c r="CX681" s="214"/>
      <c r="CY681" s="214"/>
      <c r="CZ681" s="214"/>
    </row>
    <row r="682" s="218" customFormat="true" ht="25.15" customHeight="true" x14ac:dyDescent="0.2">
      <c r="C682" s="1694"/>
      <c r="D682" s="1695"/>
      <c r="E682" s="445"/>
      <c r="F682" s="445"/>
      <c r="G682" s="445"/>
      <c r="H682" s="1890" t="s">
        <v>245</v>
      </c>
      <c r="I682" s="1695"/>
      <c r="J682" s="512">
        <v>4.0298532851756408E-3</v>
      </c>
      <c r="K682" s="445"/>
      <c r="L682" s="445"/>
      <c r="M682" s="1694"/>
      <c r="N682" s="1695"/>
      <c r="O682" s="461"/>
      <c r="P682" s="445"/>
      <c r="Q682" s="445"/>
      <c r="Z682" s="211"/>
      <c r="AA682" s="211"/>
      <c r="AB682" s="211"/>
      <c r="AC682" s="211"/>
      <c r="AD682" s="211"/>
      <c r="AE682" s="211"/>
      <c r="AF682" s="211"/>
      <c r="AG682" s="211"/>
      <c r="AH682" s="211"/>
      <c r="AI682" s="211"/>
      <c r="AJ682" s="211"/>
      <c r="AK682" s="211"/>
      <c r="AL682" s="211"/>
      <c r="AM682" s="211"/>
      <c r="AN682" s="211"/>
      <c r="AO682" s="211"/>
      <c r="AP682" s="211"/>
      <c r="AQ682" s="211"/>
      <c r="AR682" s="211"/>
      <c r="AS682" s="211"/>
      <c r="AT682" s="211"/>
      <c r="AU682" s="211"/>
      <c r="AV682" s="211"/>
      <c r="AW682" s="211"/>
      <c r="AX682" s="211"/>
      <c r="AY682" s="211"/>
      <c r="AZ682" s="211"/>
      <c r="BA682" s="214"/>
      <c r="BB682" s="289"/>
      <c r="BC682" s="214"/>
      <c r="BD682" s="214"/>
      <c r="BE682" s="214"/>
      <c r="BF682" s="214"/>
      <c r="BG682" s="214"/>
      <c r="BH682" s="214"/>
      <c r="BI682" s="214"/>
      <c r="BJ682" s="214"/>
      <c r="BK682" s="214"/>
      <c r="BL682" s="214"/>
      <c r="BM682" s="214"/>
      <c r="BN682" s="214"/>
      <c r="BO682" s="214"/>
      <c r="BP682" s="214"/>
      <c r="BQ682" s="214"/>
      <c r="BR682" s="214"/>
      <c r="BS682" s="214"/>
      <c r="BT682" s="214"/>
      <c r="BU682" s="214"/>
      <c r="BV682" s="214"/>
      <c r="BW682" s="214"/>
      <c r="BX682" s="214"/>
      <c r="BY682" s="214"/>
      <c r="BZ682" s="214"/>
      <c r="CA682" s="214"/>
      <c r="CB682" s="214"/>
      <c r="CC682" s="214"/>
      <c r="CD682" s="214"/>
      <c r="CE682" s="214"/>
      <c r="CF682" s="214"/>
      <c r="CG682" s="214"/>
      <c r="CH682" s="214"/>
      <c r="CI682" s="214"/>
      <c r="CJ682" s="214"/>
      <c r="CK682" s="214"/>
      <c r="CL682" s="214"/>
      <c r="CM682" s="214"/>
      <c r="CN682" s="214"/>
      <c r="CO682" s="214"/>
      <c r="CP682" s="214"/>
      <c r="CQ682" s="214"/>
      <c r="CR682" s="214"/>
      <c r="CS682" s="214"/>
      <c r="CT682" s="214"/>
      <c r="CU682" s="214"/>
      <c r="CV682" s="214"/>
      <c r="CW682" s="214"/>
      <c r="CX682" s="214"/>
      <c r="CY682" s="214"/>
      <c r="CZ682" s="214"/>
    </row>
    <row r="683" s="218" customFormat="true" ht="25.15" customHeight="true" x14ac:dyDescent="0.2">
      <c r="C683" s="1694"/>
      <c r="D683" s="1695"/>
      <c r="E683" s="445"/>
      <c r="F683" s="445"/>
      <c r="G683" s="445"/>
      <c r="H683" s="1890" t="s">
        <v>297</v>
      </c>
      <c r="I683" s="1695"/>
      <c r="J683" s="512">
        <v>-1.0878212620825486E-2</v>
      </c>
      <c r="K683" s="445"/>
      <c r="L683" s="445"/>
      <c r="M683" s="1694"/>
      <c r="N683" s="1695"/>
      <c r="O683" s="445"/>
      <c r="P683" s="445"/>
      <c r="Q683" s="445"/>
      <c r="Z683" s="211"/>
      <c r="AA683" s="211"/>
      <c r="AB683" s="211"/>
      <c r="AC683" s="211"/>
      <c r="AD683" s="211"/>
      <c r="AE683" s="211"/>
      <c r="AF683" s="211"/>
      <c r="AG683" s="211"/>
      <c r="AH683" s="211"/>
      <c r="AI683" s="211"/>
      <c r="AJ683" s="211"/>
      <c r="AK683" s="211"/>
      <c r="AL683" s="211"/>
      <c r="AM683" s="211"/>
      <c r="AN683" s="211"/>
      <c r="AO683" s="211"/>
      <c r="AP683" s="211"/>
      <c r="AQ683" s="211"/>
      <c r="AR683" s="211"/>
      <c r="AS683" s="211"/>
      <c r="AT683" s="211"/>
      <c r="AU683" s="211"/>
      <c r="AV683" s="211"/>
      <c r="AW683" s="211"/>
      <c r="AX683" s="211"/>
      <c r="AY683" s="211"/>
      <c r="AZ683" s="211"/>
      <c r="BA683" s="214"/>
      <c r="BB683" s="289"/>
      <c r="BC683" s="214"/>
      <c r="BD683" s="214"/>
      <c r="BE683" s="214"/>
      <c r="BF683" s="214"/>
      <c r="BG683" s="214"/>
      <c r="BH683" s="214"/>
      <c r="BI683" s="214"/>
      <c r="BJ683" s="214"/>
      <c r="BK683" s="214"/>
      <c r="BL683" s="214"/>
      <c r="BM683" s="214"/>
      <c r="BN683" s="214"/>
      <c r="BO683" s="214"/>
      <c r="BP683" s="214"/>
      <c r="BQ683" s="214"/>
      <c r="BR683" s="214"/>
      <c r="BS683" s="214"/>
      <c r="BT683" s="214"/>
      <c r="BU683" s="214"/>
      <c r="BV683" s="214"/>
      <c r="BW683" s="214"/>
      <c r="BX683" s="214"/>
      <c r="BY683" s="214"/>
      <c r="BZ683" s="214"/>
      <c r="CA683" s="214"/>
      <c r="CB683" s="214"/>
      <c r="CC683" s="214"/>
      <c r="CD683" s="214"/>
      <c r="CE683" s="214"/>
      <c r="CF683" s="214"/>
      <c r="CG683" s="214"/>
      <c r="CH683" s="214"/>
      <c r="CI683" s="214"/>
      <c r="CJ683" s="214"/>
      <c r="CK683" s="214"/>
      <c r="CL683" s="214"/>
      <c r="CM683" s="214"/>
      <c r="CN683" s="214"/>
      <c r="CO683" s="214"/>
      <c r="CP683" s="214"/>
      <c r="CQ683" s="214"/>
      <c r="CR683" s="214"/>
      <c r="CS683" s="214"/>
      <c r="CT683" s="214"/>
      <c r="CU683" s="214"/>
      <c r="CV683" s="214"/>
      <c r="CW683" s="214"/>
      <c r="CX683" s="214"/>
      <c r="CY683" s="214"/>
      <c r="CZ683" s="214"/>
    </row>
    <row r="684" s="218" customFormat="true" ht="25.15" customHeight="true" x14ac:dyDescent="0.2">
      <c r="C684" s="1694"/>
      <c r="D684" s="1695"/>
      <c r="E684" s="445"/>
      <c r="F684" s="445"/>
      <c r="G684" s="445"/>
      <c r="H684" s="1890" t="s">
        <v>284</v>
      </c>
      <c r="I684" s="1695"/>
      <c r="J684" s="512">
        <v>8.9367746617061775E-3</v>
      </c>
      <c r="K684" s="445"/>
      <c r="L684" s="445"/>
      <c r="M684" s="1694"/>
      <c r="N684" s="1695"/>
      <c r="O684" s="445"/>
      <c r="P684" s="445"/>
      <c r="Q684" s="445"/>
      <c r="Z684" s="211"/>
      <c r="AA684" s="211"/>
      <c r="AB684" s="211"/>
      <c r="AC684" s="211"/>
      <c r="AD684" s="211"/>
      <c r="AE684" s="211"/>
      <c r="AF684" s="211"/>
      <c r="AG684" s="211"/>
      <c r="AH684" s="211"/>
      <c r="AI684" s="211"/>
      <c r="AJ684" s="211"/>
      <c r="AK684" s="211"/>
      <c r="AL684" s="211"/>
      <c r="AM684" s="211"/>
      <c r="AN684" s="211"/>
      <c r="AO684" s="211"/>
      <c r="AP684" s="211"/>
      <c r="AQ684" s="211"/>
      <c r="AR684" s="211"/>
      <c r="AS684" s="211"/>
      <c r="AT684" s="211"/>
      <c r="AU684" s="211"/>
      <c r="AV684" s="211"/>
      <c r="AW684" s="211"/>
      <c r="AX684" s="211"/>
      <c r="AY684" s="211"/>
      <c r="AZ684" s="211"/>
      <c r="BA684" s="214"/>
      <c r="BB684" s="289"/>
      <c r="BC684" s="214"/>
      <c r="BD684" s="214"/>
      <c r="BE684" s="214"/>
      <c r="BF684" s="214"/>
      <c r="BG684" s="214"/>
      <c r="BH684" s="214"/>
      <c r="BI684" s="214"/>
      <c r="BJ684" s="214"/>
      <c r="BK684" s="214"/>
      <c r="BL684" s="214"/>
      <c r="BM684" s="214"/>
      <c r="BN684" s="214"/>
      <c r="BO684" s="214"/>
      <c r="BP684" s="214"/>
      <c r="BQ684" s="214"/>
      <c r="BR684" s="214"/>
      <c r="BS684" s="214"/>
      <c r="BT684" s="214"/>
      <c r="BU684" s="214"/>
      <c r="BV684" s="214"/>
      <c r="BW684" s="214"/>
      <c r="BX684" s="214"/>
      <c r="BY684" s="214"/>
      <c r="BZ684" s="214"/>
      <c r="CA684" s="214"/>
      <c r="CB684" s="214"/>
      <c r="CC684" s="214"/>
      <c r="CD684" s="214"/>
      <c r="CE684" s="214"/>
      <c r="CF684" s="214"/>
      <c r="CG684" s="214"/>
      <c r="CH684" s="214"/>
      <c r="CI684" s="214"/>
      <c r="CJ684" s="214"/>
      <c r="CK684" s="214"/>
      <c r="CL684" s="214"/>
      <c r="CM684" s="214"/>
      <c r="CN684" s="214"/>
      <c r="CO684" s="214"/>
      <c r="CP684" s="214"/>
      <c r="CQ684" s="214"/>
      <c r="CR684" s="214"/>
      <c r="CS684" s="214"/>
      <c r="CT684" s="214"/>
      <c r="CU684" s="214"/>
      <c r="CV684" s="214"/>
      <c r="CW684" s="214"/>
      <c r="CX684" s="214"/>
      <c r="CY684" s="214"/>
      <c r="CZ684" s="214"/>
    </row>
    <row r="685" s="218" customFormat="true" ht="25.15" customHeight="true" x14ac:dyDescent="0.2">
      <c r="C685" s="1694"/>
      <c r="D685" s="1695"/>
      <c r="E685" s="445"/>
      <c r="F685" s="445"/>
      <c r="G685" s="445"/>
      <c r="H685" s="1890" t="s">
        <v>265</v>
      </c>
      <c r="I685" s="1695"/>
      <c r="J685" s="512">
        <v>3.9349926746734569E-3</v>
      </c>
      <c r="K685" s="445"/>
      <c r="L685" s="445"/>
      <c r="M685" s="1694"/>
      <c r="N685" s="1695"/>
      <c r="O685" s="445"/>
      <c r="P685" s="445"/>
      <c r="Q685" s="445"/>
      <c r="Z685" s="211"/>
      <c r="AA685" s="211"/>
      <c r="AB685" s="211"/>
      <c r="AC685" s="211"/>
      <c r="AD685" s="211"/>
      <c r="AE685" s="211"/>
      <c r="AF685" s="211"/>
      <c r="AG685" s="211"/>
      <c r="AH685" s="211"/>
      <c r="AI685" s="211"/>
      <c r="AJ685" s="211"/>
      <c r="AK685" s="211"/>
      <c r="AL685" s="211"/>
      <c r="AM685" s="211"/>
      <c r="AN685" s="211"/>
      <c r="AO685" s="211"/>
      <c r="AP685" s="211"/>
      <c r="AQ685" s="211"/>
      <c r="AR685" s="211"/>
      <c r="AS685" s="211"/>
      <c r="AT685" s="211"/>
      <c r="AU685" s="211"/>
      <c r="AV685" s="211"/>
      <c r="AW685" s="211"/>
      <c r="AX685" s="211"/>
      <c r="AY685" s="211"/>
      <c r="AZ685" s="211"/>
      <c r="BA685" s="214"/>
      <c r="BB685" s="289"/>
      <c r="BC685" s="214"/>
      <c r="BD685" s="214"/>
      <c r="BE685" s="214"/>
      <c r="BF685" s="214"/>
      <c r="BG685" s="214"/>
      <c r="BH685" s="214"/>
      <c r="BI685" s="214"/>
      <c r="BJ685" s="214"/>
      <c r="BK685" s="214"/>
      <c r="BL685" s="214"/>
      <c r="BM685" s="214"/>
      <c r="BN685" s="214"/>
      <c r="BO685" s="214"/>
      <c r="BP685" s="214"/>
      <c r="BQ685" s="214"/>
      <c r="BR685" s="214"/>
      <c r="BS685" s="214"/>
      <c r="BT685" s="214"/>
      <c r="BU685" s="214"/>
      <c r="BV685" s="214"/>
      <c r="BW685" s="214"/>
      <c r="BX685" s="214"/>
      <c r="BY685" s="214"/>
      <c r="BZ685" s="214"/>
      <c r="CA685" s="214"/>
      <c r="CB685" s="214"/>
      <c r="CC685" s="214"/>
      <c r="CD685" s="214"/>
      <c r="CE685" s="214"/>
      <c r="CF685" s="214"/>
      <c r="CG685" s="214"/>
      <c r="CH685" s="214"/>
      <c r="CI685" s="214"/>
      <c r="CJ685" s="214"/>
      <c r="CK685" s="214"/>
      <c r="CL685" s="214"/>
      <c r="CM685" s="214"/>
      <c r="CN685" s="214"/>
      <c r="CO685" s="214"/>
      <c r="CP685" s="214"/>
      <c r="CQ685" s="214"/>
      <c r="CR685" s="214"/>
      <c r="CS685" s="214"/>
      <c r="CT685" s="214"/>
      <c r="CU685" s="214"/>
      <c r="CV685" s="214"/>
      <c r="CW685" s="214"/>
      <c r="CX685" s="214"/>
      <c r="CY685" s="214"/>
      <c r="CZ685" s="214"/>
    </row>
    <row r="686" s="218" customFormat="true" ht="25.15" customHeight="true" x14ac:dyDescent="0.2">
      <c r="C686" s="1694"/>
      <c r="D686" s="1695"/>
      <c r="E686" s="445"/>
      <c r="F686" s="445"/>
      <c r="G686" s="445"/>
      <c r="H686" s="1890" t="s">
        <v>266</v>
      </c>
      <c r="I686" s="1695"/>
      <c r="J686" s="512">
        <v>2.8014801601332459E-4</v>
      </c>
      <c r="K686" s="445"/>
      <c r="L686" s="445"/>
      <c r="M686" s="1694"/>
      <c r="N686" s="1695"/>
      <c r="O686" s="445"/>
      <c r="P686" s="445"/>
      <c r="Q686" s="445"/>
      <c r="Z686" s="211"/>
      <c r="AA686" s="211"/>
      <c r="AB686" s="211"/>
      <c r="AC686" s="211"/>
      <c r="AD686" s="211"/>
      <c r="AE686" s="211"/>
      <c r="AF686" s="211"/>
      <c r="AG686" s="211"/>
      <c r="AH686" s="211"/>
      <c r="AI686" s="211"/>
      <c r="AJ686" s="211"/>
      <c r="AK686" s="211"/>
      <c r="AL686" s="211"/>
      <c r="AM686" s="211"/>
      <c r="AN686" s="211"/>
      <c r="AO686" s="211"/>
      <c r="AP686" s="211"/>
      <c r="AQ686" s="211"/>
      <c r="AR686" s="211"/>
      <c r="AS686" s="211"/>
      <c r="AT686" s="211"/>
      <c r="AU686" s="211"/>
      <c r="AV686" s="211"/>
      <c r="AW686" s="211"/>
      <c r="AX686" s="211"/>
      <c r="AY686" s="211"/>
      <c r="AZ686" s="211"/>
      <c r="BA686" s="214"/>
      <c r="BB686" s="289"/>
      <c r="BC686" s="214"/>
      <c r="BD686" s="214"/>
      <c r="BE686" s="214"/>
      <c r="BF686" s="214"/>
      <c r="BG686" s="214"/>
      <c r="BH686" s="214"/>
      <c r="BI686" s="214"/>
      <c r="BJ686" s="214"/>
      <c r="BK686" s="214"/>
      <c r="BL686" s="214"/>
      <c r="BM686" s="214"/>
      <c r="BN686" s="214"/>
      <c r="BO686" s="214"/>
      <c r="BP686" s="214"/>
      <c r="BQ686" s="214"/>
      <c r="BR686" s="214"/>
      <c r="BS686" s="214"/>
      <c r="BT686" s="214"/>
      <c r="BU686" s="214"/>
      <c r="BV686" s="214"/>
      <c r="BW686" s="214"/>
      <c r="BX686" s="214"/>
      <c r="BY686" s="214"/>
      <c r="BZ686" s="214"/>
      <c r="CA686" s="214"/>
      <c r="CB686" s="214"/>
      <c r="CC686" s="214"/>
      <c r="CD686" s="214"/>
      <c r="CE686" s="214"/>
      <c r="CF686" s="214"/>
      <c r="CG686" s="214"/>
      <c r="CH686" s="214"/>
      <c r="CI686" s="214"/>
      <c r="CJ686" s="214"/>
      <c r="CK686" s="214"/>
      <c r="CL686" s="214"/>
      <c r="CM686" s="214"/>
      <c r="CN686" s="214"/>
      <c r="CO686" s="214"/>
      <c r="CP686" s="214"/>
      <c r="CQ686" s="214"/>
      <c r="CR686" s="214"/>
      <c r="CS686" s="214"/>
      <c r="CT686" s="214"/>
      <c r="CU686" s="214"/>
      <c r="CV686" s="214"/>
      <c r="CW686" s="214"/>
      <c r="CX686" s="214"/>
      <c r="CY686" s="214"/>
      <c r="CZ686" s="214"/>
    </row>
    <row r="687" s="218" customFormat="true" ht="25.15" customHeight="true" x14ac:dyDescent="0.2">
      <c r="C687" s="1694"/>
      <c r="D687" s="1695"/>
      <c r="E687" s="445"/>
      <c r="F687" s="445"/>
      <c r="G687" s="445"/>
      <c r="H687" s="1890" t="s">
        <v>310</v>
      </c>
      <c r="I687" s="1695"/>
      <c r="J687" s="512">
        <v>-6.1701177540738747E-3</v>
      </c>
      <c r="K687" s="445"/>
      <c r="L687" s="445"/>
      <c r="M687" s="1694"/>
      <c r="N687" s="1695"/>
      <c r="O687" s="445"/>
      <c r="P687" s="445"/>
      <c r="Q687" s="445"/>
      <c r="Z687" s="211"/>
      <c r="AA687" s="211"/>
      <c r="AB687" s="211"/>
      <c r="AC687" s="211"/>
      <c r="AD687" s="211"/>
      <c r="AE687" s="211"/>
      <c r="AF687" s="211"/>
      <c r="AG687" s="211"/>
      <c r="AH687" s="211"/>
      <c r="AI687" s="211"/>
      <c r="AJ687" s="211"/>
      <c r="AK687" s="211"/>
      <c r="AL687" s="211"/>
      <c r="AM687" s="211"/>
      <c r="AN687" s="211"/>
      <c r="AO687" s="211"/>
      <c r="AP687" s="211"/>
      <c r="AQ687" s="211"/>
      <c r="AR687" s="211"/>
      <c r="AS687" s="211"/>
      <c r="AT687" s="211"/>
      <c r="AU687" s="211"/>
      <c r="AV687" s="211"/>
      <c r="AW687" s="211"/>
      <c r="AX687" s="211"/>
      <c r="AY687" s="211"/>
      <c r="AZ687" s="211"/>
      <c r="BA687" s="214"/>
      <c r="BB687" s="289"/>
      <c r="BC687" s="214"/>
      <c r="BD687" s="214"/>
      <c r="BE687" s="214"/>
      <c r="BF687" s="214"/>
      <c r="BG687" s="214"/>
      <c r="BH687" s="214"/>
      <c r="BI687" s="214"/>
      <c r="BJ687" s="214"/>
      <c r="BK687" s="214"/>
      <c r="BL687" s="214"/>
      <c r="BM687" s="214"/>
      <c r="BN687" s="214"/>
      <c r="BO687" s="214"/>
      <c r="BP687" s="214"/>
      <c r="BQ687" s="214"/>
      <c r="BR687" s="214"/>
      <c r="BS687" s="214"/>
      <c r="BT687" s="214"/>
      <c r="BU687" s="214"/>
      <c r="BV687" s="214"/>
      <c r="BW687" s="214"/>
      <c r="BX687" s="214"/>
      <c r="BY687" s="214"/>
      <c r="BZ687" s="214"/>
      <c r="CA687" s="214"/>
      <c r="CB687" s="214"/>
      <c r="CC687" s="214"/>
      <c r="CD687" s="214"/>
      <c r="CE687" s="214"/>
      <c r="CF687" s="214"/>
      <c r="CG687" s="214"/>
      <c r="CH687" s="214"/>
      <c r="CI687" s="214"/>
      <c r="CJ687" s="214"/>
      <c r="CK687" s="214"/>
      <c r="CL687" s="214"/>
      <c r="CM687" s="214"/>
      <c r="CN687" s="214"/>
      <c r="CO687" s="214"/>
      <c r="CP687" s="214"/>
      <c r="CQ687" s="214"/>
      <c r="CR687" s="214"/>
      <c r="CS687" s="214"/>
      <c r="CT687" s="214"/>
      <c r="CU687" s="214"/>
      <c r="CV687" s="214"/>
      <c r="CW687" s="214"/>
      <c r="CX687" s="214"/>
      <c r="CY687" s="214"/>
      <c r="CZ687" s="214"/>
    </row>
    <row r="688" s="218" customFormat="true" ht="25.15" customHeight="true" x14ac:dyDescent="0.2">
      <c r="C688" s="1694"/>
      <c r="D688" s="1695"/>
      <c r="E688" s="445"/>
      <c r="F688" s="445"/>
      <c r="G688" s="445"/>
      <c r="H688" s="1890" t="s">
        <v>286</v>
      </c>
      <c r="I688" s="1695"/>
      <c r="J688" s="512">
        <v>6.8008876078524292E-3</v>
      </c>
      <c r="K688" s="445"/>
      <c r="L688" s="445"/>
      <c r="M688" s="1694"/>
      <c r="N688" s="1695"/>
      <c r="O688" s="445"/>
      <c r="P688" s="445"/>
      <c r="Q688" s="445"/>
      <c r="Z688" s="211"/>
      <c r="AA688" s="211"/>
      <c r="AB688" s="211"/>
      <c r="AC688" s="211"/>
      <c r="AD688" s="211"/>
      <c r="AE688" s="211"/>
      <c r="AF688" s="211"/>
      <c r="AG688" s="211"/>
      <c r="AH688" s="211"/>
      <c r="AI688" s="211"/>
      <c r="AJ688" s="211"/>
      <c r="AK688" s="211"/>
      <c r="AL688" s="211"/>
      <c r="AM688" s="211"/>
      <c r="AN688" s="211"/>
      <c r="AO688" s="211"/>
      <c r="AP688" s="211"/>
      <c r="AQ688" s="211"/>
      <c r="AR688" s="211"/>
      <c r="AS688" s="211"/>
      <c r="AT688" s="211"/>
      <c r="AU688" s="211"/>
      <c r="AV688" s="211"/>
      <c r="AW688" s="211"/>
      <c r="AX688" s="211"/>
      <c r="AY688" s="211"/>
      <c r="AZ688" s="211"/>
      <c r="BA688" s="214"/>
      <c r="BB688" s="289"/>
      <c r="BC688" s="214"/>
      <c r="BD688" s="214"/>
      <c r="BE688" s="214"/>
      <c r="BF688" s="214"/>
      <c r="BG688" s="214"/>
      <c r="BH688" s="214"/>
      <c r="BI688" s="214"/>
      <c r="BJ688" s="214"/>
      <c r="BK688" s="214"/>
      <c r="BL688" s="214"/>
      <c r="BM688" s="214"/>
      <c r="BN688" s="214"/>
      <c r="BO688" s="214"/>
      <c r="BP688" s="214"/>
      <c r="BQ688" s="214"/>
      <c r="BR688" s="214"/>
      <c r="BS688" s="214"/>
      <c r="BT688" s="214"/>
      <c r="BU688" s="214"/>
      <c r="BV688" s="214"/>
      <c r="BW688" s="214"/>
      <c r="BX688" s="214"/>
      <c r="BY688" s="214"/>
      <c r="BZ688" s="214"/>
      <c r="CA688" s="214"/>
      <c r="CB688" s="214"/>
      <c r="CC688" s="214"/>
      <c r="CD688" s="214"/>
      <c r="CE688" s="214"/>
      <c r="CF688" s="214"/>
      <c r="CG688" s="214"/>
      <c r="CH688" s="214"/>
      <c r="CI688" s="214"/>
      <c r="CJ688" s="214"/>
      <c r="CK688" s="214"/>
      <c r="CL688" s="214"/>
      <c r="CM688" s="214"/>
      <c r="CN688" s="214"/>
      <c r="CO688" s="214"/>
      <c r="CP688" s="214"/>
      <c r="CQ688" s="214"/>
      <c r="CR688" s="214"/>
      <c r="CS688" s="214"/>
      <c r="CT688" s="214"/>
      <c r="CU688" s="214"/>
      <c r="CV688" s="214"/>
      <c r="CW688" s="214"/>
      <c r="CX688" s="214"/>
      <c r="CY688" s="214"/>
      <c r="CZ688" s="214"/>
    </row>
    <row r="689" s="218" customFormat="true" ht="25.15" customHeight="true" x14ac:dyDescent="0.2">
      <c r="C689" s="1694"/>
      <c r="D689" s="1695"/>
      <c r="E689" s="445"/>
      <c r="F689" s="445"/>
      <c r="G689" s="445"/>
      <c r="H689" s="1890" t="s">
        <v>318</v>
      </c>
      <c r="I689" s="1695"/>
      <c r="J689" s="512">
        <v>6.7875215023822976E-3</v>
      </c>
      <c r="K689" s="445"/>
      <c r="L689" s="445"/>
      <c r="M689" s="1694"/>
      <c r="N689" s="1695"/>
      <c r="O689" s="445"/>
      <c r="P689" s="445"/>
      <c r="Q689" s="445"/>
      <c r="Z689" s="211"/>
      <c r="AA689" s="211"/>
      <c r="AB689" s="211"/>
      <c r="AC689" s="211"/>
      <c r="AD689" s="211"/>
      <c r="AE689" s="211"/>
      <c r="AF689" s="211"/>
      <c r="AG689" s="211"/>
      <c r="AH689" s="211"/>
      <c r="AI689" s="211"/>
      <c r="AJ689" s="211"/>
      <c r="AK689" s="211"/>
      <c r="AL689" s="211"/>
      <c r="AM689" s="211"/>
      <c r="AN689" s="211"/>
      <c r="AO689" s="211"/>
      <c r="AP689" s="211"/>
      <c r="AQ689" s="211"/>
      <c r="AR689" s="211"/>
      <c r="AS689" s="211"/>
      <c r="AT689" s="211"/>
      <c r="AU689" s="211"/>
      <c r="AV689" s="211"/>
      <c r="AW689" s="211"/>
      <c r="AX689" s="211"/>
      <c r="AY689" s="211"/>
      <c r="AZ689" s="211"/>
      <c r="BA689" s="214"/>
      <c r="BB689" s="289"/>
      <c r="BC689" s="214"/>
      <c r="BD689" s="214"/>
      <c r="BE689" s="214"/>
      <c r="BF689" s="214"/>
      <c r="BG689" s="214"/>
      <c r="BH689" s="214"/>
      <c r="BI689" s="214"/>
      <c r="BJ689" s="214"/>
      <c r="BK689" s="214"/>
      <c r="BL689" s="214"/>
      <c r="BM689" s="214"/>
      <c r="BN689" s="214"/>
      <c r="BO689" s="214"/>
      <c r="BP689" s="214"/>
      <c r="BQ689" s="214"/>
      <c r="BR689" s="214"/>
      <c r="BS689" s="214"/>
      <c r="BT689" s="214"/>
      <c r="BU689" s="214"/>
      <c r="BV689" s="214"/>
      <c r="BW689" s="214"/>
      <c r="BX689" s="214"/>
      <c r="BY689" s="214"/>
      <c r="BZ689" s="214"/>
      <c r="CA689" s="214"/>
      <c r="CB689" s="214"/>
      <c r="CC689" s="214"/>
      <c r="CD689" s="214"/>
      <c r="CE689" s="214"/>
      <c r="CF689" s="214"/>
      <c r="CG689" s="214"/>
      <c r="CH689" s="214"/>
      <c r="CI689" s="214"/>
      <c r="CJ689" s="214"/>
      <c r="CK689" s="214"/>
      <c r="CL689" s="214"/>
      <c r="CM689" s="214"/>
      <c r="CN689" s="214"/>
      <c r="CO689" s="214"/>
      <c r="CP689" s="214"/>
      <c r="CQ689" s="214"/>
      <c r="CR689" s="214"/>
      <c r="CS689" s="214"/>
      <c r="CT689" s="214"/>
      <c r="CU689" s="214"/>
      <c r="CV689" s="214"/>
      <c r="CW689" s="214"/>
      <c r="CX689" s="214"/>
      <c r="CY689" s="214"/>
      <c r="CZ689" s="214"/>
    </row>
    <row r="690" s="218" customFormat="true" ht="25.15" customHeight="true" x14ac:dyDescent="0.2">
      <c r="C690" s="1694"/>
      <c r="D690" s="1695"/>
      <c r="E690" s="445"/>
      <c r="F690" s="445"/>
      <c r="G690" s="445"/>
      <c r="H690" s="1890" t="s">
        <v>257</v>
      </c>
      <c r="I690" s="1695"/>
      <c r="J690" s="512">
        <v>-5.1540601366550486E-3</v>
      </c>
      <c r="K690" s="445"/>
      <c r="L690" s="445"/>
      <c r="M690" s="1694"/>
      <c r="N690" s="1695"/>
      <c r="O690" s="445"/>
      <c r="P690" s="445"/>
      <c r="Q690" s="445"/>
      <c r="Z690" s="211"/>
      <c r="AA690" s="211"/>
      <c r="AB690" s="211"/>
      <c r="AC690" s="211"/>
      <c r="AD690" s="211"/>
      <c r="AE690" s="211"/>
      <c r="AF690" s="211"/>
      <c r="AG690" s="211"/>
      <c r="AH690" s="211"/>
      <c r="AI690" s="211"/>
      <c r="AJ690" s="211"/>
      <c r="AK690" s="211"/>
      <c r="AL690" s="211"/>
      <c r="AM690" s="211"/>
      <c r="AN690" s="211"/>
      <c r="AO690" s="211"/>
      <c r="AP690" s="211"/>
      <c r="AQ690" s="211"/>
      <c r="AR690" s="211"/>
      <c r="AS690" s="211"/>
      <c r="AT690" s="211"/>
      <c r="AU690" s="211"/>
      <c r="AV690" s="211"/>
      <c r="AW690" s="211"/>
      <c r="AX690" s="211"/>
      <c r="AY690" s="211"/>
      <c r="AZ690" s="211"/>
      <c r="BA690" s="214"/>
      <c r="BB690" s="289"/>
      <c r="BC690" s="214"/>
      <c r="BD690" s="214"/>
      <c r="BE690" s="214"/>
      <c r="BF690" s="214"/>
      <c r="BG690" s="214"/>
      <c r="BH690" s="214"/>
      <c r="BI690" s="214"/>
      <c r="BJ690" s="214"/>
      <c r="BK690" s="214"/>
      <c r="BL690" s="214"/>
      <c r="BM690" s="214"/>
      <c r="BN690" s="214"/>
      <c r="BO690" s="214"/>
      <c r="BP690" s="214"/>
      <c r="BQ690" s="214"/>
      <c r="BR690" s="214"/>
      <c r="BS690" s="214"/>
      <c r="BT690" s="214"/>
      <c r="BU690" s="214"/>
      <c r="BV690" s="214"/>
      <c r="BW690" s="214"/>
      <c r="BX690" s="214"/>
      <c r="BY690" s="214"/>
      <c r="BZ690" s="214"/>
      <c r="CA690" s="214"/>
      <c r="CB690" s="214"/>
      <c r="CC690" s="214"/>
      <c r="CD690" s="214"/>
      <c r="CE690" s="214"/>
      <c r="CF690" s="214"/>
      <c r="CG690" s="214"/>
      <c r="CH690" s="214"/>
      <c r="CI690" s="214"/>
      <c r="CJ690" s="214"/>
      <c r="CK690" s="214"/>
      <c r="CL690" s="214"/>
      <c r="CM690" s="214"/>
      <c r="CN690" s="214"/>
      <c r="CO690" s="214"/>
      <c r="CP690" s="214"/>
      <c r="CQ690" s="214"/>
      <c r="CR690" s="214"/>
      <c r="CS690" s="214"/>
      <c r="CT690" s="214"/>
      <c r="CU690" s="214"/>
      <c r="CV690" s="214"/>
      <c r="CW690" s="214"/>
      <c r="CX690" s="214"/>
      <c r="CY690" s="214"/>
      <c r="CZ690" s="214"/>
    </row>
    <row r="691" s="218" customFormat="true" ht="25.15" customHeight="true" x14ac:dyDescent="0.2">
      <c r="C691" s="1694"/>
      <c r="D691" s="1695"/>
      <c r="E691" s="445"/>
      <c r="F691" s="445"/>
      <c r="G691" s="445"/>
      <c r="H691" s="1890" t="s">
        <v>273</v>
      </c>
      <c r="I691" s="1695"/>
      <c r="J691" s="512">
        <v>-3.2953721798320164E-3</v>
      </c>
      <c r="K691" s="445"/>
      <c r="L691" s="445"/>
      <c r="M691" s="1694"/>
      <c r="N691" s="1695"/>
      <c r="O691" s="445"/>
      <c r="P691" s="445"/>
      <c r="Q691" s="445"/>
      <c r="Z691" s="211"/>
      <c r="AA691" s="211"/>
      <c r="AB691" s="211"/>
      <c r="AC691" s="211"/>
      <c r="AD691" s="211"/>
      <c r="AE691" s="211"/>
      <c r="AF691" s="211"/>
      <c r="AG691" s="211"/>
      <c r="AH691" s="211"/>
      <c r="AI691" s="211"/>
      <c r="AJ691" s="211"/>
      <c r="AK691" s="211"/>
      <c r="AL691" s="211"/>
      <c r="AM691" s="211"/>
      <c r="AN691" s="211"/>
      <c r="AO691" s="211"/>
      <c r="AP691" s="211"/>
      <c r="AQ691" s="211"/>
      <c r="AR691" s="211"/>
      <c r="AS691" s="211"/>
      <c r="AT691" s="211"/>
      <c r="AU691" s="211"/>
      <c r="AV691" s="211"/>
      <c r="AW691" s="211"/>
      <c r="AX691" s="211"/>
      <c r="AY691" s="211"/>
      <c r="AZ691" s="211"/>
      <c r="BA691" s="214"/>
      <c r="BB691" s="289"/>
      <c r="BC691" s="214"/>
      <c r="BD691" s="214"/>
      <c r="BE691" s="214"/>
      <c r="BF691" s="214"/>
      <c r="BG691" s="214"/>
      <c r="BH691" s="214"/>
      <c r="BI691" s="214"/>
      <c r="BJ691" s="214"/>
      <c r="BK691" s="214"/>
      <c r="BL691" s="214"/>
      <c r="BM691" s="214"/>
      <c r="BN691" s="214"/>
      <c r="BO691" s="214"/>
      <c r="BP691" s="214"/>
      <c r="BQ691" s="214"/>
      <c r="BR691" s="214"/>
      <c r="BS691" s="214"/>
      <c r="BT691" s="214"/>
      <c r="BU691" s="214"/>
      <c r="BV691" s="214"/>
      <c r="BW691" s="214"/>
      <c r="BX691" s="214"/>
      <c r="BY691" s="214"/>
      <c r="BZ691" s="214"/>
      <c r="CA691" s="214"/>
      <c r="CB691" s="214"/>
      <c r="CC691" s="214"/>
      <c r="CD691" s="214"/>
      <c r="CE691" s="214"/>
      <c r="CF691" s="214"/>
      <c r="CG691" s="214"/>
      <c r="CH691" s="214"/>
      <c r="CI691" s="214"/>
      <c r="CJ691" s="214"/>
      <c r="CK691" s="214"/>
      <c r="CL691" s="214"/>
      <c r="CM691" s="214"/>
      <c r="CN691" s="214"/>
      <c r="CO691" s="214"/>
      <c r="CP691" s="214"/>
      <c r="CQ691" s="214"/>
      <c r="CR691" s="214"/>
      <c r="CS691" s="214"/>
      <c r="CT691" s="214"/>
      <c r="CU691" s="214"/>
      <c r="CV691" s="214"/>
      <c r="CW691" s="214"/>
      <c r="CX691" s="214"/>
      <c r="CY691" s="214"/>
      <c r="CZ691" s="214"/>
    </row>
    <row r="692" s="218" customFormat="true" ht="25.15" customHeight="true" x14ac:dyDescent="0.2">
      <c r="C692" s="1694"/>
      <c r="D692" s="1695"/>
      <c r="E692" s="445"/>
      <c r="F692" s="445"/>
      <c r="G692" s="445"/>
      <c r="H692" s="1890" t="s">
        <v>316</v>
      </c>
      <c r="I692" s="1695"/>
      <c r="J692" s="512">
        <v>4.4904819937275318E-3</v>
      </c>
      <c r="K692" s="445"/>
      <c r="L692" s="445"/>
      <c r="M692" s="1694"/>
      <c r="N692" s="1695"/>
      <c r="O692" s="445"/>
      <c r="P692" s="445"/>
      <c r="Q692" s="445"/>
      <c r="Z692" s="211"/>
      <c r="AA692" s="211"/>
      <c r="AB692" s="211"/>
      <c r="AC692" s="211"/>
      <c r="AD692" s="211"/>
      <c r="AE692" s="211"/>
      <c r="AF692" s="211"/>
      <c r="AG692" s="211"/>
      <c r="AH692" s="211"/>
      <c r="AI692" s="211"/>
      <c r="AJ692" s="211"/>
      <c r="AK692" s="211"/>
      <c r="AL692" s="211"/>
      <c r="AM692" s="211"/>
      <c r="AN692" s="211"/>
      <c r="AO692" s="211"/>
      <c r="AP692" s="211"/>
      <c r="AQ692" s="211"/>
      <c r="AR692" s="211"/>
      <c r="AS692" s="211"/>
      <c r="AT692" s="211"/>
      <c r="AU692" s="211"/>
      <c r="AV692" s="211"/>
      <c r="AW692" s="211"/>
      <c r="AX692" s="211"/>
      <c r="AY692" s="211"/>
      <c r="AZ692" s="211"/>
      <c r="BA692" s="214"/>
      <c r="BB692" s="289"/>
      <c r="BC692" s="214"/>
      <c r="BD692" s="214"/>
      <c r="BE692" s="214"/>
      <c r="BF692" s="214"/>
      <c r="BG692" s="214"/>
      <c r="BH692" s="214"/>
      <c r="BI692" s="214"/>
      <c r="BJ692" s="214"/>
      <c r="BK692" s="214"/>
      <c r="BL692" s="214"/>
      <c r="BM692" s="214"/>
      <c r="BN692" s="214"/>
      <c r="BO692" s="214"/>
      <c r="BP692" s="214"/>
      <c r="BQ692" s="214"/>
      <c r="BR692" s="214"/>
      <c r="BS692" s="214"/>
      <c r="BT692" s="214"/>
      <c r="BU692" s="214"/>
      <c r="BV692" s="214"/>
      <c r="BW692" s="214"/>
      <c r="BX692" s="214"/>
      <c r="BY692" s="214"/>
      <c r="BZ692" s="214"/>
      <c r="CA692" s="214"/>
      <c r="CB692" s="214"/>
      <c r="CC692" s="214"/>
      <c r="CD692" s="214"/>
      <c r="CE692" s="214"/>
      <c r="CF692" s="214"/>
      <c r="CG692" s="214"/>
      <c r="CH692" s="214"/>
      <c r="CI692" s="214"/>
      <c r="CJ692" s="214"/>
      <c r="CK692" s="214"/>
      <c r="CL692" s="214"/>
      <c r="CM692" s="214"/>
      <c r="CN692" s="214"/>
      <c r="CO692" s="214"/>
      <c r="CP692" s="214"/>
      <c r="CQ692" s="214"/>
      <c r="CR692" s="214"/>
      <c r="CS692" s="214"/>
      <c r="CT692" s="214"/>
      <c r="CU692" s="214"/>
      <c r="CV692" s="214"/>
      <c r="CW692" s="214"/>
      <c r="CX692" s="214"/>
      <c r="CY692" s="214"/>
      <c r="CZ692" s="214"/>
    </row>
    <row r="693" s="218" customFormat="true" ht="25.15" customHeight="true" x14ac:dyDescent="0.2">
      <c r="C693" s="1694"/>
      <c r="D693" s="1695"/>
      <c r="E693" s="445"/>
      <c r="F693" s="445"/>
      <c r="G693" s="445"/>
      <c r="H693" s="1890" t="s">
        <v>300</v>
      </c>
      <c r="I693" s="1695"/>
      <c r="J693" s="512">
        <v>9.402193873580527E-3</v>
      </c>
      <c r="K693" s="445"/>
      <c r="L693" s="445"/>
      <c r="M693" s="1694"/>
      <c r="N693" s="1695"/>
      <c r="O693" s="445"/>
      <c r="P693" s="445"/>
      <c r="Q693" s="445"/>
      <c r="Z693" s="211"/>
      <c r="AA693" s="211"/>
      <c r="AB693" s="211"/>
      <c r="AC693" s="211"/>
      <c r="AD693" s="211"/>
      <c r="AE693" s="211"/>
      <c r="AF693" s="211"/>
      <c r="AG693" s="211"/>
      <c r="AH693" s="211"/>
      <c r="AI693" s="211"/>
      <c r="AJ693" s="211"/>
      <c r="AK693" s="211"/>
      <c r="AL693" s="211"/>
      <c r="AM693" s="211"/>
      <c r="AN693" s="211"/>
      <c r="AO693" s="211"/>
      <c r="AP693" s="211"/>
      <c r="AQ693" s="211"/>
      <c r="AR693" s="211"/>
      <c r="AS693" s="211"/>
      <c r="AT693" s="211"/>
      <c r="AU693" s="211"/>
      <c r="AV693" s="211"/>
      <c r="AW693" s="211"/>
      <c r="AX693" s="211"/>
      <c r="AY693" s="211"/>
      <c r="AZ693" s="211"/>
      <c r="BA693" s="214"/>
      <c r="BB693" s="289"/>
      <c r="BC693" s="214"/>
      <c r="BD693" s="214"/>
      <c r="BE693" s="214"/>
      <c r="BF693" s="214"/>
      <c r="BG693" s="214"/>
      <c r="BH693" s="214"/>
      <c r="BI693" s="214"/>
      <c r="BJ693" s="214"/>
      <c r="BK693" s="214"/>
      <c r="BL693" s="214"/>
      <c r="BM693" s="214"/>
      <c r="BN693" s="214"/>
      <c r="BO693" s="214"/>
      <c r="BP693" s="214"/>
      <c r="BQ693" s="214"/>
      <c r="BR693" s="214"/>
      <c r="BS693" s="214"/>
      <c r="BT693" s="214"/>
      <c r="BU693" s="214"/>
      <c r="BV693" s="214"/>
      <c r="BW693" s="214"/>
      <c r="BX693" s="214"/>
      <c r="BY693" s="214"/>
      <c r="BZ693" s="214"/>
      <c r="CA693" s="214"/>
      <c r="CB693" s="214"/>
      <c r="CC693" s="214"/>
      <c r="CD693" s="214"/>
      <c r="CE693" s="214"/>
      <c r="CF693" s="214"/>
      <c r="CG693" s="214"/>
      <c r="CH693" s="214"/>
      <c r="CI693" s="214"/>
      <c r="CJ693" s="214"/>
      <c r="CK693" s="214"/>
      <c r="CL693" s="214"/>
      <c r="CM693" s="214"/>
      <c r="CN693" s="214"/>
      <c r="CO693" s="214"/>
      <c r="CP693" s="214"/>
      <c r="CQ693" s="214"/>
      <c r="CR693" s="214"/>
      <c r="CS693" s="214"/>
      <c r="CT693" s="214"/>
      <c r="CU693" s="214"/>
      <c r="CV693" s="214"/>
      <c r="CW693" s="214"/>
      <c r="CX693" s="214"/>
      <c r="CY693" s="214"/>
      <c r="CZ693" s="214"/>
    </row>
    <row r="694" s="218" customFormat="true" ht="25.15" customHeight="true" x14ac:dyDescent="0.2">
      <c r="C694" s="1694"/>
      <c r="D694" s="1695"/>
      <c r="E694" s="445"/>
      <c r="F694" s="445"/>
      <c r="G694" s="445"/>
      <c r="H694" s="1890" t="s">
        <v>303</v>
      </c>
      <c r="I694" s="1695"/>
      <c r="J694" s="512">
        <v>-1.0574173599657205E-2</v>
      </c>
      <c r="K694" s="445"/>
      <c r="L694" s="445"/>
      <c r="M694" s="1694"/>
      <c r="N694" s="1695"/>
      <c r="O694" s="445"/>
      <c r="P694" s="445"/>
      <c r="Q694" s="445"/>
      <c r="Z694" s="211"/>
      <c r="AA694" s="211"/>
      <c r="AB694" s="211"/>
      <c r="AC694" s="211"/>
      <c r="AD694" s="211"/>
      <c r="AE694" s="211"/>
      <c r="AF694" s="211"/>
      <c r="AG694" s="211"/>
      <c r="AH694" s="211"/>
      <c r="AI694" s="211"/>
      <c r="AJ694" s="211"/>
      <c r="AK694" s="211"/>
      <c r="AL694" s="211"/>
      <c r="AM694" s="211"/>
      <c r="AN694" s="211"/>
      <c r="AO694" s="211"/>
      <c r="AP694" s="211"/>
      <c r="AQ694" s="211"/>
      <c r="AR694" s="211"/>
      <c r="AS694" s="211"/>
      <c r="AT694" s="211"/>
      <c r="AU694" s="211"/>
      <c r="AV694" s="211"/>
      <c r="AW694" s="211"/>
      <c r="AX694" s="211"/>
      <c r="AY694" s="211"/>
      <c r="AZ694" s="211"/>
      <c r="BA694" s="214"/>
      <c r="BB694" s="289"/>
      <c r="BC694" s="214"/>
      <c r="BD694" s="214"/>
      <c r="BE694" s="214"/>
      <c r="BF694" s="214"/>
      <c r="BG694" s="214"/>
      <c r="BH694" s="214"/>
      <c r="BI694" s="214"/>
      <c r="BJ694" s="214"/>
      <c r="BK694" s="214"/>
      <c r="BL694" s="214"/>
      <c r="BM694" s="214"/>
      <c r="BN694" s="214"/>
      <c r="BO694" s="214"/>
      <c r="BP694" s="214"/>
      <c r="BQ694" s="214"/>
      <c r="BR694" s="214"/>
      <c r="BS694" s="214"/>
      <c r="BT694" s="214"/>
      <c r="BU694" s="214"/>
      <c r="BV694" s="214"/>
      <c r="BW694" s="214"/>
      <c r="BX694" s="214"/>
      <c r="BY694" s="214"/>
      <c r="BZ694" s="214"/>
      <c r="CA694" s="214"/>
      <c r="CB694" s="214"/>
      <c r="CC694" s="214"/>
      <c r="CD694" s="214"/>
      <c r="CE694" s="214"/>
      <c r="CF694" s="214"/>
      <c r="CG694" s="214"/>
      <c r="CH694" s="214"/>
      <c r="CI694" s="214"/>
      <c r="CJ694" s="214"/>
      <c r="CK694" s="214"/>
      <c r="CL694" s="214"/>
      <c r="CM694" s="214"/>
      <c r="CN694" s="214"/>
      <c r="CO694" s="214"/>
      <c r="CP694" s="214"/>
      <c r="CQ694" s="214"/>
      <c r="CR694" s="214"/>
      <c r="CS694" s="214"/>
      <c r="CT694" s="214"/>
      <c r="CU694" s="214"/>
      <c r="CV694" s="214"/>
      <c r="CW694" s="214"/>
      <c r="CX694" s="214"/>
      <c r="CY694" s="214"/>
      <c r="CZ694" s="214"/>
    </row>
    <row r="695" s="218" customFormat="true" ht="25.15" customHeight="true" x14ac:dyDescent="0.2">
      <c r="C695" s="1694"/>
      <c r="D695" s="1695"/>
      <c r="E695" s="445"/>
      <c r="F695" s="445"/>
      <c r="G695" s="445"/>
      <c r="H695" s="1890" t="s">
        <v>306</v>
      </c>
      <c r="I695" s="1695"/>
      <c r="J695" s="512">
        <v>7.4761443772845132E-3</v>
      </c>
      <c r="K695" s="445"/>
      <c r="L695" s="445"/>
      <c r="M695" s="1694"/>
      <c r="N695" s="1695"/>
      <c r="O695" s="445"/>
      <c r="P695" s="445"/>
      <c r="Q695" s="445"/>
      <c r="Z695" s="211"/>
      <c r="AA695" s="211"/>
      <c r="AB695" s="211"/>
      <c r="AC695" s="211"/>
      <c r="AD695" s="211"/>
      <c r="AE695" s="211"/>
      <c r="AF695" s="211"/>
      <c r="AG695" s="211"/>
      <c r="AH695" s="211"/>
      <c r="AI695" s="211"/>
      <c r="AJ695" s="211"/>
      <c r="AK695" s="211"/>
      <c r="AL695" s="211"/>
      <c r="AM695" s="211"/>
      <c r="AN695" s="211"/>
      <c r="AO695" s="211"/>
      <c r="AP695" s="211"/>
      <c r="AQ695" s="211"/>
      <c r="AR695" s="211"/>
      <c r="AS695" s="211"/>
      <c r="AT695" s="211"/>
      <c r="AU695" s="211"/>
      <c r="AV695" s="211"/>
      <c r="AW695" s="211"/>
      <c r="AX695" s="211"/>
      <c r="AY695" s="211"/>
      <c r="AZ695" s="211"/>
      <c r="BA695" s="214"/>
      <c r="BB695" s="289"/>
      <c r="BC695" s="214"/>
      <c r="BD695" s="214"/>
      <c r="BE695" s="214"/>
      <c r="BF695" s="214"/>
      <c r="BG695" s="214"/>
      <c r="BH695" s="214"/>
      <c r="BI695" s="214"/>
      <c r="BJ695" s="214"/>
      <c r="BK695" s="214"/>
      <c r="BL695" s="214"/>
      <c r="BM695" s="214"/>
      <c r="BN695" s="214"/>
      <c r="BO695" s="214"/>
      <c r="BP695" s="214"/>
      <c r="BQ695" s="214"/>
      <c r="BR695" s="214"/>
      <c r="BS695" s="214"/>
      <c r="BT695" s="214"/>
      <c r="BU695" s="214"/>
      <c r="BV695" s="214"/>
      <c r="BW695" s="214"/>
      <c r="BX695" s="214"/>
      <c r="BY695" s="214"/>
      <c r="BZ695" s="214"/>
      <c r="CA695" s="214"/>
      <c r="CB695" s="214"/>
      <c r="CC695" s="214"/>
      <c r="CD695" s="214"/>
      <c r="CE695" s="214"/>
      <c r="CF695" s="214"/>
      <c r="CG695" s="214"/>
      <c r="CH695" s="214"/>
      <c r="CI695" s="214"/>
      <c r="CJ695" s="214"/>
      <c r="CK695" s="214"/>
      <c r="CL695" s="214"/>
      <c r="CM695" s="214"/>
      <c r="CN695" s="214"/>
      <c r="CO695" s="214"/>
      <c r="CP695" s="214"/>
      <c r="CQ695" s="214"/>
      <c r="CR695" s="214"/>
      <c r="CS695" s="214"/>
      <c r="CT695" s="214"/>
      <c r="CU695" s="214"/>
      <c r="CV695" s="214"/>
      <c r="CW695" s="214"/>
      <c r="CX695" s="214"/>
      <c r="CY695" s="214"/>
      <c r="CZ695" s="214"/>
    </row>
    <row r="696" s="218" customFormat="true" ht="25.15" customHeight="true" x14ac:dyDescent="0.2">
      <c r="C696" s="1694"/>
      <c r="D696" s="1695"/>
      <c r="E696" s="445"/>
      <c r="F696" s="445"/>
      <c r="G696" s="445"/>
      <c r="H696" s="1890" t="s">
        <v>315</v>
      </c>
      <c r="I696" s="1695"/>
      <c r="J696" s="512">
        <v>7.920463665134032E-3</v>
      </c>
      <c r="K696" s="445"/>
      <c r="L696" s="445"/>
      <c r="M696" s="1694"/>
      <c r="N696" s="1695"/>
      <c r="O696" s="445"/>
      <c r="P696" s="445"/>
      <c r="Q696" s="445"/>
      <c r="Z696" s="211"/>
      <c r="AA696" s="211"/>
      <c r="AB696" s="211"/>
      <c r="AC696" s="211"/>
      <c r="AD696" s="211"/>
      <c r="AE696" s="211"/>
      <c r="AF696" s="211"/>
      <c r="AG696" s="211"/>
      <c r="AH696" s="211"/>
      <c r="AI696" s="211"/>
      <c r="AJ696" s="211"/>
      <c r="AK696" s="211"/>
      <c r="AL696" s="211"/>
      <c r="AM696" s="211"/>
      <c r="AN696" s="211"/>
      <c r="AO696" s="211"/>
      <c r="AP696" s="211"/>
      <c r="AQ696" s="211"/>
      <c r="AR696" s="211"/>
      <c r="AS696" s="211"/>
      <c r="AT696" s="211"/>
      <c r="AU696" s="211"/>
      <c r="AV696" s="211"/>
      <c r="AW696" s="211"/>
      <c r="AX696" s="211"/>
      <c r="AY696" s="211"/>
      <c r="AZ696" s="211"/>
      <c r="BA696" s="214"/>
      <c r="BB696" s="289"/>
      <c r="BC696" s="214"/>
      <c r="BD696" s="214"/>
      <c r="BE696" s="214"/>
      <c r="BF696" s="214"/>
      <c r="BG696" s="214"/>
      <c r="BH696" s="214"/>
      <c r="BI696" s="214"/>
      <c r="BJ696" s="214"/>
      <c r="BK696" s="214"/>
      <c r="BL696" s="214"/>
      <c r="BM696" s="214"/>
      <c r="BN696" s="214"/>
      <c r="BO696" s="214"/>
      <c r="BP696" s="214"/>
      <c r="BQ696" s="214"/>
      <c r="BR696" s="214"/>
      <c r="BS696" s="214"/>
      <c r="BT696" s="214"/>
      <c r="BU696" s="214"/>
      <c r="BV696" s="214"/>
      <c r="BW696" s="214"/>
      <c r="BX696" s="214"/>
      <c r="BY696" s="214"/>
      <c r="BZ696" s="214"/>
      <c r="CA696" s="214"/>
      <c r="CB696" s="214"/>
      <c r="CC696" s="214"/>
      <c r="CD696" s="214"/>
      <c r="CE696" s="214"/>
      <c r="CF696" s="214"/>
      <c r="CG696" s="214"/>
      <c r="CH696" s="214"/>
      <c r="CI696" s="214"/>
      <c r="CJ696" s="214"/>
      <c r="CK696" s="214"/>
      <c r="CL696" s="214"/>
      <c r="CM696" s="214"/>
      <c r="CN696" s="214"/>
      <c r="CO696" s="214"/>
      <c r="CP696" s="214"/>
      <c r="CQ696" s="214"/>
      <c r="CR696" s="214"/>
      <c r="CS696" s="214"/>
      <c r="CT696" s="214"/>
      <c r="CU696" s="214"/>
      <c r="CV696" s="214"/>
      <c r="CW696" s="214"/>
      <c r="CX696" s="214"/>
      <c r="CY696" s="214"/>
      <c r="CZ696" s="214"/>
    </row>
    <row r="697" s="218" customFormat="true" ht="25.15" customHeight="true" x14ac:dyDescent="0.2">
      <c r="C697" s="1694"/>
      <c r="D697" s="1695"/>
      <c r="E697" s="445"/>
      <c r="F697" s="445"/>
      <c r="G697" s="445"/>
      <c r="H697" s="1891" t="s">
        <v>313</v>
      </c>
      <c r="I697" s="1695"/>
      <c r="J697" s="517">
        <v>8.4382835615405289E-3</v>
      </c>
      <c r="K697" s="445"/>
      <c r="L697" s="445"/>
      <c r="M697" s="1694"/>
      <c r="N697" s="1695"/>
      <c r="O697" s="445"/>
      <c r="P697" s="445"/>
      <c r="Q697" s="445"/>
      <c r="Z697" s="211"/>
      <c r="AA697" s="211"/>
      <c r="AB697" s="211"/>
      <c r="AC697" s="211"/>
      <c r="AD697" s="211"/>
      <c r="AE697" s="211"/>
      <c r="AF697" s="211"/>
      <c r="AG697" s="211"/>
      <c r="AH697" s="211"/>
      <c r="AI697" s="211"/>
      <c r="AJ697" s="211"/>
      <c r="AK697" s="211"/>
      <c r="AL697" s="211"/>
      <c r="AM697" s="211"/>
      <c r="AN697" s="211"/>
      <c r="AO697" s="211"/>
      <c r="AP697" s="211"/>
      <c r="AQ697" s="211"/>
      <c r="AR697" s="211"/>
      <c r="AS697" s="211"/>
      <c r="AT697" s="211"/>
      <c r="AU697" s="211"/>
      <c r="AV697" s="211"/>
      <c r="AW697" s="211"/>
      <c r="AX697" s="211"/>
      <c r="AY697" s="211"/>
      <c r="AZ697" s="211"/>
      <c r="BA697" s="214"/>
      <c r="BB697" s="289"/>
      <c r="BC697" s="214"/>
      <c r="BD697" s="214"/>
      <c r="BE697" s="214"/>
      <c r="BF697" s="214"/>
      <c r="BG697" s="214"/>
      <c r="BH697" s="214"/>
      <c r="BI697" s="214"/>
      <c r="BJ697" s="214"/>
      <c r="BK697" s="214"/>
      <c r="BL697" s="214"/>
      <c r="BM697" s="214"/>
      <c r="BN697" s="214"/>
      <c r="BO697" s="214"/>
      <c r="BP697" s="214"/>
      <c r="BQ697" s="214"/>
      <c r="BR697" s="214"/>
      <c r="BS697" s="214"/>
      <c r="BT697" s="214"/>
      <c r="BU697" s="214"/>
      <c r="BV697" s="214"/>
      <c r="BW697" s="214"/>
      <c r="BX697" s="214"/>
      <c r="BY697" s="214"/>
      <c r="BZ697" s="214"/>
      <c r="CA697" s="214"/>
      <c r="CB697" s="214"/>
      <c r="CC697" s="214"/>
      <c r="CD697" s="214"/>
      <c r="CE697" s="214"/>
      <c r="CF697" s="214"/>
      <c r="CG697" s="214"/>
      <c r="CH697" s="214"/>
      <c r="CI697" s="214"/>
      <c r="CJ697" s="214"/>
      <c r="CK697" s="214"/>
      <c r="CL697" s="214"/>
      <c r="CM697" s="214"/>
      <c r="CN697" s="214"/>
      <c r="CO697" s="214"/>
      <c r="CP697" s="214"/>
      <c r="CQ697" s="214"/>
      <c r="CR697" s="214"/>
      <c r="CS697" s="214"/>
      <c r="CT697" s="214"/>
      <c r="CU697" s="214"/>
      <c r="CV697" s="214"/>
      <c r="CW697" s="214"/>
      <c r="CX697" s="214"/>
      <c r="CY697" s="214"/>
      <c r="CZ697" s="214"/>
    </row>
    <row r="698" s="218" customFormat="true" ht="25.15" customHeight="true" x14ac:dyDescent="0.2">
      <c r="C698" s="1694"/>
      <c r="D698" s="1695"/>
      <c r="E698" s="445"/>
      <c r="F698" s="445"/>
      <c r="G698" s="445"/>
      <c r="H698" s="1694"/>
      <c r="I698" s="1695"/>
      <c r="J698" s="461"/>
      <c r="K698" s="445"/>
      <c r="L698" s="445"/>
      <c r="M698" s="1694"/>
      <c r="N698" s="1695"/>
      <c r="O698" s="445"/>
      <c r="P698" s="445"/>
      <c r="Q698" s="445"/>
      <c r="Z698" s="211"/>
      <c r="AA698" s="211"/>
      <c r="AB698" s="211"/>
      <c r="AC698" s="211"/>
      <c r="AD698" s="211"/>
      <c r="AE698" s="211"/>
      <c r="AF698" s="211"/>
      <c r="AG698" s="211"/>
      <c r="AH698" s="211"/>
      <c r="AI698" s="211"/>
      <c r="AJ698" s="211"/>
      <c r="AK698" s="211"/>
      <c r="AL698" s="211"/>
      <c r="AM698" s="211"/>
      <c r="AN698" s="211"/>
      <c r="AO698" s="211"/>
      <c r="AP698" s="211"/>
      <c r="AQ698" s="211"/>
      <c r="AR698" s="211"/>
      <c r="AS698" s="211"/>
      <c r="AT698" s="211"/>
      <c r="AU698" s="211"/>
      <c r="AV698" s="211"/>
      <c r="AW698" s="211"/>
      <c r="AX698" s="211"/>
      <c r="AY698" s="211"/>
      <c r="AZ698" s="211"/>
      <c r="BA698" s="214"/>
      <c r="BB698" s="289"/>
      <c r="BC698" s="214"/>
      <c r="BD698" s="214"/>
      <c r="BE698" s="214"/>
      <c r="BF698" s="214"/>
      <c r="BG698" s="214"/>
      <c r="BH698" s="214"/>
      <c r="BI698" s="214"/>
      <c r="BJ698" s="214"/>
      <c r="BK698" s="214"/>
      <c r="BL698" s="214"/>
      <c r="BM698" s="214"/>
      <c r="BN698" s="214"/>
      <c r="BO698" s="214"/>
      <c r="BP698" s="214"/>
      <c r="BQ698" s="214"/>
      <c r="BR698" s="214"/>
      <c r="BS698" s="214"/>
      <c r="BT698" s="214"/>
      <c r="BU698" s="214"/>
      <c r="BV698" s="214"/>
      <c r="BW698" s="214"/>
      <c r="BX698" s="214"/>
      <c r="BY698" s="214"/>
      <c r="BZ698" s="214"/>
      <c r="CA698" s="214"/>
      <c r="CB698" s="214"/>
      <c r="CC698" s="214"/>
      <c r="CD698" s="214"/>
      <c r="CE698" s="214"/>
      <c r="CF698" s="214"/>
      <c r="CG698" s="214"/>
      <c r="CH698" s="214"/>
      <c r="CI698" s="214"/>
      <c r="CJ698" s="214"/>
      <c r="CK698" s="214"/>
      <c r="CL698" s="214"/>
      <c r="CM698" s="214"/>
      <c r="CN698" s="214"/>
      <c r="CO698" s="214"/>
      <c r="CP698" s="214"/>
      <c r="CQ698" s="214"/>
      <c r="CR698" s="214"/>
      <c r="CS698" s="214"/>
      <c r="CT698" s="214"/>
      <c r="CU698" s="214"/>
      <c r="CV698" s="214"/>
      <c r="CW698" s="214"/>
      <c r="CX698" s="214"/>
      <c r="CY698" s="214"/>
      <c r="CZ698" s="214"/>
    </row>
    <row r="699" s="218" customFormat="true" ht="25.15" customHeight="true" x14ac:dyDescent="0.2">
      <c r="C699" s="1694"/>
      <c r="D699" s="1695"/>
      <c r="E699" s="445"/>
      <c r="F699" s="445"/>
      <c r="G699" s="445"/>
      <c r="H699" s="1694"/>
      <c r="I699" s="1695"/>
      <c r="J699" s="445"/>
      <c r="K699" s="445"/>
      <c r="L699" s="445"/>
      <c r="M699" s="1694"/>
      <c r="N699" s="1695"/>
      <c r="O699" s="445"/>
      <c r="P699" s="445"/>
      <c r="Q699" s="445"/>
      <c r="Z699" s="211"/>
      <c r="AA699" s="211"/>
      <c r="AB699" s="211"/>
      <c r="AC699" s="211"/>
      <c r="AD699" s="211"/>
      <c r="AE699" s="211"/>
      <c r="AF699" s="211"/>
      <c r="AG699" s="211"/>
      <c r="AH699" s="211"/>
      <c r="AI699" s="211"/>
      <c r="AJ699" s="211"/>
      <c r="AK699" s="211"/>
      <c r="AL699" s="211"/>
      <c r="AM699" s="211"/>
      <c r="AN699" s="211"/>
      <c r="AO699" s="211"/>
      <c r="AP699" s="211"/>
      <c r="AQ699" s="211"/>
      <c r="AR699" s="211"/>
      <c r="AS699" s="211"/>
      <c r="AT699" s="211"/>
      <c r="AU699" s="211"/>
      <c r="AV699" s="211"/>
      <c r="AW699" s="211"/>
      <c r="AX699" s="211"/>
      <c r="AY699" s="211"/>
      <c r="AZ699" s="211"/>
      <c r="BA699" s="214"/>
      <c r="BB699" s="289"/>
      <c r="BC699" s="214"/>
      <c r="BD699" s="214"/>
      <c r="BE699" s="214"/>
      <c r="BF699" s="214"/>
      <c r="BG699" s="214"/>
      <c r="BH699" s="214"/>
      <c r="BI699" s="214"/>
      <c r="BJ699" s="214"/>
      <c r="BK699" s="214"/>
      <c r="BL699" s="214"/>
      <c r="BM699" s="214"/>
      <c r="BN699" s="214"/>
      <c r="BO699" s="214"/>
      <c r="BP699" s="214"/>
      <c r="BQ699" s="214"/>
      <c r="BR699" s="214"/>
      <c r="BS699" s="214"/>
      <c r="BT699" s="214"/>
      <c r="BU699" s="214"/>
      <c r="BV699" s="214"/>
      <c r="BW699" s="214"/>
      <c r="BX699" s="214"/>
      <c r="BY699" s="214"/>
      <c r="BZ699" s="214"/>
      <c r="CA699" s="214"/>
      <c r="CB699" s="214"/>
      <c r="CC699" s="214"/>
      <c r="CD699" s="214"/>
      <c r="CE699" s="214"/>
      <c r="CF699" s="214"/>
      <c r="CG699" s="214"/>
      <c r="CH699" s="214"/>
      <c r="CI699" s="214"/>
      <c r="CJ699" s="214"/>
      <c r="CK699" s="214"/>
      <c r="CL699" s="214"/>
      <c r="CM699" s="214"/>
      <c r="CN699" s="214"/>
      <c r="CO699" s="214"/>
      <c r="CP699" s="214"/>
      <c r="CQ699" s="214"/>
      <c r="CR699" s="214"/>
      <c r="CS699" s="214"/>
      <c r="CT699" s="214"/>
      <c r="CU699" s="214"/>
      <c r="CV699" s="214"/>
      <c r="CW699" s="214"/>
      <c r="CX699" s="214"/>
      <c r="CY699" s="214"/>
      <c r="CZ699" s="214"/>
    </row>
    <row r="700" s="218" customFormat="true" ht="25.15" customHeight="true" x14ac:dyDescent="0.2">
      <c r="C700" s="445"/>
      <c r="D700" s="445"/>
      <c r="E700" s="445"/>
      <c r="F700" s="445"/>
      <c r="G700" s="445"/>
      <c r="H700" s="445"/>
      <c r="I700" s="1888" t="s">
        <v>224</v>
      </c>
      <c r="J700" s="1889"/>
      <c r="K700" s="445"/>
      <c r="L700" s="445"/>
      <c r="M700" s="445"/>
      <c r="N700" s="445"/>
      <c r="O700" s="445"/>
      <c r="P700" s="445"/>
      <c r="Q700" s="445"/>
      <c r="Z700" s="211"/>
      <c r="AA700" s="211"/>
      <c r="AB700" s="211"/>
      <c r="AC700" s="211"/>
      <c r="AD700" s="211"/>
      <c r="AE700" s="211"/>
      <c r="AF700" s="211"/>
      <c r="AG700" s="211"/>
      <c r="AH700" s="211"/>
      <c r="AI700" s="211"/>
      <c r="AJ700" s="211"/>
      <c r="AK700" s="211"/>
      <c r="AL700" s="211"/>
      <c r="AM700" s="211"/>
      <c r="AN700" s="211"/>
      <c r="AO700" s="211"/>
      <c r="AP700" s="211"/>
      <c r="AQ700" s="211"/>
      <c r="AR700" s="211"/>
      <c r="AS700" s="211"/>
      <c r="AT700" s="211"/>
      <c r="AU700" s="211"/>
      <c r="AV700" s="211"/>
      <c r="AW700" s="211"/>
      <c r="AX700" s="211"/>
      <c r="AY700" s="211"/>
      <c r="AZ700" s="211"/>
      <c r="BA700" s="214"/>
      <c r="BB700" s="289"/>
      <c r="BC700" s="214"/>
      <c r="BD700" s="214"/>
      <c r="BE700" s="214"/>
      <c r="BF700" s="214"/>
      <c r="BG700" s="214"/>
      <c r="BH700" s="214"/>
      <c r="BI700" s="214"/>
      <c r="BJ700" s="214"/>
      <c r="BK700" s="214"/>
      <c r="BL700" s="214"/>
      <c r="BM700" s="214"/>
      <c r="BN700" s="214"/>
      <c r="BO700" s="214"/>
      <c r="BP700" s="214"/>
      <c r="BQ700" s="214"/>
      <c r="BR700" s="214"/>
      <c r="BS700" s="214"/>
      <c r="BT700" s="214"/>
      <c r="BU700" s="214"/>
      <c r="BV700" s="214"/>
      <c r="BW700" s="214"/>
      <c r="BX700" s="214"/>
      <c r="BY700" s="214"/>
      <c r="BZ700" s="214"/>
      <c r="CA700" s="214"/>
      <c r="CB700" s="214"/>
      <c r="CC700" s="214"/>
      <c r="CD700" s="214"/>
      <c r="CE700" s="214"/>
      <c r="CF700" s="214"/>
      <c r="CG700" s="214"/>
      <c r="CH700" s="214"/>
      <c r="CI700" s="214"/>
      <c r="CJ700" s="214"/>
      <c r="CK700" s="214"/>
      <c r="CL700" s="214"/>
      <c r="CM700" s="214"/>
      <c r="CN700" s="214"/>
      <c r="CO700" s="214"/>
      <c r="CP700" s="214"/>
      <c r="CQ700" s="214"/>
      <c r="CR700" s="214"/>
      <c r="CS700" s="214"/>
      <c r="CT700" s="214"/>
      <c r="CU700" s="214"/>
      <c r="CV700" s="214"/>
      <c r="CW700" s="214"/>
      <c r="CX700" s="214"/>
      <c r="CY700" s="214"/>
      <c r="CZ700" s="214"/>
    </row>
    <row r="701" ht="25.15" customHeight="true" x14ac:dyDescent="0.2">
      <c r="C701" s="461"/>
      <c r="D701" s="461"/>
      <c r="E701" s="461"/>
      <c r="F701" s="461"/>
      <c r="G701" s="461"/>
      <c r="H701" s="461"/>
      <c r="I701" s="507" t="s">
        <v>193</v>
      </c>
      <c r="J701" s="537" t="s">
        <v>194</v>
      </c>
      <c r="K701" s="461"/>
      <c r="L701" s="461"/>
      <c r="M701" s="461"/>
      <c r="N701" s="461"/>
      <c r="O701" s="461"/>
      <c r="P701" s="461"/>
      <c r="Q701" s="461"/>
      <c r="BA701" s="214"/>
      <c r="BB701" s="289"/>
      <c r="BC701" s="214"/>
      <c r="BD701" s="214"/>
      <c r="BE701" s="214"/>
      <c r="BF701" s="214"/>
      <c r="BG701" s="214"/>
      <c r="BH701" s="214"/>
      <c r="BI701" s="214"/>
      <c r="BJ701" s="214"/>
      <c r="BK701" s="214"/>
      <c r="BL701" s="214"/>
      <c r="BM701" s="214"/>
      <c r="BN701" s="214"/>
      <c r="BO701" s="214"/>
      <c r="BP701" s="214"/>
      <c r="BQ701" s="214"/>
      <c r="BR701" s="214"/>
      <c r="BS701" s="214"/>
      <c r="BT701" s="214"/>
      <c r="BU701" s="214"/>
      <c r="BV701" s="214"/>
      <c r="BW701" s="214"/>
      <c r="BX701" s="214"/>
      <c r="BY701" s="214"/>
      <c r="BZ701" s="214"/>
      <c r="CA701" s="214"/>
      <c r="CB701" s="214"/>
      <c r="CC701" s="214"/>
      <c r="CD701" s="214"/>
      <c r="CE701" s="214"/>
      <c r="CF701" s="214"/>
      <c r="CG701" s="214"/>
      <c r="CH701" s="214"/>
      <c r="CI701" s="214"/>
      <c r="CJ701" s="214"/>
      <c r="CK701" s="214"/>
      <c r="CL701" s="214"/>
      <c r="CM701" s="214"/>
      <c r="CN701" s="214"/>
      <c r="CO701" s="214"/>
      <c r="CP701" s="214"/>
      <c r="CQ701" s="214"/>
      <c r="CR701" s="214"/>
      <c r="CS701" s="214"/>
      <c r="CT701" s="214"/>
      <c r="CU701" s="214"/>
      <c r="CV701" s="214"/>
      <c r="CW701" s="214"/>
      <c r="CX701" s="214"/>
      <c r="CY701" s="214"/>
      <c r="CZ701" s="214"/>
    </row>
    <row r="702" ht="25.15" customHeight="true" x14ac:dyDescent="0.2">
      <c r="C702" s="461"/>
      <c r="D702" s="461"/>
      <c r="E702" s="461"/>
      <c r="F702" s="461"/>
      <c r="G702" s="461"/>
      <c r="H702" s="461"/>
      <c r="I702" s="538" t="s">
        <v>194</v>
      </c>
      <c r="J702" s="539">
        <v>1.0000000000000004</v>
      </c>
      <c r="K702" s="461"/>
      <c r="L702" s="461"/>
      <c r="M702" s="461"/>
      <c r="N702" s="461"/>
      <c r="O702" s="461"/>
      <c r="P702" s="461"/>
      <c r="Q702" s="461"/>
      <c r="BA702" s="214"/>
      <c r="BB702" s="289"/>
      <c r="BC702" s="214"/>
      <c r="BD702" s="214"/>
      <c r="BE702" s="214"/>
      <c r="BF702" s="214"/>
      <c r="BG702" s="214"/>
      <c r="BH702" s="214"/>
      <c r="BI702" s="214"/>
      <c r="BJ702" s="214"/>
      <c r="BK702" s="214"/>
      <c r="BL702" s="214"/>
      <c r="BM702" s="214"/>
      <c r="BN702" s="214"/>
      <c r="BO702" s="214"/>
      <c r="BP702" s="214"/>
      <c r="BQ702" s="214"/>
      <c r="BR702" s="214"/>
      <c r="BS702" s="214"/>
      <c r="BT702" s="214"/>
      <c r="BU702" s="214"/>
      <c r="BV702" s="214"/>
      <c r="BW702" s="214"/>
      <c r="BX702" s="214"/>
      <c r="BY702" s="214"/>
      <c r="BZ702" s="214"/>
      <c r="CA702" s="214"/>
      <c r="CB702" s="214"/>
      <c r="CC702" s="214"/>
      <c r="CD702" s="214"/>
      <c r="CE702" s="214"/>
      <c r="CF702" s="214"/>
      <c r="CG702" s="214"/>
      <c r="CH702" s="214"/>
      <c r="CI702" s="214"/>
      <c r="CJ702" s="214"/>
      <c r="CK702" s="214"/>
      <c r="CL702" s="214"/>
      <c r="CM702" s="214"/>
      <c r="CN702" s="214"/>
      <c r="CO702" s="214"/>
      <c r="CP702" s="214"/>
      <c r="CQ702" s="214"/>
      <c r="CR702" s="214"/>
      <c r="CS702" s="214"/>
      <c r="CT702" s="214"/>
      <c r="CU702" s="214"/>
      <c r="CV702" s="214"/>
      <c r="CW702" s="214"/>
      <c r="CX702" s="214"/>
      <c r="CY702" s="214"/>
      <c r="CZ702" s="214"/>
    </row>
    <row r="703" ht="25.15" customHeight="true" x14ac:dyDescent="0.2">
      <c r="C703" s="461"/>
      <c r="D703" s="461"/>
      <c r="E703" s="461"/>
      <c r="F703" s="461"/>
      <c r="G703" s="461"/>
      <c r="H703" s="461"/>
      <c r="I703" s="461"/>
      <c r="J703" s="461"/>
      <c r="K703" s="461"/>
      <c r="L703" s="461"/>
      <c r="M703" s="461"/>
      <c r="N703" s="461"/>
      <c r="O703" s="461"/>
      <c r="P703" s="461"/>
      <c r="Q703" s="461"/>
      <c r="BA703" s="214"/>
      <c r="BB703" s="289"/>
      <c r="BC703" s="214"/>
      <c r="BD703" s="214"/>
      <c r="BE703" s="214"/>
      <c r="BF703" s="214"/>
      <c r="BG703" s="214"/>
      <c r="BH703" s="214"/>
      <c r="BI703" s="214"/>
      <c r="BJ703" s="214"/>
      <c r="BK703" s="214"/>
      <c r="BL703" s="214"/>
      <c r="BM703" s="214"/>
      <c r="BN703" s="214"/>
      <c r="BO703" s="214"/>
      <c r="BP703" s="214"/>
      <c r="BQ703" s="214"/>
      <c r="BR703" s="214"/>
      <c r="BS703" s="214"/>
      <c r="BT703" s="214"/>
      <c r="BU703" s="214"/>
      <c r="BV703" s="214"/>
      <c r="BW703" s="214"/>
      <c r="BX703" s="214"/>
      <c r="BY703" s="214"/>
      <c r="BZ703" s="214"/>
      <c r="CA703" s="214"/>
      <c r="CB703" s="214"/>
      <c r="CC703" s="214"/>
      <c r="CD703" s="214"/>
      <c r="CE703" s="214"/>
      <c r="CF703" s="214"/>
      <c r="CG703" s="214"/>
      <c r="CH703" s="214"/>
      <c r="CI703" s="214"/>
      <c r="CJ703" s="214"/>
      <c r="CK703" s="214"/>
      <c r="CL703" s="214"/>
      <c r="CM703" s="214"/>
      <c r="CN703" s="214"/>
      <c r="CO703" s="214"/>
      <c r="CP703" s="214"/>
      <c r="CQ703" s="214"/>
      <c r="CR703" s="214"/>
      <c r="CS703" s="214"/>
      <c r="CT703" s="214"/>
      <c r="CU703" s="214"/>
      <c r="CV703" s="214"/>
      <c r="CW703" s="214"/>
      <c r="CX703" s="214"/>
      <c r="CY703" s="214"/>
      <c r="CZ703" s="214"/>
    </row>
    <row r="704" ht="25.15" customHeight="true" x14ac:dyDescent="0.2">
      <c r="C704" s="461"/>
      <c r="D704" s="461"/>
      <c r="E704" s="461"/>
      <c r="F704" s="461"/>
      <c r="G704" s="461"/>
      <c r="H704" s="461"/>
      <c r="I704" s="461"/>
      <c r="J704" s="461"/>
      <c r="K704" s="461"/>
      <c r="L704" s="461"/>
      <c r="M704" s="461"/>
      <c r="N704" s="461"/>
      <c r="O704" s="461"/>
      <c r="P704" s="461"/>
      <c r="Q704" s="461"/>
      <c r="BA704" s="214"/>
      <c r="BB704" s="289"/>
      <c r="BC704" s="214"/>
      <c r="BD704" s="214"/>
      <c r="BE704" s="214"/>
      <c r="BF704" s="214"/>
      <c r="BG704" s="214"/>
      <c r="BH704" s="214"/>
      <c r="BI704" s="214"/>
      <c r="BJ704" s="214"/>
      <c r="BK704" s="214"/>
      <c r="BL704" s="214"/>
      <c r="BM704" s="214"/>
      <c r="BN704" s="214"/>
      <c r="BO704" s="214"/>
      <c r="BP704" s="214"/>
      <c r="BQ704" s="214"/>
      <c r="BR704" s="214"/>
      <c r="BS704" s="214"/>
      <c r="BT704" s="214"/>
      <c r="BU704" s="214"/>
      <c r="BV704" s="214"/>
      <c r="BW704" s="214"/>
      <c r="BX704" s="214"/>
      <c r="BY704" s="214"/>
      <c r="BZ704" s="214"/>
      <c r="CA704" s="214"/>
      <c r="CB704" s="214"/>
      <c r="CC704" s="214"/>
      <c r="CD704" s="214"/>
      <c r="CE704" s="214"/>
      <c r="CF704" s="214"/>
      <c r="CG704" s="214"/>
      <c r="CH704" s="214"/>
      <c r="CI704" s="214"/>
      <c r="CJ704" s="214"/>
      <c r="CK704" s="214"/>
      <c r="CL704" s="214"/>
      <c r="CM704" s="214"/>
      <c r="CN704" s="214"/>
      <c r="CO704" s="214"/>
      <c r="CP704" s="214"/>
      <c r="CQ704" s="214"/>
      <c r="CR704" s="214"/>
      <c r="CS704" s="214"/>
      <c r="CT704" s="214"/>
      <c r="CU704" s="214"/>
      <c r="CV704" s="214"/>
      <c r="CW704" s="214"/>
      <c r="CX704" s="214"/>
      <c r="CY704" s="214"/>
      <c r="CZ704" s="214"/>
    </row>
    <row r="705" ht="25.15" customHeight="true" x14ac:dyDescent="0.2">
      <c r="C705" s="461"/>
      <c r="D705" s="461"/>
      <c r="E705" s="461"/>
      <c r="F705" s="461"/>
      <c r="G705" s="461"/>
      <c r="H705" s="461"/>
      <c r="I705" s="461"/>
      <c r="J705" s="461"/>
      <c r="K705" s="461"/>
      <c r="L705" s="461"/>
      <c r="M705" s="461"/>
      <c r="N705" s="461"/>
      <c r="O705" s="461"/>
      <c r="P705" s="461"/>
      <c r="Q705" s="461"/>
      <c r="BA705" s="214"/>
      <c r="BB705" s="289"/>
      <c r="BC705" s="214"/>
      <c r="BD705" s="214"/>
      <c r="BE705" s="214"/>
      <c r="BF705" s="214"/>
      <c r="BG705" s="214"/>
      <c r="BH705" s="214"/>
      <c r="BI705" s="214"/>
      <c r="BJ705" s="214"/>
      <c r="BK705" s="214"/>
      <c r="BL705" s="214"/>
      <c r="BM705" s="214"/>
      <c r="BN705" s="214"/>
      <c r="BO705" s="214"/>
      <c r="BP705" s="214"/>
      <c r="BQ705" s="214"/>
      <c r="BR705" s="214"/>
      <c r="BS705" s="214"/>
      <c r="BT705" s="214"/>
      <c r="BU705" s="214"/>
      <c r="BV705" s="214"/>
      <c r="BW705" s="214"/>
      <c r="BX705" s="214"/>
      <c r="BY705" s="214"/>
      <c r="BZ705" s="214"/>
      <c r="CA705" s="214"/>
      <c r="CB705" s="214"/>
      <c r="CC705" s="214"/>
      <c r="CD705" s="214"/>
      <c r="CE705" s="214"/>
      <c r="CF705" s="214"/>
      <c r="CG705" s="214"/>
      <c r="CH705" s="214"/>
      <c r="CI705" s="214"/>
      <c r="CJ705" s="214"/>
      <c r="CK705" s="214"/>
      <c r="CL705" s="214"/>
      <c r="CM705" s="214"/>
      <c r="CN705" s="214"/>
      <c r="CO705" s="214"/>
      <c r="CP705" s="214"/>
      <c r="CQ705" s="214"/>
      <c r="CR705" s="214"/>
      <c r="CS705" s="214"/>
      <c r="CT705" s="214"/>
      <c r="CU705" s="214"/>
      <c r="CV705" s="214"/>
      <c r="CW705" s="214"/>
      <c r="CX705" s="214"/>
      <c r="CY705" s="214"/>
      <c r="CZ705" s="214"/>
    </row>
    <row r="706" ht="25.15" customHeight="true" x14ac:dyDescent="0.2">
      <c r="C706" s="461"/>
      <c r="D706" s="461"/>
      <c r="E706" s="461"/>
      <c r="F706" s="461"/>
      <c r="G706" s="461"/>
      <c r="H706" s="461"/>
      <c r="I706" s="461"/>
      <c r="J706" s="461"/>
      <c r="K706" s="461"/>
      <c r="L706" s="461"/>
      <c r="M706" s="461"/>
      <c r="N706" s="461"/>
      <c r="O706" s="461"/>
      <c r="P706" s="461"/>
      <c r="Q706" s="461"/>
      <c r="BA706" s="214"/>
      <c r="BB706" s="289"/>
      <c r="BC706" s="214"/>
      <c r="BD706" s="214"/>
      <c r="BE706" s="214"/>
      <c r="BF706" s="214"/>
      <c r="BG706" s="214"/>
      <c r="BH706" s="214"/>
      <c r="BI706" s="214"/>
      <c r="BJ706" s="214"/>
      <c r="BK706" s="214"/>
      <c r="BL706" s="214"/>
      <c r="BM706" s="214"/>
      <c r="BN706" s="214"/>
      <c r="BO706" s="214"/>
      <c r="BP706" s="214"/>
      <c r="BQ706" s="214"/>
      <c r="BR706" s="214"/>
      <c r="BS706" s="214"/>
      <c r="BT706" s="214"/>
      <c r="BU706" s="214"/>
      <c r="BV706" s="214"/>
      <c r="BW706" s="214"/>
      <c r="BX706" s="214"/>
      <c r="BY706" s="214"/>
      <c r="BZ706" s="214"/>
      <c r="CA706" s="214"/>
      <c r="CB706" s="214"/>
      <c r="CC706" s="214"/>
      <c r="CD706" s="214"/>
      <c r="CE706" s="214"/>
      <c r="CF706" s="214"/>
      <c r="CG706" s="214"/>
      <c r="CH706" s="214"/>
      <c r="CI706" s="214"/>
      <c r="CJ706" s="214"/>
      <c r="CK706" s="214"/>
      <c r="CL706" s="214"/>
      <c r="CM706" s="214"/>
      <c r="CN706" s="214"/>
      <c r="CO706" s="214"/>
      <c r="CP706" s="214"/>
      <c r="CQ706" s="214"/>
      <c r="CR706" s="214"/>
      <c r="CS706" s="214"/>
      <c r="CT706" s="214"/>
      <c r="CU706" s="214"/>
      <c r="CV706" s="214"/>
      <c r="CW706" s="214"/>
      <c r="CX706" s="214"/>
      <c r="CY706" s="214"/>
      <c r="CZ706" s="214"/>
    </row>
    <row r="707" ht="25.15" customHeight="true" x14ac:dyDescent="0.2">
      <c r="C707" s="461"/>
      <c r="D707" s="461"/>
      <c r="E707" s="461"/>
      <c r="F707" s="461"/>
      <c r="G707" s="461"/>
      <c r="H707" s="461"/>
      <c r="I707" s="461"/>
      <c r="J707" s="461"/>
      <c r="K707" s="461"/>
      <c r="L707" s="461"/>
      <c r="M707" s="461"/>
      <c r="N707" s="461"/>
      <c r="O707" s="461"/>
      <c r="P707" s="461"/>
      <c r="Q707" s="461"/>
      <c r="BA707" s="214"/>
      <c r="BB707" s="289"/>
      <c r="BC707" s="214"/>
      <c r="BD707" s="214"/>
      <c r="BE707" s="214"/>
      <c r="BF707" s="214"/>
      <c r="BG707" s="214"/>
      <c r="BH707" s="214"/>
      <c r="BI707" s="214"/>
      <c r="BJ707" s="214"/>
      <c r="BK707" s="214"/>
      <c r="BL707" s="214"/>
      <c r="BM707" s="214"/>
      <c r="BN707" s="214"/>
      <c r="BO707" s="214"/>
      <c r="BP707" s="214"/>
      <c r="BQ707" s="214"/>
      <c r="BR707" s="214"/>
      <c r="BS707" s="214"/>
      <c r="BT707" s="214"/>
      <c r="BU707" s="214"/>
      <c r="BV707" s="214"/>
      <c r="BW707" s="214"/>
      <c r="BX707" s="214"/>
      <c r="BY707" s="214"/>
      <c r="BZ707" s="214"/>
      <c r="CA707" s="214"/>
      <c r="CB707" s="214"/>
      <c r="CC707" s="214"/>
      <c r="CD707" s="214"/>
      <c r="CE707" s="214"/>
      <c r="CF707" s="214"/>
      <c r="CG707" s="214"/>
      <c r="CH707" s="214"/>
      <c r="CI707" s="214"/>
      <c r="CJ707" s="214"/>
      <c r="CK707" s="214"/>
      <c r="CL707" s="214"/>
      <c r="CM707" s="214"/>
      <c r="CN707" s="214"/>
      <c r="CO707" s="214"/>
      <c r="CP707" s="214"/>
      <c r="CQ707" s="214"/>
      <c r="CR707" s="214"/>
      <c r="CS707" s="214"/>
      <c r="CT707" s="214"/>
      <c r="CU707" s="214"/>
      <c r="CV707" s="214"/>
      <c r="CW707" s="214"/>
      <c r="CX707" s="214"/>
      <c r="CY707" s="214"/>
      <c r="CZ707" s="214"/>
    </row>
    <row r="708" ht="25.15" customHeight="true" x14ac:dyDescent="0.2">
      <c r="C708" s="461"/>
      <c r="D708" s="461"/>
      <c r="E708" s="461"/>
      <c r="F708" s="461"/>
      <c r="G708" s="461"/>
      <c r="H708" s="461"/>
      <c r="I708" s="461"/>
      <c r="J708" s="461"/>
      <c r="K708" s="461"/>
      <c r="L708" s="461"/>
      <c r="M708" s="461"/>
      <c r="N708" s="461"/>
      <c r="O708" s="461"/>
      <c r="P708" s="461"/>
      <c r="Q708" s="461"/>
      <c r="BA708" s="214"/>
      <c r="BB708" s="289"/>
      <c r="BC708" s="214"/>
      <c r="BD708" s="214"/>
      <c r="BE708" s="214"/>
      <c r="BF708" s="214"/>
      <c r="BG708" s="214"/>
      <c r="BH708" s="214"/>
      <c r="BI708" s="214"/>
      <c r="BJ708" s="214"/>
      <c r="BK708" s="214"/>
      <c r="BL708" s="214"/>
      <c r="BM708" s="214"/>
      <c r="BN708" s="214"/>
      <c r="BO708" s="214"/>
      <c r="BP708" s="214"/>
      <c r="BQ708" s="214"/>
      <c r="BR708" s="214"/>
      <c r="BS708" s="214"/>
      <c r="BT708" s="214"/>
      <c r="BU708" s="214"/>
      <c r="BV708" s="214"/>
      <c r="BW708" s="214"/>
      <c r="BX708" s="214"/>
      <c r="BY708" s="214"/>
      <c r="BZ708" s="214"/>
      <c r="CA708" s="214"/>
      <c r="CB708" s="214"/>
      <c r="CC708" s="214"/>
      <c r="CD708" s="214"/>
      <c r="CE708" s="214"/>
      <c r="CF708" s="214"/>
      <c r="CG708" s="214"/>
      <c r="CH708" s="214"/>
      <c r="CI708" s="214"/>
      <c r="CJ708" s="214"/>
      <c r="CK708" s="214"/>
      <c r="CL708" s="214"/>
      <c r="CM708" s="214"/>
      <c r="CN708" s="214"/>
      <c r="CO708" s="214"/>
      <c r="CP708" s="214"/>
      <c r="CQ708" s="214"/>
      <c r="CR708" s="214"/>
      <c r="CS708" s="214"/>
      <c r="CT708" s="214"/>
      <c r="CU708" s="214"/>
      <c r="CV708" s="214"/>
      <c r="CW708" s="214"/>
      <c r="CX708" s="214"/>
      <c r="CY708" s="214"/>
      <c r="CZ708" s="214"/>
    </row>
    <row r="709" ht="25.15" customHeight="true" x14ac:dyDescent="0.2">
      <c r="C709" s="461"/>
      <c r="D709" s="461"/>
      <c r="E709" s="461"/>
      <c r="F709" s="461"/>
      <c r="G709" s="461"/>
      <c r="H709" s="461"/>
      <c r="I709" s="461"/>
      <c r="J709" s="461"/>
      <c r="K709" s="461"/>
      <c r="L709" s="461"/>
      <c r="M709" s="461"/>
      <c r="N709" s="461"/>
      <c r="O709" s="461"/>
      <c r="P709" s="461"/>
      <c r="Q709" s="461"/>
      <c r="BA709" s="214"/>
      <c r="BB709" s="289"/>
      <c r="BC709" s="214"/>
      <c r="BD709" s="214"/>
      <c r="BE709" s="214"/>
      <c r="BF709" s="214"/>
      <c r="BG709" s="214"/>
      <c r="BH709" s="214"/>
      <c r="BI709" s="214"/>
      <c r="BJ709" s="214"/>
      <c r="BK709" s="214"/>
      <c r="BL709" s="214"/>
      <c r="BM709" s="214"/>
      <c r="BN709" s="214"/>
      <c r="BO709" s="214"/>
      <c r="BP709" s="214"/>
      <c r="BQ709" s="214"/>
      <c r="BR709" s="214"/>
      <c r="BS709" s="214"/>
      <c r="BT709" s="214"/>
      <c r="BU709" s="214"/>
      <c r="BV709" s="214"/>
      <c r="BW709" s="214"/>
      <c r="BX709" s="214"/>
      <c r="BY709" s="214"/>
      <c r="BZ709" s="214"/>
      <c r="CA709" s="214"/>
      <c r="CB709" s="214"/>
      <c r="CC709" s="214"/>
      <c r="CD709" s="214"/>
      <c r="CE709" s="214"/>
      <c r="CF709" s="214"/>
      <c r="CG709" s="214"/>
      <c r="CH709" s="214"/>
      <c r="CI709" s="214"/>
      <c r="CJ709" s="214"/>
      <c r="CK709" s="214"/>
      <c r="CL709" s="214"/>
      <c r="CM709" s="214"/>
      <c r="CN709" s="214"/>
      <c r="CO709" s="214"/>
      <c r="CP709" s="214"/>
      <c r="CQ709" s="214"/>
      <c r="CR709" s="214"/>
      <c r="CS709" s="214"/>
      <c r="CT709" s="214"/>
      <c r="CU709" s="214"/>
      <c r="CV709" s="214"/>
      <c r="CW709" s="214"/>
      <c r="CX709" s="214"/>
      <c r="CY709" s="214"/>
      <c r="CZ709" s="214"/>
    </row>
    <row r="710" ht="25.15" customHeight="true" x14ac:dyDescent="0.2">
      <c r="C710" s="461"/>
      <c r="D710" s="461"/>
      <c r="E710" s="461"/>
      <c r="F710" s="461"/>
      <c r="G710" s="461"/>
      <c r="H710" s="461"/>
      <c r="I710" s="461"/>
      <c r="J710" s="461"/>
      <c r="K710" s="461"/>
      <c r="L710" s="461"/>
      <c r="M710" s="461"/>
      <c r="N710" s="461"/>
      <c r="O710" s="461"/>
      <c r="P710" s="461"/>
      <c r="Q710" s="461"/>
      <c r="BA710" s="214"/>
      <c r="BB710" s="289"/>
      <c r="BC710" s="214"/>
      <c r="BD710" s="214"/>
      <c r="BE710" s="214"/>
      <c r="BF710" s="214"/>
      <c r="BG710" s="214"/>
      <c r="BH710" s="214"/>
      <c r="BI710" s="214"/>
      <c r="BJ710" s="214"/>
      <c r="BK710" s="214"/>
      <c r="BL710" s="214"/>
      <c r="BM710" s="214"/>
      <c r="BN710" s="214"/>
      <c r="BO710" s="214"/>
      <c r="BP710" s="214"/>
      <c r="BQ710" s="214"/>
      <c r="BR710" s="214"/>
      <c r="BS710" s="214"/>
      <c r="BT710" s="214"/>
      <c r="BU710" s="214"/>
      <c r="BV710" s="214"/>
      <c r="BW710" s="214"/>
      <c r="BX710" s="214"/>
      <c r="BY710" s="214"/>
      <c r="BZ710" s="214"/>
      <c r="CA710" s="214"/>
      <c r="CB710" s="214"/>
      <c r="CC710" s="214"/>
      <c r="CD710" s="214"/>
      <c r="CE710" s="214"/>
      <c r="CF710" s="214"/>
      <c r="CG710" s="214"/>
      <c r="CH710" s="214"/>
      <c r="CI710" s="214"/>
      <c r="CJ710" s="214"/>
      <c r="CK710" s="214"/>
      <c r="CL710" s="214"/>
      <c r="CM710" s="214"/>
      <c r="CN710" s="214"/>
      <c r="CO710" s="214"/>
      <c r="CP710" s="214"/>
      <c r="CQ710" s="214"/>
      <c r="CR710" s="214"/>
      <c r="CS710" s="214"/>
      <c r="CT710" s="214"/>
      <c r="CU710" s="214"/>
      <c r="CV710" s="214"/>
      <c r="CW710" s="214"/>
      <c r="CX710" s="214"/>
      <c r="CY710" s="214"/>
      <c r="CZ710" s="214"/>
    </row>
    <row r="711" ht="25.15" customHeight="true" x14ac:dyDescent="0.2">
      <c r="C711" s="461"/>
      <c r="D711" s="461"/>
      <c r="E711" s="461"/>
      <c r="F711" s="461"/>
      <c r="G711" s="461"/>
      <c r="H711" s="461"/>
      <c r="I711" s="461"/>
      <c r="J711" s="461"/>
      <c r="K711" s="461"/>
      <c r="L711" s="461"/>
      <c r="M711" s="461"/>
      <c r="N711" s="461"/>
      <c r="O711" s="461"/>
      <c r="P711" s="461"/>
      <c r="Q711" s="461"/>
      <c r="BA711" s="214"/>
      <c r="BB711" s="289"/>
      <c r="BC711" s="214"/>
      <c r="BD711" s="214"/>
      <c r="BE711" s="214"/>
      <c r="BF711" s="214"/>
      <c r="BG711" s="214"/>
      <c r="BH711" s="214"/>
      <c r="BI711" s="214"/>
      <c r="BJ711" s="214"/>
      <c r="BK711" s="214"/>
      <c r="BL711" s="214"/>
      <c r="BM711" s="214"/>
      <c r="BN711" s="214"/>
      <c r="BO711" s="214"/>
      <c r="BP711" s="214"/>
      <c r="BQ711" s="214"/>
      <c r="BR711" s="214"/>
      <c r="BS711" s="214"/>
      <c r="BT711" s="214"/>
      <c r="BU711" s="214"/>
      <c r="BV711" s="214"/>
      <c r="BW711" s="214"/>
      <c r="BX711" s="214"/>
      <c r="BY711" s="214"/>
      <c r="BZ711" s="214"/>
      <c r="CA711" s="214"/>
      <c r="CB711" s="214"/>
      <c r="CC711" s="214"/>
      <c r="CD711" s="214"/>
      <c r="CE711" s="214"/>
      <c r="CF711" s="214"/>
      <c r="CG711" s="214"/>
      <c r="CH711" s="214"/>
      <c r="CI711" s="214"/>
      <c r="CJ711" s="214"/>
      <c r="CK711" s="214"/>
      <c r="CL711" s="214"/>
      <c r="CM711" s="214"/>
      <c r="CN711" s="214"/>
      <c r="CO711" s="214"/>
      <c r="CP711" s="214"/>
      <c r="CQ711" s="214"/>
      <c r="CR711" s="214"/>
      <c r="CS711" s="214"/>
      <c r="CT711" s="214"/>
      <c r="CU711" s="214"/>
      <c r="CV711" s="214"/>
      <c r="CW711" s="214"/>
      <c r="CX711" s="214"/>
      <c r="CY711" s="214"/>
      <c r="CZ711" s="214"/>
    </row>
    <row r="712" ht="25.15" customHeight="true" x14ac:dyDescent="0.2">
      <c r="C712" s="461"/>
      <c r="D712" s="461"/>
      <c r="E712" s="461"/>
      <c r="F712" s="461"/>
      <c r="G712" s="461"/>
      <c r="H712" s="461"/>
      <c r="I712" s="461"/>
      <c r="J712" s="461"/>
      <c r="K712" s="461"/>
      <c r="L712" s="461"/>
      <c r="M712" s="461"/>
      <c r="N712" s="461"/>
      <c r="O712" s="461"/>
      <c r="P712" s="461"/>
      <c r="Q712" s="461"/>
      <c r="BA712" s="214"/>
      <c r="BB712" s="289"/>
      <c r="BC712" s="214"/>
      <c r="BD712" s="214"/>
      <c r="BE712" s="214"/>
      <c r="BF712" s="214"/>
      <c r="BG712" s="214"/>
      <c r="BH712" s="214"/>
      <c r="BI712" s="214"/>
      <c r="BJ712" s="214"/>
      <c r="BK712" s="214"/>
      <c r="BL712" s="214"/>
      <c r="BM712" s="214"/>
      <c r="BN712" s="214"/>
      <c r="BO712" s="214"/>
      <c r="BP712" s="214"/>
      <c r="BQ712" s="214"/>
      <c r="BR712" s="214"/>
      <c r="BS712" s="214"/>
      <c r="BT712" s="214"/>
      <c r="BU712" s="214"/>
      <c r="BV712" s="214"/>
      <c r="BW712" s="214"/>
      <c r="BX712" s="214"/>
      <c r="BY712" s="214"/>
      <c r="BZ712" s="214"/>
      <c r="CA712" s="214"/>
      <c r="CB712" s="214"/>
      <c r="CC712" s="214"/>
      <c r="CD712" s="214"/>
      <c r="CE712" s="214"/>
      <c r="CF712" s="214"/>
      <c r="CG712" s="214"/>
      <c r="CH712" s="214"/>
      <c r="CI712" s="214"/>
      <c r="CJ712" s="214"/>
      <c r="CK712" s="214"/>
      <c r="CL712" s="214"/>
      <c r="CM712" s="214"/>
      <c r="CN712" s="214"/>
      <c r="CO712" s="214"/>
      <c r="CP712" s="214"/>
      <c r="CQ712" s="214"/>
      <c r="CR712" s="214"/>
      <c r="CS712" s="214"/>
      <c r="CT712" s="214"/>
      <c r="CU712" s="214"/>
      <c r="CV712" s="214"/>
      <c r="CW712" s="214"/>
      <c r="CX712" s="214"/>
      <c r="CY712" s="214"/>
      <c r="CZ712" s="214"/>
    </row>
    <row r="713" ht="25.15" customHeight="true" x14ac:dyDescent="0.2">
      <c r="C713" s="461"/>
      <c r="D713" s="461"/>
      <c r="E713" s="461"/>
      <c r="F713" s="461"/>
      <c r="G713" s="461"/>
      <c r="H713" s="461"/>
      <c r="I713" s="461"/>
      <c r="J713" s="461"/>
      <c r="K713" s="461"/>
      <c r="L713" s="461"/>
      <c r="M713" s="461"/>
      <c r="N713" s="461"/>
      <c r="O713" s="461"/>
      <c r="P713" s="461"/>
      <c r="Q713" s="461"/>
      <c r="BA713" s="214"/>
      <c r="BB713" s="289"/>
      <c r="BC713" s="214"/>
      <c r="BD713" s="214"/>
      <c r="BE713" s="214"/>
      <c r="BF713" s="214"/>
      <c r="BG713" s="214"/>
      <c r="BH713" s="214"/>
      <c r="BI713" s="214"/>
      <c r="BJ713" s="214"/>
      <c r="BK713" s="214"/>
      <c r="BL713" s="214"/>
      <c r="BM713" s="214"/>
      <c r="BN713" s="214"/>
      <c r="BO713" s="214"/>
      <c r="BP713" s="214"/>
      <c r="BQ713" s="214"/>
      <c r="BR713" s="214"/>
      <c r="BS713" s="214"/>
      <c r="BT713" s="214"/>
      <c r="BU713" s="214"/>
      <c r="BV713" s="214"/>
      <c r="BW713" s="214"/>
      <c r="BX713" s="214"/>
      <c r="BY713" s="214"/>
      <c r="BZ713" s="214"/>
      <c r="CA713" s="214"/>
      <c r="CB713" s="214"/>
      <c r="CC713" s="214"/>
      <c r="CD713" s="214"/>
      <c r="CE713" s="214"/>
      <c r="CF713" s="214"/>
      <c r="CG713" s="214"/>
      <c r="CH713" s="214"/>
      <c r="CI713" s="214"/>
      <c r="CJ713" s="214"/>
      <c r="CK713" s="214"/>
      <c r="CL713" s="214"/>
      <c r="CM713" s="214"/>
      <c r="CN713" s="214"/>
      <c r="CO713" s="214"/>
      <c r="CP713" s="214"/>
      <c r="CQ713" s="214"/>
      <c r="CR713" s="214"/>
      <c r="CS713" s="214"/>
      <c r="CT713" s="214"/>
      <c r="CU713" s="214"/>
      <c r="CV713" s="214"/>
      <c r="CW713" s="214"/>
      <c r="CX713" s="214"/>
      <c r="CY713" s="214"/>
      <c r="CZ713" s="214"/>
    </row>
    <row r="714" ht="25.15" customHeight="true" x14ac:dyDescent="0.2">
      <c r="C714" s="461"/>
      <c r="D714" s="461"/>
      <c r="E714" s="461"/>
      <c r="F714" s="461"/>
      <c r="G714" s="461"/>
      <c r="H714" s="461"/>
      <c r="I714" s="461"/>
      <c r="J714" s="461"/>
      <c r="K714" s="461"/>
      <c r="L714" s="461"/>
      <c r="M714" s="461"/>
      <c r="N714" s="461"/>
      <c r="O714" s="461"/>
      <c r="P714" s="461"/>
      <c r="Q714" s="461"/>
      <c r="BA714" s="214"/>
      <c r="BB714" s="289"/>
      <c r="BC714" s="214"/>
      <c r="BD714" s="214"/>
      <c r="BE714" s="214"/>
      <c r="BF714" s="214"/>
      <c r="BG714" s="214"/>
      <c r="BH714" s="214"/>
      <c r="BI714" s="214"/>
      <c r="BJ714" s="214"/>
      <c r="BK714" s="214"/>
      <c r="BL714" s="214"/>
      <c r="BM714" s="214"/>
      <c r="BN714" s="214"/>
      <c r="BO714" s="214"/>
      <c r="BP714" s="214"/>
      <c r="BQ714" s="214"/>
      <c r="BR714" s="214"/>
      <c r="BS714" s="214"/>
      <c r="BT714" s="214"/>
      <c r="BU714" s="214"/>
      <c r="BV714" s="214"/>
      <c r="BW714" s="214"/>
      <c r="BX714" s="214"/>
      <c r="BY714" s="214"/>
      <c r="BZ714" s="214"/>
      <c r="CA714" s="214"/>
      <c r="CB714" s="214"/>
      <c r="CC714" s="214"/>
      <c r="CD714" s="214"/>
      <c r="CE714" s="214"/>
      <c r="CF714" s="214"/>
      <c r="CG714" s="214"/>
      <c r="CH714" s="214"/>
      <c r="CI714" s="214"/>
      <c r="CJ714" s="214"/>
      <c r="CK714" s="214"/>
      <c r="CL714" s="214"/>
      <c r="CM714" s="214"/>
      <c r="CN714" s="214"/>
      <c r="CO714" s="214"/>
      <c r="CP714" s="214"/>
      <c r="CQ714" s="214"/>
      <c r="CR714" s="214"/>
      <c r="CS714" s="214"/>
      <c r="CT714" s="214"/>
      <c r="CU714" s="214"/>
      <c r="CV714" s="214"/>
      <c r="CW714" s="214"/>
      <c r="CX714" s="214"/>
      <c r="CY714" s="214"/>
      <c r="CZ714" s="214"/>
    </row>
    <row r="715" ht="25.15" customHeight="true" x14ac:dyDescent="0.2">
      <c r="C715" s="461"/>
      <c r="D715" s="461"/>
      <c r="E715" s="461"/>
      <c r="F715" s="461"/>
      <c r="G715" s="461"/>
      <c r="H715" s="461"/>
      <c r="I715" s="461"/>
      <c r="J715" s="461"/>
      <c r="K715" s="461"/>
      <c r="L715" s="461"/>
      <c r="M715" s="461"/>
      <c r="N715" s="461"/>
      <c r="O715" s="461"/>
      <c r="P715" s="461"/>
      <c r="Q715" s="461"/>
      <c r="BA715" s="214"/>
      <c r="BB715" s="289"/>
      <c r="BC715" s="214"/>
      <c r="BD715" s="214"/>
      <c r="BE715" s="214"/>
      <c r="BF715" s="214"/>
      <c r="BG715" s="214"/>
      <c r="BH715" s="214"/>
      <c r="BI715" s="214"/>
      <c r="BJ715" s="214"/>
      <c r="BK715" s="214"/>
      <c r="BL715" s="214"/>
      <c r="BM715" s="214"/>
      <c r="BN715" s="214"/>
      <c r="BO715" s="214"/>
      <c r="BP715" s="214"/>
      <c r="BQ715" s="214"/>
      <c r="BR715" s="214"/>
      <c r="BS715" s="214"/>
      <c r="BT715" s="214"/>
      <c r="BU715" s="214"/>
      <c r="BV715" s="214"/>
      <c r="BW715" s="214"/>
      <c r="BX715" s="214"/>
      <c r="BY715" s="214"/>
      <c r="BZ715" s="214"/>
      <c r="CA715" s="214"/>
      <c r="CB715" s="214"/>
      <c r="CC715" s="214"/>
      <c r="CD715" s="214"/>
      <c r="CE715" s="214"/>
      <c r="CF715" s="214"/>
      <c r="CG715" s="214"/>
      <c r="CH715" s="214"/>
      <c r="CI715" s="214"/>
      <c r="CJ715" s="214"/>
      <c r="CK715" s="214"/>
      <c r="CL715" s="214"/>
      <c r="CM715" s="214"/>
      <c r="CN715" s="214"/>
      <c r="CO715" s="214"/>
      <c r="CP715" s="214"/>
      <c r="CQ715" s="214"/>
      <c r="CR715" s="214"/>
      <c r="CS715" s="214"/>
      <c r="CT715" s="214"/>
      <c r="CU715" s="214"/>
      <c r="CV715" s="214"/>
      <c r="CW715" s="214"/>
      <c r="CX715" s="214"/>
      <c r="CY715" s="214"/>
      <c r="CZ715" s="214"/>
    </row>
    <row r="716" ht="25.15" customHeight="true" x14ac:dyDescent="0.2">
      <c r="C716" s="461"/>
      <c r="D716" s="461"/>
      <c r="E716" s="461"/>
      <c r="F716" s="461"/>
      <c r="G716" s="461"/>
      <c r="H716" s="461"/>
      <c r="I716" s="461"/>
      <c r="J716" s="461"/>
      <c r="K716" s="461"/>
      <c r="L716" s="461"/>
      <c r="M716" s="461"/>
      <c r="N716" s="461"/>
      <c r="O716" s="461"/>
      <c r="P716" s="461"/>
      <c r="Q716" s="461"/>
      <c r="BA716" s="214"/>
      <c r="BB716" s="289"/>
      <c r="BC716" s="214"/>
      <c r="BD716" s="214"/>
      <c r="BE716" s="214"/>
      <c r="BF716" s="214"/>
      <c r="BG716" s="214"/>
      <c r="BH716" s="214"/>
      <c r="BI716" s="214"/>
      <c r="BJ716" s="214"/>
      <c r="BK716" s="214"/>
      <c r="BL716" s="214"/>
      <c r="BM716" s="214"/>
      <c r="BN716" s="214"/>
      <c r="BO716" s="214"/>
      <c r="BP716" s="214"/>
      <c r="BQ716" s="214"/>
      <c r="BR716" s="214"/>
      <c r="BS716" s="214"/>
      <c r="BT716" s="214"/>
      <c r="BU716" s="214"/>
      <c r="BV716" s="214"/>
      <c r="BW716" s="214"/>
      <c r="BX716" s="214"/>
      <c r="BY716" s="214"/>
      <c r="BZ716" s="214"/>
      <c r="CA716" s="214"/>
      <c r="CB716" s="214"/>
      <c r="CC716" s="214"/>
      <c r="CD716" s="214"/>
      <c r="CE716" s="214"/>
      <c r="CF716" s="214"/>
      <c r="CG716" s="214"/>
      <c r="CH716" s="214"/>
      <c r="CI716" s="214"/>
      <c r="CJ716" s="214"/>
      <c r="CK716" s="214"/>
      <c r="CL716" s="214"/>
      <c r="CM716" s="214"/>
      <c r="CN716" s="214"/>
      <c r="CO716" s="214"/>
      <c r="CP716" s="214"/>
      <c r="CQ716" s="214"/>
      <c r="CR716" s="214"/>
      <c r="CS716" s="214"/>
      <c r="CT716" s="214"/>
      <c r="CU716" s="214"/>
      <c r="CV716" s="214"/>
      <c r="CW716" s="214"/>
      <c r="CX716" s="214"/>
      <c r="CY716" s="214"/>
      <c r="CZ716" s="214"/>
    </row>
    <row r="717" ht="25.15" customHeight="true" x14ac:dyDescent="0.2">
      <c r="C717" s="461"/>
      <c r="D717" s="461"/>
      <c r="E717" s="461"/>
      <c r="F717" s="461"/>
      <c r="G717" s="461"/>
      <c r="H717" s="461"/>
      <c r="I717" s="461"/>
      <c r="J717" s="461"/>
      <c r="K717" s="461"/>
      <c r="L717" s="461"/>
      <c r="M717" s="461"/>
      <c r="N717" s="461"/>
      <c r="O717" s="461"/>
      <c r="P717" s="461"/>
      <c r="Q717" s="461"/>
      <c r="BA717" s="214"/>
      <c r="BB717" s="289"/>
      <c r="BC717" s="214"/>
      <c r="BD717" s="214"/>
      <c r="BE717" s="214"/>
      <c r="BF717" s="214"/>
      <c r="BG717" s="214"/>
      <c r="BH717" s="214"/>
      <c r="BI717" s="214"/>
      <c r="BJ717" s="214"/>
      <c r="BK717" s="214"/>
      <c r="BL717" s="214"/>
      <c r="BM717" s="214"/>
      <c r="BN717" s="214"/>
      <c r="BO717" s="214"/>
      <c r="BP717" s="214"/>
      <c r="BQ717" s="214"/>
      <c r="BR717" s="214"/>
      <c r="BS717" s="214"/>
      <c r="BT717" s="214"/>
      <c r="BU717" s="214"/>
      <c r="BV717" s="214"/>
      <c r="BW717" s="214"/>
      <c r="BX717" s="214"/>
      <c r="BY717" s="214"/>
      <c r="BZ717" s="214"/>
      <c r="CA717" s="214"/>
      <c r="CB717" s="214"/>
      <c r="CC717" s="214"/>
      <c r="CD717" s="214"/>
      <c r="CE717" s="214"/>
      <c r="CF717" s="214"/>
      <c r="CG717" s="214"/>
      <c r="CH717" s="214"/>
      <c r="CI717" s="214"/>
      <c r="CJ717" s="214"/>
      <c r="CK717" s="214"/>
      <c r="CL717" s="214"/>
      <c r="CM717" s="214"/>
      <c r="CN717" s="214"/>
      <c r="CO717" s="214"/>
      <c r="CP717" s="214"/>
      <c r="CQ717" s="214"/>
      <c r="CR717" s="214"/>
      <c r="CS717" s="214"/>
      <c r="CT717" s="214"/>
      <c r="CU717" s="214"/>
      <c r="CV717" s="214"/>
      <c r="CW717" s="214"/>
      <c r="CX717" s="214"/>
      <c r="CY717" s="214"/>
      <c r="CZ717" s="214"/>
    </row>
    <row r="718" ht="25.15" customHeight="true" x14ac:dyDescent="0.2">
      <c r="C718" s="461"/>
      <c r="D718" s="461"/>
      <c r="E718" s="461"/>
      <c r="F718" s="461"/>
      <c r="G718" s="461"/>
      <c r="H718" s="461"/>
      <c r="I718" s="461"/>
      <c r="J718" s="461"/>
      <c r="K718" s="461"/>
      <c r="L718" s="461"/>
      <c r="M718" s="461"/>
      <c r="N718" s="461"/>
      <c r="O718" s="461"/>
      <c r="P718" s="461"/>
      <c r="Q718" s="461"/>
      <c r="BA718" s="214"/>
      <c r="BB718" s="289"/>
      <c r="BC718" s="214"/>
      <c r="BD718" s="214"/>
      <c r="BE718" s="214"/>
      <c r="BF718" s="214"/>
      <c r="BG718" s="214"/>
      <c r="BH718" s="214"/>
      <c r="BI718" s="214"/>
      <c r="BJ718" s="214"/>
      <c r="BK718" s="214"/>
      <c r="BL718" s="214"/>
      <c r="BM718" s="214"/>
      <c r="BN718" s="214"/>
      <c r="BO718" s="214"/>
      <c r="BP718" s="214"/>
      <c r="BQ718" s="214"/>
      <c r="BR718" s="214"/>
      <c r="BS718" s="214"/>
      <c r="BT718" s="214"/>
      <c r="BU718" s="214"/>
      <c r="BV718" s="214"/>
      <c r="BW718" s="214"/>
      <c r="BX718" s="214"/>
      <c r="BY718" s="214"/>
      <c r="BZ718" s="214"/>
      <c r="CA718" s="214"/>
      <c r="CB718" s="214"/>
      <c r="CC718" s="214"/>
      <c r="CD718" s="214"/>
      <c r="CE718" s="214"/>
      <c r="CF718" s="214"/>
      <c r="CG718" s="214"/>
      <c r="CH718" s="214"/>
      <c r="CI718" s="214"/>
      <c r="CJ718" s="214"/>
      <c r="CK718" s="214"/>
      <c r="CL718" s="214"/>
      <c r="CM718" s="214"/>
      <c r="CN718" s="214"/>
      <c r="CO718" s="214"/>
      <c r="CP718" s="214"/>
      <c r="CQ718" s="214"/>
      <c r="CR718" s="214"/>
      <c r="CS718" s="214"/>
      <c r="CT718" s="214"/>
      <c r="CU718" s="214"/>
      <c r="CV718" s="214"/>
      <c r="CW718" s="214"/>
      <c r="CX718" s="214"/>
      <c r="CY718" s="214"/>
      <c r="CZ718" s="214"/>
    </row>
    <row r="719" ht="25.15" customHeight="true" x14ac:dyDescent="0.2">
      <c r="C719" s="461"/>
      <c r="D719" s="461"/>
      <c r="E719" s="461"/>
      <c r="F719" s="461"/>
      <c r="G719" s="461"/>
      <c r="H719" s="461"/>
      <c r="I719" s="461"/>
      <c r="J719" s="461"/>
      <c r="K719" s="461"/>
      <c r="L719" s="461"/>
      <c r="M719" s="461"/>
      <c r="N719" s="461"/>
      <c r="O719" s="461"/>
      <c r="P719" s="461"/>
      <c r="Q719" s="461"/>
      <c r="BA719" s="214"/>
      <c r="BB719" s="289"/>
      <c r="BC719" s="214"/>
      <c r="BD719" s="214"/>
      <c r="BE719" s="214"/>
      <c r="BF719" s="214"/>
      <c r="BG719" s="214"/>
      <c r="BH719" s="214"/>
      <c r="BI719" s="214"/>
      <c r="BJ719" s="214"/>
      <c r="BK719" s="214"/>
      <c r="BL719" s="214"/>
      <c r="BM719" s="214"/>
      <c r="BN719" s="214"/>
      <c r="BO719" s="214"/>
      <c r="BP719" s="214"/>
      <c r="BQ719" s="214"/>
      <c r="BR719" s="214"/>
      <c r="BS719" s="214"/>
      <c r="BT719" s="214"/>
      <c r="BU719" s="214"/>
      <c r="BV719" s="214"/>
      <c r="BW719" s="214"/>
      <c r="BX719" s="214"/>
      <c r="BY719" s="214"/>
      <c r="BZ719" s="214"/>
      <c r="CA719" s="214"/>
      <c r="CB719" s="214"/>
      <c r="CC719" s="214"/>
      <c r="CD719" s="214"/>
      <c r="CE719" s="214"/>
      <c r="CF719" s="214"/>
      <c r="CG719" s="214"/>
      <c r="CH719" s="214"/>
      <c r="CI719" s="214"/>
      <c r="CJ719" s="214"/>
      <c r="CK719" s="214"/>
      <c r="CL719" s="214"/>
      <c r="CM719" s="214"/>
      <c r="CN719" s="214"/>
      <c r="CO719" s="214"/>
      <c r="CP719" s="214"/>
      <c r="CQ719" s="214"/>
      <c r="CR719" s="214"/>
      <c r="CS719" s="214"/>
      <c r="CT719" s="214"/>
      <c r="CU719" s="214"/>
      <c r="CV719" s="214"/>
      <c r="CW719" s="214"/>
      <c r="CX719" s="214"/>
      <c r="CY719" s="214"/>
      <c r="CZ719" s="214"/>
    </row>
    <row r="720" ht="25.15" customHeight="true" x14ac:dyDescent="0.2">
      <c r="C720" s="461"/>
      <c r="D720" s="461"/>
      <c r="E720" s="461"/>
      <c r="F720" s="461"/>
      <c r="G720" s="461"/>
      <c r="H720" s="461"/>
      <c r="I720" s="461"/>
      <c r="J720" s="461"/>
      <c r="K720" s="461"/>
      <c r="L720" s="461"/>
      <c r="M720" s="461"/>
      <c r="N720" s="461"/>
      <c r="O720" s="461"/>
      <c r="P720" s="461"/>
      <c r="Q720" s="461"/>
      <c r="BA720" s="214"/>
      <c r="BB720" s="289"/>
      <c r="BC720" s="214"/>
      <c r="BD720" s="214"/>
      <c r="BE720" s="214"/>
      <c r="BF720" s="214"/>
      <c r="BG720" s="214"/>
      <c r="BH720" s="214"/>
      <c r="BI720" s="214"/>
      <c r="BJ720" s="214"/>
      <c r="BK720" s="214"/>
      <c r="BL720" s="214"/>
      <c r="BM720" s="214"/>
      <c r="BN720" s="214"/>
      <c r="BO720" s="214"/>
      <c r="BP720" s="214"/>
      <c r="BQ720" s="214"/>
      <c r="BR720" s="214"/>
      <c r="BS720" s="214"/>
      <c r="BT720" s="214"/>
      <c r="BU720" s="214"/>
      <c r="BV720" s="214"/>
      <c r="BW720" s="214"/>
      <c r="BX720" s="214"/>
      <c r="BY720" s="214"/>
      <c r="BZ720" s="214"/>
      <c r="CA720" s="214"/>
      <c r="CB720" s="214"/>
      <c r="CC720" s="214"/>
      <c r="CD720" s="214"/>
      <c r="CE720" s="214"/>
      <c r="CF720" s="214"/>
      <c r="CG720" s="214"/>
      <c r="CH720" s="214"/>
      <c r="CI720" s="214"/>
      <c r="CJ720" s="214"/>
      <c r="CK720" s="214"/>
      <c r="CL720" s="214"/>
      <c r="CM720" s="214"/>
      <c r="CN720" s="214"/>
      <c r="CO720" s="214"/>
      <c r="CP720" s="214"/>
      <c r="CQ720" s="214"/>
      <c r="CR720" s="214"/>
      <c r="CS720" s="214"/>
      <c r="CT720" s="214"/>
      <c r="CU720" s="214"/>
      <c r="CV720" s="214"/>
      <c r="CW720" s="214"/>
      <c r="CX720" s="214"/>
      <c r="CY720" s="214"/>
      <c r="CZ720" s="214"/>
    </row>
    <row r="721" ht="25.15" customHeight="true" x14ac:dyDescent="0.2">
      <c r="C721" s="461"/>
      <c r="D721" s="461"/>
      <c r="E721" s="461"/>
      <c r="F721" s="461"/>
      <c r="G721" s="461"/>
      <c r="H721" s="461"/>
      <c r="I721" s="461"/>
      <c r="J721" s="461"/>
      <c r="K721" s="461"/>
      <c r="L721" s="461"/>
      <c r="M721" s="461"/>
      <c r="N721" s="461"/>
      <c r="O721" s="461"/>
      <c r="P721" s="461"/>
      <c r="Q721" s="461"/>
      <c r="BA721" s="214"/>
      <c r="BB721" s="289"/>
      <c r="BC721" s="214"/>
      <c r="BD721" s="214"/>
      <c r="BE721" s="214"/>
      <c r="BF721" s="214"/>
      <c r="BG721" s="214"/>
      <c r="BH721" s="214"/>
      <c r="BI721" s="214"/>
      <c r="BJ721" s="214"/>
      <c r="BK721" s="214"/>
      <c r="BL721" s="214"/>
      <c r="BM721" s="214"/>
      <c r="BN721" s="214"/>
      <c r="BO721" s="214"/>
      <c r="BP721" s="214"/>
      <c r="BQ721" s="214"/>
      <c r="BR721" s="214"/>
      <c r="BS721" s="214"/>
      <c r="BT721" s="214"/>
      <c r="BU721" s="214"/>
      <c r="BV721" s="214"/>
      <c r="BW721" s="214"/>
      <c r="BX721" s="214"/>
      <c r="BY721" s="214"/>
      <c r="BZ721" s="214"/>
      <c r="CA721" s="214"/>
      <c r="CB721" s="214"/>
      <c r="CC721" s="214"/>
      <c r="CD721" s="214"/>
      <c r="CE721" s="214"/>
      <c r="CF721" s="214"/>
      <c r="CG721" s="214"/>
      <c r="CH721" s="214"/>
      <c r="CI721" s="214"/>
      <c r="CJ721" s="214"/>
      <c r="CK721" s="214"/>
      <c r="CL721" s="214"/>
      <c r="CM721" s="214"/>
      <c r="CN721" s="214"/>
      <c r="CO721" s="214"/>
      <c r="CP721" s="214"/>
      <c r="CQ721" s="214"/>
      <c r="CR721" s="214"/>
      <c r="CS721" s="214"/>
      <c r="CT721" s="214"/>
      <c r="CU721" s="214"/>
      <c r="CV721" s="214"/>
      <c r="CW721" s="214"/>
      <c r="CX721" s="214"/>
      <c r="CY721" s="214"/>
      <c r="CZ721" s="214"/>
    </row>
    <row r="722" ht="25.15" customHeight="true" x14ac:dyDescent="0.2">
      <c r="C722" s="461"/>
      <c r="D722" s="461"/>
      <c r="E722" s="461"/>
      <c r="F722" s="461"/>
      <c r="G722" s="461"/>
      <c r="H722" s="461"/>
      <c r="I722" s="461"/>
      <c r="J722" s="461"/>
      <c r="K722" s="461"/>
      <c r="L722" s="461"/>
      <c r="M722" s="461"/>
      <c r="N722" s="461"/>
      <c r="O722" s="461"/>
      <c r="P722" s="461"/>
      <c r="Q722" s="461"/>
      <c r="BA722" s="214"/>
      <c r="BB722" s="289"/>
      <c r="BC722" s="214"/>
      <c r="BD722" s="214"/>
      <c r="BE722" s="214"/>
      <c r="BF722" s="214"/>
      <c r="BG722" s="214"/>
      <c r="BH722" s="214"/>
      <c r="BI722" s="214"/>
      <c r="BJ722" s="214"/>
      <c r="BK722" s="214"/>
      <c r="BL722" s="214"/>
      <c r="BM722" s="214"/>
      <c r="BN722" s="214"/>
      <c r="BO722" s="214"/>
      <c r="BP722" s="214"/>
      <c r="BQ722" s="214"/>
      <c r="BR722" s="214"/>
      <c r="BS722" s="214"/>
      <c r="BT722" s="214"/>
      <c r="BU722" s="214"/>
      <c r="BV722" s="214"/>
      <c r="BW722" s="214"/>
      <c r="BX722" s="214"/>
      <c r="BY722" s="214"/>
      <c r="BZ722" s="214"/>
      <c r="CA722" s="214"/>
      <c r="CB722" s="214"/>
      <c r="CC722" s="214"/>
      <c r="CD722" s="214"/>
      <c r="CE722" s="214"/>
      <c r="CF722" s="214"/>
      <c r="CG722" s="214"/>
      <c r="CH722" s="214"/>
      <c r="CI722" s="214"/>
      <c r="CJ722" s="214"/>
      <c r="CK722" s="214"/>
      <c r="CL722" s="214"/>
      <c r="CM722" s="214"/>
      <c r="CN722" s="214"/>
      <c r="CO722" s="214"/>
      <c r="CP722" s="214"/>
      <c r="CQ722" s="214"/>
      <c r="CR722" s="214"/>
      <c r="CS722" s="214"/>
      <c r="CT722" s="214"/>
      <c r="CU722" s="214"/>
      <c r="CV722" s="214"/>
      <c r="CW722" s="214"/>
      <c r="CX722" s="214"/>
      <c r="CY722" s="214"/>
      <c r="CZ722" s="214"/>
    </row>
    <row r="723" ht="25.15" customHeight="true" x14ac:dyDescent="0.2">
      <c r="C723" s="461"/>
      <c r="D723" s="461"/>
      <c r="E723" s="461"/>
      <c r="F723" s="461"/>
      <c r="G723" s="461"/>
      <c r="H723" s="461"/>
      <c r="I723" s="461"/>
      <c r="J723" s="461"/>
      <c r="K723" s="461"/>
      <c r="L723" s="461"/>
      <c r="M723" s="461"/>
      <c r="N723" s="461"/>
      <c r="O723" s="461"/>
      <c r="P723" s="461"/>
      <c r="Q723" s="461"/>
      <c r="BA723" s="214"/>
      <c r="BB723" s="289"/>
      <c r="BC723" s="214"/>
      <c r="BD723" s="214"/>
      <c r="BE723" s="214"/>
      <c r="BF723" s="214"/>
      <c r="BG723" s="214"/>
      <c r="BH723" s="214"/>
      <c r="BI723" s="214"/>
      <c r="BJ723" s="214"/>
      <c r="BK723" s="214"/>
      <c r="BL723" s="214"/>
      <c r="BM723" s="214"/>
      <c r="BN723" s="214"/>
      <c r="BO723" s="214"/>
      <c r="BP723" s="214"/>
      <c r="BQ723" s="214"/>
      <c r="BR723" s="214"/>
      <c r="BS723" s="214"/>
      <c r="BT723" s="214"/>
      <c r="BU723" s="214"/>
      <c r="BV723" s="214"/>
      <c r="BW723" s="214"/>
      <c r="BX723" s="214"/>
      <c r="BY723" s="214"/>
      <c r="BZ723" s="214"/>
      <c r="CA723" s="214"/>
      <c r="CB723" s="214"/>
      <c r="CC723" s="214"/>
      <c r="CD723" s="214"/>
      <c r="CE723" s="214"/>
      <c r="CF723" s="214"/>
      <c r="CG723" s="214"/>
      <c r="CH723" s="214"/>
      <c r="CI723" s="214"/>
      <c r="CJ723" s="214"/>
      <c r="CK723" s="214"/>
      <c r="CL723" s="214"/>
      <c r="CM723" s="214"/>
      <c r="CN723" s="214"/>
      <c r="CO723" s="214"/>
      <c r="CP723" s="214"/>
      <c r="CQ723" s="214"/>
      <c r="CR723" s="214"/>
      <c r="CS723" s="214"/>
      <c r="CT723" s="214"/>
      <c r="CU723" s="214"/>
      <c r="CV723" s="214"/>
      <c r="CW723" s="214"/>
      <c r="CX723" s="214"/>
      <c r="CY723" s="214"/>
      <c r="CZ723" s="214"/>
    </row>
    <row r="724" ht="25.15" customHeight="true" x14ac:dyDescent="0.2">
      <c r="C724" s="461"/>
      <c r="D724" s="461"/>
      <c r="E724" s="461"/>
      <c r="F724" s="461"/>
      <c r="G724" s="461"/>
      <c r="H724" s="461"/>
      <c r="I724" s="461"/>
      <c r="J724" s="461"/>
      <c r="K724" s="461"/>
      <c r="L724" s="461"/>
      <c r="M724" s="461"/>
      <c r="N724" s="461"/>
      <c r="O724" s="461"/>
      <c r="P724" s="461"/>
      <c r="Q724" s="461"/>
      <c r="BA724" s="214"/>
      <c r="BB724" s="289"/>
      <c r="BC724" s="214"/>
      <c r="BD724" s="214"/>
      <c r="BE724" s="214"/>
      <c r="BF724" s="214"/>
      <c r="BG724" s="214"/>
      <c r="BH724" s="214"/>
      <c r="BI724" s="214"/>
      <c r="BJ724" s="214"/>
      <c r="BK724" s="214"/>
      <c r="BL724" s="214"/>
      <c r="BM724" s="214"/>
      <c r="BN724" s="214"/>
      <c r="BO724" s="214"/>
      <c r="BP724" s="214"/>
      <c r="BQ724" s="214"/>
      <c r="BR724" s="214"/>
      <c r="BS724" s="214"/>
      <c r="BT724" s="214"/>
      <c r="BU724" s="214"/>
      <c r="BV724" s="214"/>
      <c r="BW724" s="214"/>
      <c r="BX724" s="214"/>
      <c r="BY724" s="214"/>
      <c r="BZ724" s="214"/>
      <c r="CA724" s="214"/>
      <c r="CB724" s="214"/>
      <c r="CC724" s="214"/>
      <c r="CD724" s="214"/>
      <c r="CE724" s="214"/>
      <c r="CF724" s="214"/>
      <c r="CG724" s="214"/>
      <c r="CH724" s="214"/>
      <c r="CI724" s="214"/>
      <c r="CJ724" s="214"/>
      <c r="CK724" s="214"/>
      <c r="CL724" s="214"/>
      <c r="CM724" s="214"/>
      <c r="CN724" s="214"/>
      <c r="CO724" s="214"/>
      <c r="CP724" s="214"/>
      <c r="CQ724" s="214"/>
      <c r="CR724" s="214"/>
      <c r="CS724" s="214"/>
      <c r="CT724" s="214"/>
      <c r="CU724" s="214"/>
      <c r="CV724" s="214"/>
      <c r="CW724" s="214"/>
      <c r="CX724" s="214"/>
      <c r="CY724" s="214"/>
      <c r="CZ724" s="214"/>
    </row>
    <row r="725" ht="25.15" customHeight="true" x14ac:dyDescent="0.2">
      <c r="C725" s="461"/>
      <c r="D725" s="461"/>
      <c r="E725" s="461"/>
      <c r="F725" s="461"/>
      <c r="G725" s="461"/>
      <c r="H725" s="461"/>
      <c r="I725" s="461"/>
      <c r="J725" s="461"/>
      <c r="K725" s="461"/>
      <c r="L725" s="461"/>
      <c r="M725" s="461"/>
      <c r="N725" s="461"/>
      <c r="O725" s="461"/>
      <c r="P725" s="461"/>
      <c r="Q725" s="461"/>
      <c r="BA725" s="214"/>
      <c r="BB725" s="289"/>
      <c r="BC725" s="214"/>
      <c r="BD725" s="214"/>
      <c r="BE725" s="214"/>
      <c r="BF725" s="214"/>
      <c r="BG725" s="214"/>
      <c r="BH725" s="214"/>
      <c r="BI725" s="214"/>
      <c r="BJ725" s="214"/>
      <c r="BK725" s="214"/>
      <c r="BL725" s="214"/>
      <c r="BM725" s="214"/>
      <c r="BN725" s="214"/>
      <c r="BO725" s="214"/>
      <c r="BP725" s="214"/>
      <c r="BQ725" s="214"/>
      <c r="BR725" s="214"/>
      <c r="BS725" s="214"/>
      <c r="BT725" s="214"/>
      <c r="BU725" s="214"/>
      <c r="BV725" s="214"/>
      <c r="BW725" s="214"/>
      <c r="BX725" s="214"/>
      <c r="BY725" s="214"/>
      <c r="BZ725" s="214"/>
      <c r="CA725" s="214"/>
      <c r="CB725" s="214"/>
      <c r="CC725" s="214"/>
      <c r="CD725" s="214"/>
      <c r="CE725" s="214"/>
      <c r="CF725" s="214"/>
      <c r="CG725" s="214"/>
      <c r="CH725" s="214"/>
      <c r="CI725" s="214"/>
      <c r="CJ725" s="214"/>
      <c r="CK725" s="214"/>
      <c r="CL725" s="214"/>
      <c r="CM725" s="214"/>
      <c r="CN725" s="214"/>
      <c r="CO725" s="214"/>
      <c r="CP725" s="214"/>
      <c r="CQ725" s="214"/>
      <c r="CR725" s="214"/>
      <c r="CS725" s="214"/>
      <c r="CT725" s="214"/>
      <c r="CU725" s="214"/>
      <c r="CV725" s="214"/>
      <c r="CW725" s="214"/>
      <c r="CX725" s="214"/>
      <c r="CY725" s="214"/>
      <c r="CZ725" s="214"/>
    </row>
    <row r="726" ht="25.15" customHeight="true" x14ac:dyDescent="0.2">
      <c r="C726" s="461"/>
      <c r="D726" s="461"/>
      <c r="E726" s="461"/>
      <c r="F726" s="461"/>
      <c r="G726" s="461"/>
      <c r="H726" s="461"/>
      <c r="I726" s="461"/>
      <c r="J726" s="461"/>
      <c r="K726" s="461"/>
      <c r="L726" s="461"/>
      <c r="M726" s="461"/>
      <c r="N726" s="461"/>
      <c r="O726" s="461"/>
      <c r="P726" s="461"/>
      <c r="Q726" s="461"/>
      <c r="BA726" s="214"/>
      <c r="BB726" s="289"/>
      <c r="BC726" s="214"/>
      <c r="BD726" s="214"/>
      <c r="BE726" s="214"/>
      <c r="BF726" s="214"/>
      <c r="BG726" s="214"/>
      <c r="BH726" s="214"/>
      <c r="BI726" s="214"/>
      <c r="BJ726" s="214"/>
      <c r="BK726" s="214"/>
      <c r="BL726" s="214"/>
      <c r="BM726" s="214"/>
      <c r="BN726" s="214"/>
      <c r="BO726" s="214"/>
      <c r="BP726" s="214"/>
      <c r="BQ726" s="214"/>
      <c r="BR726" s="214"/>
      <c r="BS726" s="214"/>
      <c r="BT726" s="214"/>
      <c r="BU726" s="214"/>
      <c r="BV726" s="214"/>
      <c r="BW726" s="214"/>
      <c r="BX726" s="214"/>
      <c r="BY726" s="214"/>
      <c r="BZ726" s="214"/>
      <c r="CA726" s="214"/>
      <c r="CB726" s="214"/>
      <c r="CC726" s="214"/>
      <c r="CD726" s="214"/>
      <c r="CE726" s="214"/>
      <c r="CF726" s="214"/>
      <c r="CG726" s="214"/>
      <c r="CH726" s="214"/>
      <c r="CI726" s="214"/>
      <c r="CJ726" s="214"/>
      <c r="CK726" s="214"/>
      <c r="CL726" s="214"/>
      <c r="CM726" s="214"/>
      <c r="CN726" s="214"/>
      <c r="CO726" s="214"/>
      <c r="CP726" s="214"/>
      <c r="CQ726" s="214"/>
      <c r="CR726" s="214"/>
      <c r="CS726" s="214"/>
      <c r="CT726" s="214"/>
      <c r="CU726" s="214"/>
      <c r="CV726" s="214"/>
      <c r="CW726" s="214"/>
      <c r="CX726" s="214"/>
      <c r="CY726" s="214"/>
      <c r="CZ726" s="214"/>
    </row>
    <row r="727" ht="25.15" customHeight="true" x14ac:dyDescent="0.2">
      <c r="C727" s="461"/>
      <c r="D727" s="461"/>
      <c r="E727" s="461"/>
      <c r="F727" s="461"/>
      <c r="G727" s="461"/>
      <c r="H727" s="461"/>
      <c r="I727" s="461"/>
      <c r="J727" s="461"/>
      <c r="K727" s="461"/>
      <c r="L727" s="461"/>
      <c r="M727" s="461"/>
      <c r="N727" s="461"/>
      <c r="O727" s="461"/>
      <c r="P727" s="461"/>
      <c r="Q727" s="461"/>
      <c r="BA727" s="214"/>
      <c r="BB727" s="289"/>
      <c r="BC727" s="214"/>
      <c r="BD727" s="214"/>
      <c r="BE727" s="214"/>
      <c r="BF727" s="214"/>
      <c r="BG727" s="214"/>
      <c r="BH727" s="214"/>
      <c r="BI727" s="214"/>
      <c r="BJ727" s="214"/>
      <c r="BK727" s="214"/>
      <c r="BL727" s="214"/>
      <c r="BM727" s="214"/>
      <c r="BN727" s="214"/>
      <c r="BO727" s="214"/>
      <c r="BP727" s="214"/>
      <c r="BQ727" s="214"/>
      <c r="BR727" s="214"/>
      <c r="BS727" s="214"/>
      <c r="BT727" s="214"/>
      <c r="BU727" s="214"/>
      <c r="BV727" s="214"/>
      <c r="BW727" s="214"/>
      <c r="BX727" s="214"/>
      <c r="BY727" s="214"/>
      <c r="BZ727" s="214"/>
      <c r="CA727" s="214"/>
      <c r="CB727" s="214"/>
      <c r="CC727" s="214"/>
      <c r="CD727" s="214"/>
      <c r="CE727" s="214"/>
      <c r="CF727" s="214"/>
      <c r="CG727" s="214"/>
      <c r="CH727" s="214"/>
      <c r="CI727" s="214"/>
      <c r="CJ727" s="214"/>
      <c r="CK727" s="214"/>
      <c r="CL727" s="214"/>
      <c r="CM727" s="214"/>
      <c r="CN727" s="214"/>
      <c r="CO727" s="214"/>
      <c r="CP727" s="214"/>
      <c r="CQ727" s="214"/>
      <c r="CR727" s="214"/>
      <c r="CS727" s="214"/>
      <c r="CT727" s="214"/>
      <c r="CU727" s="214"/>
      <c r="CV727" s="214"/>
      <c r="CW727" s="214"/>
      <c r="CX727" s="214"/>
      <c r="CY727" s="214"/>
      <c r="CZ727" s="214"/>
    </row>
    <row r="728" ht="25.15" customHeight="true" x14ac:dyDescent="0.2">
      <c r="C728" s="461"/>
      <c r="D728" s="461"/>
      <c r="E728" s="461"/>
      <c r="F728" s="461"/>
      <c r="G728" s="461"/>
      <c r="H728" s="461"/>
      <c r="I728" s="461"/>
      <c r="J728" s="461"/>
      <c r="K728" s="461"/>
      <c r="L728" s="461"/>
      <c r="M728" s="461"/>
      <c r="N728" s="461"/>
      <c r="O728" s="461"/>
      <c r="P728" s="461"/>
      <c r="Q728" s="461"/>
      <c r="BA728" s="214"/>
      <c r="BB728" s="289"/>
      <c r="BC728" s="214"/>
      <c r="BD728" s="214"/>
      <c r="BE728" s="214"/>
      <c r="BF728" s="214"/>
      <c r="BG728" s="214"/>
      <c r="BH728" s="214"/>
      <c r="BI728" s="214"/>
      <c r="BJ728" s="214"/>
      <c r="BK728" s="214"/>
      <c r="BL728" s="214"/>
      <c r="BM728" s="214"/>
      <c r="BN728" s="214"/>
      <c r="BO728" s="214"/>
      <c r="BP728" s="214"/>
      <c r="BQ728" s="214"/>
      <c r="BR728" s="214"/>
      <c r="BS728" s="214"/>
      <c r="BT728" s="214"/>
      <c r="BU728" s="214"/>
      <c r="BV728" s="214"/>
      <c r="BW728" s="214"/>
      <c r="BX728" s="214"/>
      <c r="BY728" s="214"/>
      <c r="BZ728" s="214"/>
      <c r="CA728" s="214"/>
      <c r="CB728" s="214"/>
      <c r="CC728" s="214"/>
      <c r="CD728" s="214"/>
      <c r="CE728" s="214"/>
      <c r="CF728" s="214"/>
      <c r="CG728" s="214"/>
      <c r="CH728" s="214"/>
      <c r="CI728" s="214"/>
      <c r="CJ728" s="214"/>
      <c r="CK728" s="214"/>
      <c r="CL728" s="214"/>
      <c r="CM728" s="214"/>
      <c r="CN728" s="214"/>
      <c r="CO728" s="214"/>
      <c r="CP728" s="214"/>
      <c r="CQ728" s="214"/>
      <c r="CR728" s="214"/>
      <c r="CS728" s="214"/>
      <c r="CT728" s="214"/>
      <c r="CU728" s="214"/>
      <c r="CV728" s="214"/>
      <c r="CW728" s="214"/>
      <c r="CX728" s="214"/>
      <c r="CY728" s="214"/>
      <c r="CZ728" s="214"/>
    </row>
    <row r="729" ht="25.15" customHeight="true" x14ac:dyDescent="0.2">
      <c r="C729" s="461"/>
      <c r="D729" s="461"/>
      <c r="E729" s="461"/>
      <c r="F729" s="461"/>
      <c r="G729" s="461"/>
      <c r="H729" s="461"/>
      <c r="I729" s="461"/>
      <c r="J729" s="461"/>
      <c r="K729" s="461"/>
      <c r="L729" s="461"/>
      <c r="M729" s="461"/>
      <c r="N729" s="461"/>
      <c r="O729" s="461"/>
      <c r="P729" s="461"/>
      <c r="Q729" s="461"/>
      <c r="BA729" s="214"/>
      <c r="BB729" s="289"/>
      <c r="BC729" s="214"/>
      <c r="BD729" s="214"/>
      <c r="BE729" s="214"/>
      <c r="BF729" s="214"/>
      <c r="BG729" s="214"/>
      <c r="BH729" s="214"/>
      <c r="BI729" s="214"/>
      <c r="BJ729" s="214"/>
      <c r="BK729" s="214"/>
      <c r="BL729" s="214"/>
      <c r="BM729" s="214"/>
      <c r="BN729" s="214"/>
      <c r="BO729" s="214"/>
      <c r="BP729" s="214"/>
      <c r="BQ729" s="214"/>
      <c r="BR729" s="214"/>
      <c r="BS729" s="214"/>
      <c r="BT729" s="214"/>
      <c r="BU729" s="214"/>
      <c r="BV729" s="214"/>
      <c r="BW729" s="214"/>
      <c r="BX729" s="214"/>
      <c r="BY729" s="214"/>
      <c r="BZ729" s="214"/>
      <c r="CA729" s="214"/>
      <c r="CB729" s="214"/>
      <c r="CC729" s="214"/>
      <c r="CD729" s="214"/>
      <c r="CE729" s="214"/>
      <c r="CF729" s="214"/>
      <c r="CG729" s="214"/>
      <c r="CH729" s="214"/>
      <c r="CI729" s="214"/>
      <c r="CJ729" s="214"/>
      <c r="CK729" s="214"/>
      <c r="CL729" s="214"/>
      <c r="CM729" s="214"/>
      <c r="CN729" s="214"/>
      <c r="CO729" s="214"/>
      <c r="CP729" s="214"/>
      <c r="CQ729" s="214"/>
      <c r="CR729" s="214"/>
      <c r="CS729" s="214"/>
      <c r="CT729" s="214"/>
      <c r="CU729" s="214"/>
      <c r="CV729" s="214"/>
      <c r="CW729" s="214"/>
      <c r="CX729" s="214"/>
      <c r="CY729" s="214"/>
      <c r="CZ729" s="214"/>
    </row>
    <row r="730" ht="25.15" customHeight="true" x14ac:dyDescent="0.2">
      <c r="C730" s="461"/>
      <c r="D730" s="461"/>
      <c r="E730" s="461"/>
      <c r="F730" s="461"/>
      <c r="G730" s="461"/>
      <c r="H730" s="461"/>
      <c r="I730" s="461"/>
      <c r="J730" s="461"/>
      <c r="K730" s="461"/>
      <c r="L730" s="461"/>
      <c r="M730" s="461"/>
      <c r="N730" s="461"/>
      <c r="O730" s="461"/>
      <c r="P730" s="461"/>
      <c r="Q730" s="461"/>
      <c r="BA730" s="214"/>
      <c r="BB730" s="289"/>
      <c r="BC730" s="214"/>
      <c r="BD730" s="214"/>
      <c r="BE730" s="214"/>
      <c r="BF730" s="214"/>
      <c r="BG730" s="214"/>
      <c r="BH730" s="214"/>
      <c r="BI730" s="214"/>
      <c r="BJ730" s="214"/>
      <c r="BK730" s="214"/>
      <c r="BL730" s="214"/>
      <c r="BM730" s="214"/>
      <c r="BN730" s="214"/>
      <c r="BO730" s="214"/>
      <c r="BP730" s="214"/>
      <c r="BQ730" s="214"/>
      <c r="BR730" s="214"/>
      <c r="BS730" s="214"/>
      <c r="BT730" s="214"/>
      <c r="BU730" s="214"/>
      <c r="BV730" s="214"/>
      <c r="BW730" s="214"/>
      <c r="BX730" s="214"/>
      <c r="BY730" s="214"/>
      <c r="BZ730" s="214"/>
      <c r="CA730" s="214"/>
      <c r="CB730" s="214"/>
      <c r="CC730" s="214"/>
      <c r="CD730" s="214"/>
      <c r="CE730" s="214"/>
      <c r="CF730" s="214"/>
      <c r="CG730" s="214"/>
      <c r="CH730" s="214"/>
      <c r="CI730" s="214"/>
      <c r="CJ730" s="214"/>
      <c r="CK730" s="214"/>
      <c r="CL730" s="214"/>
      <c r="CM730" s="214"/>
      <c r="CN730" s="214"/>
      <c r="CO730" s="214"/>
      <c r="CP730" s="214"/>
      <c r="CQ730" s="214"/>
      <c r="CR730" s="214"/>
      <c r="CS730" s="214"/>
      <c r="CT730" s="214"/>
      <c r="CU730" s="214"/>
      <c r="CV730" s="214"/>
      <c r="CW730" s="214"/>
      <c r="CX730" s="214"/>
      <c r="CY730" s="214"/>
      <c r="CZ730" s="214"/>
    </row>
    <row r="731" ht="25.15" customHeight="true" x14ac:dyDescent="0.2">
      <c r="C731" s="461"/>
      <c r="D731" s="461"/>
      <c r="E731" s="461"/>
      <c r="F731" s="461"/>
      <c r="G731" s="461"/>
      <c r="H731" s="461"/>
      <c r="I731" s="461"/>
      <c r="J731" s="461"/>
      <c r="K731" s="461"/>
      <c r="L731" s="461"/>
      <c r="M731" s="461"/>
      <c r="N731" s="461"/>
      <c r="O731" s="461"/>
      <c r="P731" s="461"/>
      <c r="Q731" s="461"/>
      <c r="BA731" s="214"/>
      <c r="BB731" s="289"/>
      <c r="BC731" s="214"/>
      <c r="BD731" s="214"/>
      <c r="BE731" s="214"/>
      <c r="BF731" s="214"/>
      <c r="BG731" s="214"/>
      <c r="BH731" s="214"/>
      <c r="BI731" s="214"/>
      <c r="BJ731" s="214"/>
      <c r="BK731" s="214"/>
      <c r="BL731" s="214"/>
      <c r="BM731" s="214"/>
      <c r="BN731" s="214"/>
      <c r="BO731" s="214"/>
      <c r="BP731" s="214"/>
      <c r="BQ731" s="214"/>
      <c r="BR731" s="214"/>
      <c r="BS731" s="214"/>
      <c r="BT731" s="214"/>
      <c r="BU731" s="214"/>
      <c r="BV731" s="214"/>
      <c r="BW731" s="214"/>
      <c r="BX731" s="214"/>
      <c r="BY731" s="214"/>
      <c r="BZ731" s="214"/>
      <c r="CA731" s="214"/>
      <c r="CB731" s="214"/>
      <c r="CC731" s="214"/>
      <c r="CD731" s="214"/>
      <c r="CE731" s="214"/>
      <c r="CF731" s="214"/>
      <c r="CG731" s="214"/>
      <c r="CH731" s="214"/>
      <c r="CI731" s="214"/>
      <c r="CJ731" s="214"/>
      <c r="CK731" s="214"/>
      <c r="CL731" s="214"/>
      <c r="CM731" s="214"/>
      <c r="CN731" s="214"/>
      <c r="CO731" s="214"/>
      <c r="CP731" s="214"/>
      <c r="CQ731" s="214"/>
      <c r="CR731" s="214"/>
      <c r="CS731" s="214"/>
      <c r="CT731" s="214"/>
      <c r="CU731" s="214"/>
      <c r="CV731" s="214"/>
      <c r="CW731" s="214"/>
      <c r="CX731" s="214"/>
      <c r="CY731" s="214"/>
      <c r="CZ731" s="214"/>
    </row>
    <row r="732" ht="25.15" customHeight="true" x14ac:dyDescent="0.2">
      <c r="C732" s="461"/>
      <c r="D732" s="461"/>
      <c r="E732" s="461"/>
      <c r="F732" s="461"/>
      <c r="G732" s="461"/>
      <c r="H732" s="461"/>
      <c r="I732" s="461"/>
      <c r="J732" s="461"/>
      <c r="K732" s="461"/>
      <c r="L732" s="461"/>
      <c r="M732" s="461"/>
      <c r="N732" s="461"/>
      <c r="O732" s="461"/>
      <c r="P732" s="461"/>
      <c r="Q732" s="461"/>
      <c r="BA732" s="214"/>
      <c r="BB732" s="289"/>
      <c r="BC732" s="214"/>
      <c r="BD732" s="214"/>
      <c r="BE732" s="214"/>
      <c r="BF732" s="214"/>
      <c r="BG732" s="214"/>
      <c r="BH732" s="214"/>
      <c r="BI732" s="214"/>
      <c r="BJ732" s="214"/>
      <c r="BK732" s="214"/>
      <c r="BL732" s="214"/>
      <c r="BM732" s="214"/>
      <c r="BN732" s="214"/>
      <c r="BO732" s="214"/>
      <c r="BP732" s="214"/>
      <c r="BQ732" s="214"/>
      <c r="BR732" s="214"/>
      <c r="BS732" s="214"/>
      <c r="BT732" s="214"/>
      <c r="BU732" s="214"/>
      <c r="BV732" s="214"/>
      <c r="BW732" s="214"/>
      <c r="BX732" s="214"/>
      <c r="BY732" s="214"/>
      <c r="BZ732" s="214"/>
      <c r="CA732" s="214"/>
      <c r="CB732" s="214"/>
      <c r="CC732" s="214"/>
      <c r="CD732" s="214"/>
      <c r="CE732" s="214"/>
      <c r="CF732" s="214"/>
      <c r="CG732" s="214"/>
      <c r="CH732" s="214"/>
      <c r="CI732" s="214"/>
      <c r="CJ732" s="214"/>
      <c r="CK732" s="214"/>
      <c r="CL732" s="214"/>
      <c r="CM732" s="214"/>
      <c r="CN732" s="214"/>
      <c r="CO732" s="214"/>
      <c r="CP732" s="214"/>
      <c r="CQ732" s="214"/>
      <c r="CR732" s="214"/>
      <c r="CS732" s="214"/>
      <c r="CT732" s="214"/>
      <c r="CU732" s="214"/>
      <c r="CV732" s="214"/>
      <c r="CW732" s="214"/>
      <c r="CX732" s="214"/>
      <c r="CY732" s="214"/>
      <c r="CZ732" s="214"/>
    </row>
    <row r="733" ht="25.15" customHeight="true" x14ac:dyDescent="0.2">
      <c r="C733" s="461"/>
      <c r="D733" s="461"/>
      <c r="E733" s="461"/>
      <c r="F733" s="461"/>
      <c r="G733" s="461"/>
      <c r="H733" s="461"/>
      <c r="I733" s="461"/>
      <c r="J733" s="461"/>
      <c r="K733" s="461"/>
      <c r="L733" s="461"/>
      <c r="M733" s="461"/>
      <c r="N733" s="461"/>
      <c r="O733" s="461"/>
      <c r="P733" s="461"/>
      <c r="Q733" s="461"/>
      <c r="BA733" s="214"/>
      <c r="BB733" s="289"/>
      <c r="BC733" s="214"/>
      <c r="BD733" s="214"/>
      <c r="BE733" s="214"/>
      <c r="BF733" s="214"/>
      <c r="BG733" s="214"/>
      <c r="BH733" s="214"/>
      <c r="BI733" s="214"/>
      <c r="BJ733" s="214"/>
      <c r="BK733" s="214"/>
      <c r="BL733" s="214"/>
      <c r="BM733" s="214"/>
      <c r="BN733" s="214"/>
      <c r="BO733" s="214"/>
      <c r="BP733" s="214"/>
      <c r="BQ733" s="214"/>
      <c r="BR733" s="214"/>
      <c r="BS733" s="214"/>
      <c r="BT733" s="214"/>
      <c r="BU733" s="214"/>
      <c r="BV733" s="214"/>
      <c r="BW733" s="214"/>
      <c r="BX733" s="214"/>
      <c r="BY733" s="214"/>
      <c r="BZ733" s="214"/>
      <c r="CA733" s="214"/>
      <c r="CB733" s="214"/>
      <c r="CC733" s="214"/>
      <c r="CD733" s="214"/>
      <c r="CE733" s="214"/>
      <c r="CF733" s="214"/>
      <c r="CG733" s="214"/>
      <c r="CH733" s="214"/>
      <c r="CI733" s="214"/>
      <c r="CJ733" s="214"/>
      <c r="CK733" s="214"/>
      <c r="CL733" s="214"/>
      <c r="CM733" s="214"/>
      <c r="CN733" s="214"/>
      <c r="CO733" s="214"/>
      <c r="CP733" s="214"/>
      <c r="CQ733" s="214"/>
      <c r="CR733" s="214"/>
      <c r="CS733" s="214"/>
      <c r="CT733" s="214"/>
      <c r="CU733" s="214"/>
      <c r="CV733" s="214"/>
      <c r="CW733" s="214"/>
      <c r="CX733" s="214"/>
      <c r="CY733" s="214"/>
      <c r="CZ733" s="214"/>
    </row>
    <row r="734" ht="25.15" customHeight="true" x14ac:dyDescent="0.2">
      <c r="C734" s="461"/>
      <c r="D734" s="461"/>
      <c r="E734" s="461"/>
      <c r="F734" s="461"/>
      <c r="G734" s="461"/>
      <c r="H734" s="461"/>
      <c r="I734" s="461"/>
      <c r="J734" s="461"/>
      <c r="K734" s="461"/>
      <c r="L734" s="461"/>
      <c r="M734" s="461"/>
      <c r="N734" s="461"/>
      <c r="O734" s="461"/>
      <c r="P734" s="461"/>
      <c r="Q734" s="461"/>
      <c r="BA734" s="214"/>
      <c r="BB734" s="289"/>
      <c r="BC734" s="214"/>
      <c r="BD734" s="214"/>
      <c r="BE734" s="214"/>
      <c r="BF734" s="214"/>
      <c r="BG734" s="214"/>
      <c r="BH734" s="214"/>
      <c r="BI734" s="214"/>
      <c r="BJ734" s="214"/>
      <c r="BK734" s="214"/>
      <c r="BL734" s="214"/>
      <c r="BM734" s="214"/>
      <c r="BN734" s="214"/>
      <c r="BO734" s="214"/>
      <c r="BP734" s="214"/>
      <c r="BQ734" s="214"/>
      <c r="BR734" s="214"/>
      <c r="BS734" s="214"/>
      <c r="BT734" s="214"/>
      <c r="BU734" s="214"/>
      <c r="BV734" s="214"/>
      <c r="BW734" s="214"/>
      <c r="BX734" s="214"/>
      <c r="BY734" s="214"/>
      <c r="BZ734" s="214"/>
      <c r="CA734" s="214"/>
      <c r="CB734" s="214"/>
      <c r="CC734" s="214"/>
      <c r="CD734" s="214"/>
      <c r="CE734" s="214"/>
      <c r="CF734" s="214"/>
      <c r="CG734" s="214"/>
      <c r="CH734" s="214"/>
      <c r="CI734" s="214"/>
      <c r="CJ734" s="214"/>
      <c r="CK734" s="214"/>
      <c r="CL734" s="214"/>
      <c r="CM734" s="214"/>
      <c r="CN734" s="214"/>
      <c r="CO734" s="214"/>
      <c r="CP734" s="214"/>
      <c r="CQ734" s="214"/>
      <c r="CR734" s="214"/>
      <c r="CS734" s="214"/>
      <c r="CT734" s="214"/>
      <c r="CU734" s="214"/>
      <c r="CV734" s="214"/>
      <c r="CW734" s="214"/>
      <c r="CX734" s="214"/>
      <c r="CY734" s="214"/>
      <c r="CZ734" s="214"/>
    </row>
    <row r="735" ht="25.15" customHeight="true" x14ac:dyDescent="0.2">
      <c r="C735" s="461"/>
      <c r="D735" s="461"/>
      <c r="E735" s="461"/>
      <c r="F735" s="461"/>
      <c r="G735" s="461"/>
      <c r="H735" s="461"/>
      <c r="I735" s="461"/>
      <c r="J735" s="461"/>
      <c r="K735" s="461"/>
      <c r="L735" s="461"/>
      <c r="M735" s="461"/>
      <c r="N735" s="461"/>
      <c r="O735" s="461"/>
      <c r="P735" s="461"/>
      <c r="Q735" s="461"/>
      <c r="BA735" s="214"/>
      <c r="BB735" s="289"/>
      <c r="BC735" s="214"/>
      <c r="BD735" s="214"/>
      <c r="BE735" s="214"/>
      <c r="BF735" s="214"/>
      <c r="BG735" s="214"/>
      <c r="BH735" s="214"/>
      <c r="BI735" s="214"/>
      <c r="BJ735" s="214"/>
      <c r="BK735" s="214"/>
      <c r="BL735" s="214"/>
      <c r="BM735" s="214"/>
      <c r="BN735" s="214"/>
      <c r="BO735" s="214"/>
      <c r="BP735" s="214"/>
      <c r="BQ735" s="214"/>
      <c r="BR735" s="214"/>
      <c r="BS735" s="214"/>
      <c r="BT735" s="214"/>
      <c r="BU735" s="214"/>
      <c r="BV735" s="214"/>
      <c r="BW735" s="214"/>
      <c r="BX735" s="214"/>
      <c r="BY735" s="214"/>
      <c r="BZ735" s="214"/>
      <c r="CA735" s="214"/>
      <c r="CB735" s="214"/>
      <c r="CC735" s="214"/>
      <c r="CD735" s="214"/>
      <c r="CE735" s="214"/>
      <c r="CF735" s="214"/>
      <c r="CG735" s="214"/>
      <c r="CH735" s="214"/>
      <c r="CI735" s="214"/>
      <c r="CJ735" s="214"/>
      <c r="CK735" s="214"/>
      <c r="CL735" s="214"/>
      <c r="CM735" s="214"/>
      <c r="CN735" s="214"/>
      <c r="CO735" s="214"/>
      <c r="CP735" s="214"/>
      <c r="CQ735" s="214"/>
      <c r="CR735" s="214"/>
      <c r="CS735" s="214"/>
      <c r="CT735" s="214"/>
      <c r="CU735" s="214"/>
      <c r="CV735" s="214"/>
      <c r="CW735" s="214"/>
      <c r="CX735" s="214"/>
      <c r="CY735" s="214"/>
      <c r="CZ735" s="214"/>
    </row>
    <row r="736" ht="25.15" customHeight="true" x14ac:dyDescent="0.2">
      <c r="C736" s="461"/>
      <c r="D736" s="461"/>
      <c r="E736" s="461"/>
      <c r="F736" s="461"/>
      <c r="G736" s="461"/>
      <c r="H736" s="461"/>
      <c r="I736" s="461"/>
      <c r="J736" s="461"/>
      <c r="K736" s="461"/>
      <c r="L736" s="461"/>
      <c r="M736" s="461"/>
      <c r="N736" s="461"/>
      <c r="O736" s="461"/>
      <c r="P736" s="461"/>
      <c r="Q736" s="461"/>
      <c r="BA736" s="214"/>
      <c r="BB736" s="289"/>
      <c r="BC736" s="214"/>
      <c r="BD736" s="214"/>
      <c r="BE736" s="214"/>
      <c r="BF736" s="214"/>
      <c r="BG736" s="214"/>
      <c r="BH736" s="214"/>
      <c r="BI736" s="214"/>
      <c r="BJ736" s="214"/>
      <c r="BK736" s="214"/>
      <c r="BL736" s="214"/>
      <c r="BM736" s="214"/>
      <c r="BN736" s="214"/>
      <c r="BO736" s="214"/>
      <c r="BP736" s="214"/>
      <c r="BQ736" s="214"/>
      <c r="BR736" s="214"/>
      <c r="BS736" s="214"/>
      <c r="BT736" s="214"/>
      <c r="BU736" s="214"/>
      <c r="BV736" s="214"/>
      <c r="BW736" s="214"/>
      <c r="BX736" s="214"/>
      <c r="BY736" s="214"/>
      <c r="BZ736" s="214"/>
      <c r="CA736" s="214"/>
      <c r="CB736" s="214"/>
      <c r="CC736" s="214"/>
      <c r="CD736" s="214"/>
      <c r="CE736" s="214"/>
      <c r="CF736" s="214"/>
      <c r="CG736" s="214"/>
      <c r="CH736" s="214"/>
      <c r="CI736" s="214"/>
      <c r="CJ736" s="214"/>
      <c r="CK736" s="214"/>
      <c r="CL736" s="214"/>
      <c r="CM736" s="214"/>
      <c r="CN736" s="214"/>
      <c r="CO736" s="214"/>
      <c r="CP736" s="214"/>
      <c r="CQ736" s="214"/>
      <c r="CR736" s="214"/>
      <c r="CS736" s="214"/>
      <c r="CT736" s="214"/>
      <c r="CU736" s="214"/>
      <c r="CV736" s="214"/>
      <c r="CW736" s="214"/>
      <c r="CX736" s="214"/>
      <c r="CY736" s="214"/>
      <c r="CZ736" s="214"/>
    </row>
    <row r="737" ht="25.15" customHeight="true" x14ac:dyDescent="0.2">
      <c r="C737" s="461"/>
      <c r="D737" s="461"/>
      <c r="E737" s="461"/>
      <c r="F737" s="461"/>
      <c r="G737" s="461"/>
      <c r="H737" s="461"/>
      <c r="I737" s="461"/>
      <c r="J737" s="461"/>
      <c r="K737" s="461"/>
      <c r="L737" s="461"/>
      <c r="M737" s="461"/>
      <c r="N737" s="461"/>
      <c r="O737" s="461"/>
      <c r="P737" s="461"/>
      <c r="Q737" s="461"/>
      <c r="BA737" s="214"/>
      <c r="BB737" s="289"/>
      <c r="BC737" s="214"/>
      <c r="BD737" s="214"/>
      <c r="BE737" s="214"/>
      <c r="BF737" s="214"/>
      <c r="BG737" s="214"/>
      <c r="BH737" s="214"/>
      <c r="BI737" s="214"/>
      <c r="BJ737" s="214"/>
      <c r="BK737" s="214"/>
      <c r="BL737" s="214"/>
      <c r="BM737" s="214"/>
      <c r="BN737" s="214"/>
      <c r="BO737" s="214"/>
      <c r="BP737" s="214"/>
      <c r="BQ737" s="214"/>
      <c r="BR737" s="214"/>
      <c r="BS737" s="214"/>
      <c r="BT737" s="214"/>
      <c r="BU737" s="214"/>
      <c r="BV737" s="214"/>
      <c r="BW737" s="214"/>
      <c r="BX737" s="214"/>
      <c r="BY737" s="214"/>
      <c r="BZ737" s="214"/>
      <c r="CA737" s="214"/>
      <c r="CB737" s="214"/>
      <c r="CC737" s="214"/>
      <c r="CD737" s="214"/>
      <c r="CE737" s="214"/>
      <c r="CF737" s="214"/>
      <c r="CG737" s="214"/>
      <c r="CH737" s="214"/>
      <c r="CI737" s="214"/>
      <c r="CJ737" s="214"/>
      <c r="CK737" s="214"/>
      <c r="CL737" s="214"/>
      <c r="CM737" s="214"/>
      <c r="CN737" s="214"/>
      <c r="CO737" s="214"/>
      <c r="CP737" s="214"/>
      <c r="CQ737" s="214"/>
      <c r="CR737" s="214"/>
      <c r="CS737" s="214"/>
      <c r="CT737" s="214"/>
      <c r="CU737" s="214"/>
      <c r="CV737" s="214"/>
      <c r="CW737" s="214"/>
      <c r="CX737" s="214"/>
      <c r="CY737" s="214"/>
      <c r="CZ737" s="214"/>
    </row>
    <row r="738" ht="25.15" customHeight="true" x14ac:dyDescent="0.2">
      <c r="C738" s="461"/>
      <c r="D738" s="461"/>
      <c r="E738" s="461"/>
      <c r="F738" s="461"/>
      <c r="G738" s="461"/>
      <c r="H738" s="461"/>
      <c r="I738" s="461"/>
      <c r="J738" s="461"/>
      <c r="K738" s="461"/>
      <c r="L738" s="461"/>
      <c r="M738" s="461"/>
      <c r="N738" s="461"/>
      <c r="O738" s="461"/>
      <c r="P738" s="461"/>
      <c r="Q738" s="461"/>
      <c r="BA738" s="214"/>
      <c r="BB738" s="289"/>
      <c r="BC738" s="214"/>
      <c r="BD738" s="214"/>
      <c r="BE738" s="214"/>
      <c r="BF738" s="214"/>
      <c r="BG738" s="214"/>
      <c r="BH738" s="214"/>
      <c r="BI738" s="214"/>
      <c r="BJ738" s="214"/>
      <c r="BK738" s="214"/>
      <c r="BL738" s="214"/>
      <c r="BM738" s="214"/>
      <c r="BN738" s="214"/>
      <c r="BO738" s="214"/>
      <c r="BP738" s="214"/>
      <c r="BQ738" s="214"/>
      <c r="BR738" s="214"/>
      <c r="BS738" s="214"/>
      <c r="BT738" s="214"/>
      <c r="BU738" s="214"/>
      <c r="BV738" s="214"/>
      <c r="BW738" s="214"/>
      <c r="BX738" s="214"/>
      <c r="BY738" s="214"/>
      <c r="BZ738" s="214"/>
      <c r="CA738" s="214"/>
      <c r="CB738" s="214"/>
      <c r="CC738" s="214"/>
      <c r="CD738" s="214"/>
      <c r="CE738" s="214"/>
      <c r="CF738" s="214"/>
      <c r="CG738" s="214"/>
      <c r="CH738" s="214"/>
      <c r="CI738" s="214"/>
      <c r="CJ738" s="214"/>
      <c r="CK738" s="214"/>
      <c r="CL738" s="214"/>
      <c r="CM738" s="214"/>
      <c r="CN738" s="214"/>
      <c r="CO738" s="214"/>
      <c r="CP738" s="214"/>
      <c r="CQ738" s="214"/>
      <c r="CR738" s="214"/>
      <c r="CS738" s="214"/>
      <c r="CT738" s="214"/>
      <c r="CU738" s="214"/>
      <c r="CV738" s="214"/>
      <c r="CW738" s="214"/>
      <c r="CX738" s="214"/>
      <c r="CY738" s="214"/>
      <c r="CZ738" s="214"/>
    </row>
    <row r="739" ht="25.15" customHeight="true" x14ac:dyDescent="0.2">
      <c r="C739" s="461"/>
      <c r="D739" s="461"/>
      <c r="E739" s="461"/>
      <c r="F739" s="461"/>
      <c r="G739" s="461"/>
      <c r="H739" s="461"/>
      <c r="I739" s="461"/>
      <c r="J739" s="461"/>
      <c r="K739" s="461"/>
      <c r="L739" s="461"/>
      <c r="M739" s="461"/>
      <c r="N739" s="461"/>
      <c r="O739" s="461"/>
      <c r="P739" s="461"/>
      <c r="Q739" s="461"/>
      <c r="BA739" s="214"/>
      <c r="BB739" s="289"/>
      <c r="BC739" s="214"/>
      <c r="BD739" s="214"/>
      <c r="BE739" s="214"/>
      <c r="BF739" s="214"/>
      <c r="BG739" s="214"/>
      <c r="BH739" s="214"/>
      <c r="BI739" s="214"/>
      <c r="BJ739" s="214"/>
      <c r="BK739" s="214"/>
      <c r="BL739" s="214"/>
      <c r="BM739" s="214"/>
      <c r="BN739" s="214"/>
      <c r="BO739" s="214"/>
      <c r="BP739" s="214"/>
      <c r="BQ739" s="214"/>
      <c r="BR739" s="214"/>
      <c r="BS739" s="214"/>
      <c r="BT739" s="214"/>
      <c r="BU739" s="214"/>
      <c r="BV739" s="214"/>
      <c r="BW739" s="214"/>
      <c r="BX739" s="214"/>
      <c r="BY739" s="214"/>
      <c r="BZ739" s="214"/>
      <c r="CA739" s="214"/>
      <c r="CB739" s="214"/>
      <c r="CC739" s="214"/>
      <c r="CD739" s="214"/>
      <c r="CE739" s="214"/>
      <c r="CF739" s="214"/>
      <c r="CG739" s="214"/>
      <c r="CH739" s="214"/>
      <c r="CI739" s="214"/>
      <c r="CJ739" s="214"/>
      <c r="CK739" s="214"/>
      <c r="CL739" s="214"/>
      <c r="CM739" s="214"/>
      <c r="CN739" s="214"/>
      <c r="CO739" s="214"/>
      <c r="CP739" s="214"/>
      <c r="CQ739" s="214"/>
      <c r="CR739" s="214"/>
      <c r="CS739" s="214"/>
      <c r="CT739" s="214"/>
      <c r="CU739" s="214"/>
      <c r="CV739" s="214"/>
      <c r="CW739" s="214"/>
      <c r="CX739" s="214"/>
      <c r="CY739" s="214"/>
      <c r="CZ739" s="214"/>
    </row>
    <row r="740" ht="25.15" customHeight="true" x14ac:dyDescent="0.2">
      <c r="C740" s="461"/>
      <c r="D740" s="461"/>
      <c r="E740" s="461"/>
      <c r="F740" s="461"/>
      <c r="G740" s="461"/>
      <c r="H740" s="461"/>
      <c r="I740" s="461"/>
      <c r="J740" s="461"/>
      <c r="K740" s="461"/>
      <c r="L740" s="461"/>
      <c r="M740" s="461"/>
      <c r="N740" s="461"/>
      <c r="O740" s="461"/>
      <c r="P740" s="461"/>
      <c r="Q740" s="461"/>
      <c r="BA740" s="214"/>
      <c r="BB740" s="289"/>
      <c r="BC740" s="214"/>
      <c r="BD740" s="214"/>
      <c r="BE740" s="214"/>
      <c r="BF740" s="214"/>
      <c r="BG740" s="214"/>
      <c r="BH740" s="214"/>
      <c r="BI740" s="214"/>
      <c r="BJ740" s="214"/>
      <c r="BK740" s="214"/>
      <c r="BL740" s="214"/>
      <c r="BM740" s="214"/>
      <c r="BN740" s="214"/>
      <c r="BO740" s="214"/>
      <c r="BP740" s="214"/>
      <c r="BQ740" s="214"/>
      <c r="BR740" s="214"/>
      <c r="BS740" s="214"/>
      <c r="BT740" s="214"/>
      <c r="BU740" s="214"/>
      <c r="BV740" s="214"/>
      <c r="BW740" s="214"/>
      <c r="BX740" s="214"/>
      <c r="BY740" s="214"/>
      <c r="BZ740" s="214"/>
      <c r="CA740" s="214"/>
      <c r="CB740" s="214"/>
      <c r="CC740" s="214"/>
      <c r="CD740" s="214"/>
      <c r="CE740" s="214"/>
      <c r="CF740" s="214"/>
      <c r="CG740" s="214"/>
      <c r="CH740" s="214"/>
      <c r="CI740" s="214"/>
      <c r="CJ740" s="214"/>
      <c r="CK740" s="214"/>
      <c r="CL740" s="214"/>
      <c r="CM740" s="214"/>
      <c r="CN740" s="214"/>
      <c r="CO740" s="214"/>
      <c r="CP740" s="214"/>
      <c r="CQ740" s="214"/>
      <c r="CR740" s="214"/>
      <c r="CS740" s="214"/>
      <c r="CT740" s="214"/>
      <c r="CU740" s="214"/>
      <c r="CV740" s="214"/>
      <c r="CW740" s="214"/>
      <c r="CX740" s="214"/>
      <c r="CY740" s="214"/>
      <c r="CZ740" s="214"/>
    </row>
    <row r="741" ht="25.15" customHeight="true" x14ac:dyDescent="0.2">
      <c r="C741" s="461"/>
      <c r="D741" s="461"/>
      <c r="E741" s="461"/>
      <c r="F741" s="461"/>
      <c r="G741" s="461"/>
      <c r="H741" s="461"/>
      <c r="I741" s="461"/>
      <c r="J741" s="461"/>
      <c r="K741" s="461"/>
      <c r="L741" s="461"/>
      <c r="M741" s="461"/>
      <c r="N741" s="461"/>
      <c r="O741" s="461"/>
      <c r="P741" s="461"/>
      <c r="Q741" s="461"/>
      <c r="BA741" s="214"/>
      <c r="BB741" s="289"/>
      <c r="BC741" s="214"/>
      <c r="BD741" s="214"/>
      <c r="BE741" s="214"/>
      <c r="BF741" s="214"/>
      <c r="BG741" s="214"/>
      <c r="BH741" s="214"/>
      <c r="BI741" s="214"/>
      <c r="BJ741" s="214"/>
      <c r="BK741" s="214"/>
      <c r="BL741" s="214"/>
      <c r="BM741" s="214"/>
      <c r="BN741" s="214"/>
      <c r="BO741" s="214"/>
      <c r="BP741" s="214"/>
      <c r="BQ741" s="214"/>
      <c r="BR741" s="214"/>
      <c r="BS741" s="214"/>
      <c r="BT741" s="214"/>
      <c r="BU741" s="214"/>
      <c r="BV741" s="214"/>
      <c r="BW741" s="214"/>
      <c r="BX741" s="214"/>
      <c r="BY741" s="214"/>
      <c r="BZ741" s="214"/>
      <c r="CA741" s="214"/>
      <c r="CB741" s="214"/>
      <c r="CC741" s="214"/>
      <c r="CD741" s="214"/>
      <c r="CE741" s="214"/>
      <c r="CF741" s="214"/>
      <c r="CG741" s="214"/>
      <c r="CH741" s="214"/>
      <c r="CI741" s="214"/>
      <c r="CJ741" s="214"/>
      <c r="CK741" s="214"/>
      <c r="CL741" s="214"/>
      <c r="CM741" s="214"/>
      <c r="CN741" s="214"/>
      <c r="CO741" s="214"/>
      <c r="CP741" s="214"/>
      <c r="CQ741" s="214"/>
      <c r="CR741" s="214"/>
      <c r="CS741" s="214"/>
      <c r="CT741" s="214"/>
      <c r="CU741" s="214"/>
      <c r="CV741" s="214"/>
      <c r="CW741" s="214"/>
      <c r="CX741" s="214"/>
      <c r="CY741" s="214"/>
      <c r="CZ741" s="214"/>
    </row>
    <row r="742" ht="25.15" customHeight="true" x14ac:dyDescent="0.2">
      <c r="C742" s="461"/>
      <c r="D742" s="461"/>
      <c r="E742" s="461"/>
      <c r="F742" s="461"/>
      <c r="G742" s="461"/>
      <c r="H742" s="461"/>
      <c r="I742" s="461"/>
      <c r="J742" s="461"/>
      <c r="K742" s="461"/>
      <c r="L742" s="461"/>
      <c r="M742" s="461"/>
      <c r="N742" s="461"/>
      <c r="O742" s="461"/>
      <c r="P742" s="461"/>
      <c r="Q742" s="461"/>
      <c r="BA742" s="214"/>
      <c r="BB742" s="289"/>
      <c r="BC742" s="214"/>
      <c r="BD742" s="214"/>
      <c r="BE742" s="214"/>
      <c r="BF742" s="214"/>
      <c r="BG742" s="214"/>
      <c r="BH742" s="214"/>
      <c r="BI742" s="214"/>
      <c r="BJ742" s="214"/>
      <c r="BK742" s="214"/>
      <c r="BL742" s="214"/>
      <c r="BM742" s="214"/>
      <c r="BN742" s="214"/>
      <c r="BO742" s="214"/>
      <c r="BP742" s="214"/>
      <c r="BQ742" s="214"/>
      <c r="BR742" s="214"/>
      <c r="BS742" s="214"/>
      <c r="BT742" s="214"/>
      <c r="BU742" s="214"/>
      <c r="BV742" s="214"/>
      <c r="BW742" s="214"/>
      <c r="BX742" s="214"/>
      <c r="BY742" s="214"/>
      <c r="BZ742" s="214"/>
      <c r="CA742" s="214"/>
      <c r="CB742" s="214"/>
      <c r="CC742" s="214"/>
      <c r="CD742" s="214"/>
      <c r="CE742" s="214"/>
      <c r="CF742" s="214"/>
      <c r="CG742" s="214"/>
      <c r="CH742" s="214"/>
      <c r="CI742" s="214"/>
      <c r="CJ742" s="214"/>
      <c r="CK742" s="214"/>
      <c r="CL742" s="214"/>
      <c r="CM742" s="214"/>
      <c r="CN742" s="214"/>
      <c r="CO742" s="214"/>
      <c r="CP742" s="214"/>
      <c r="CQ742" s="214"/>
      <c r="CR742" s="214"/>
      <c r="CS742" s="214"/>
      <c r="CT742" s="214"/>
      <c r="CU742" s="214"/>
      <c r="CV742" s="214"/>
      <c r="CW742" s="214"/>
      <c r="CX742" s="214"/>
      <c r="CY742" s="214"/>
      <c r="CZ742" s="214"/>
    </row>
    <row r="743" ht="25.15" customHeight="true" x14ac:dyDescent="0.2">
      <c r="C743" s="461"/>
      <c r="D743" s="461"/>
      <c r="E743" s="461"/>
      <c r="F743" s="461"/>
      <c r="G743" s="461"/>
      <c r="H743" s="461"/>
      <c r="I743" s="461"/>
      <c r="J743" s="461"/>
      <c r="K743" s="461"/>
      <c r="L743" s="461"/>
      <c r="M743" s="461"/>
      <c r="N743" s="461"/>
      <c r="O743" s="461"/>
      <c r="P743" s="461"/>
      <c r="Q743" s="461"/>
      <c r="BA743" s="214"/>
      <c r="BB743" s="289"/>
      <c r="BC743" s="214"/>
      <c r="BD743" s="214"/>
      <c r="BE743" s="214"/>
      <c r="BF743" s="214"/>
      <c r="BG743" s="214"/>
      <c r="BH743" s="214"/>
      <c r="BI743" s="214"/>
      <c r="BJ743" s="214"/>
      <c r="BK743" s="214"/>
      <c r="BL743" s="214"/>
      <c r="BM743" s="214"/>
      <c r="BN743" s="214"/>
      <c r="BO743" s="214"/>
      <c r="BP743" s="214"/>
      <c r="BQ743" s="214"/>
      <c r="BR743" s="214"/>
      <c r="BS743" s="214"/>
      <c r="BT743" s="214"/>
      <c r="BU743" s="214"/>
      <c r="BV743" s="214"/>
      <c r="BW743" s="214"/>
      <c r="BX743" s="214"/>
      <c r="BY743" s="214"/>
      <c r="BZ743" s="214"/>
      <c r="CA743" s="214"/>
      <c r="CB743" s="214"/>
      <c r="CC743" s="214"/>
      <c r="CD743" s="214"/>
      <c r="CE743" s="214"/>
      <c r="CF743" s="214"/>
      <c r="CG743" s="214"/>
      <c r="CH743" s="214"/>
      <c r="CI743" s="214"/>
      <c r="CJ743" s="214"/>
      <c r="CK743" s="214"/>
      <c r="CL743" s="214"/>
      <c r="CM743" s="214"/>
      <c r="CN743" s="214"/>
      <c r="CO743" s="214"/>
      <c r="CP743" s="214"/>
      <c r="CQ743" s="214"/>
      <c r="CR743" s="214"/>
      <c r="CS743" s="214"/>
      <c r="CT743" s="214"/>
      <c r="CU743" s="214"/>
      <c r="CV743" s="214"/>
      <c r="CW743" s="214"/>
      <c r="CX743" s="214"/>
      <c r="CY743" s="214"/>
      <c r="CZ743" s="214"/>
    </row>
    <row r="744" ht="25.15" customHeight="true" x14ac:dyDescent="0.2">
      <c r="C744" s="461"/>
      <c r="D744" s="461"/>
      <c r="E744" s="461"/>
      <c r="F744" s="461"/>
      <c r="G744" s="461"/>
      <c r="H744" s="461"/>
      <c r="I744" s="461"/>
      <c r="J744" s="461"/>
      <c r="K744" s="461"/>
      <c r="L744" s="461"/>
      <c r="M744" s="461"/>
      <c r="N744" s="461"/>
      <c r="O744" s="461"/>
      <c r="P744" s="461"/>
      <c r="Q744" s="461"/>
      <c r="BA744" s="214"/>
      <c r="BB744" s="289"/>
      <c r="BC744" s="214"/>
      <c r="BD744" s="214"/>
      <c r="BE744" s="214"/>
      <c r="BF744" s="214"/>
      <c r="BG744" s="214"/>
      <c r="BH744" s="214"/>
      <c r="BI744" s="214"/>
      <c r="BJ744" s="214"/>
      <c r="BK744" s="214"/>
      <c r="BL744" s="214"/>
      <c r="BM744" s="214"/>
      <c r="BN744" s="214"/>
      <c r="BO744" s="214"/>
      <c r="BP744" s="214"/>
      <c r="BQ744" s="214"/>
      <c r="BR744" s="214"/>
      <c r="BS744" s="214"/>
      <c r="BT744" s="214"/>
      <c r="BU744" s="214"/>
      <c r="BV744" s="214"/>
      <c r="BW744" s="214"/>
      <c r="BX744" s="214"/>
      <c r="BY744" s="214"/>
      <c r="BZ744" s="214"/>
      <c r="CA744" s="214"/>
      <c r="CB744" s="214"/>
      <c r="CC744" s="214"/>
      <c r="CD744" s="214"/>
      <c r="CE744" s="214"/>
      <c r="CF744" s="214"/>
      <c r="CG744" s="214"/>
      <c r="CH744" s="214"/>
      <c r="CI744" s="214"/>
      <c r="CJ744" s="214"/>
      <c r="CK744" s="214"/>
      <c r="CL744" s="214"/>
      <c r="CM744" s="214"/>
      <c r="CN744" s="214"/>
      <c r="CO744" s="214"/>
      <c r="CP744" s="214"/>
      <c r="CQ744" s="214"/>
      <c r="CR744" s="214"/>
      <c r="CS744" s="214"/>
      <c r="CT744" s="214"/>
      <c r="CU744" s="214"/>
      <c r="CV744" s="214"/>
      <c r="CW744" s="214"/>
      <c r="CX744" s="214"/>
      <c r="CY744" s="214"/>
      <c r="CZ744" s="214"/>
    </row>
    <row r="745" ht="25.15" customHeight="true" x14ac:dyDescent="0.2">
      <c r="C745" s="461"/>
      <c r="D745" s="461"/>
      <c r="E745" s="461"/>
      <c r="F745" s="461"/>
      <c r="G745" s="461"/>
      <c r="H745" s="461"/>
      <c r="I745" s="461"/>
      <c r="J745" s="461"/>
      <c r="K745" s="461"/>
      <c r="L745" s="461"/>
      <c r="M745" s="461"/>
      <c r="N745" s="461"/>
      <c r="O745" s="461"/>
      <c r="P745" s="461"/>
      <c r="Q745" s="461"/>
      <c r="BA745" s="214"/>
      <c r="BB745" s="289"/>
      <c r="BC745" s="214"/>
      <c r="BD745" s="214"/>
      <c r="BE745" s="214"/>
      <c r="BF745" s="214"/>
      <c r="BG745" s="214"/>
      <c r="BH745" s="214"/>
      <c r="BI745" s="214"/>
      <c r="BJ745" s="214"/>
      <c r="BK745" s="214"/>
      <c r="BL745" s="214"/>
      <c r="BM745" s="214"/>
      <c r="BN745" s="214"/>
      <c r="BO745" s="214"/>
      <c r="BP745" s="214"/>
      <c r="BQ745" s="214"/>
      <c r="BR745" s="214"/>
      <c r="BS745" s="214"/>
      <c r="BT745" s="214"/>
      <c r="BU745" s="214"/>
      <c r="BV745" s="214"/>
      <c r="BW745" s="214"/>
      <c r="BX745" s="214"/>
      <c r="BY745" s="214"/>
      <c r="BZ745" s="214"/>
      <c r="CA745" s="214"/>
      <c r="CB745" s="214"/>
      <c r="CC745" s="214"/>
      <c r="CD745" s="214"/>
      <c r="CE745" s="214"/>
      <c r="CF745" s="214"/>
      <c r="CG745" s="214"/>
      <c r="CH745" s="214"/>
      <c r="CI745" s="214"/>
      <c r="CJ745" s="214"/>
      <c r="CK745" s="214"/>
      <c r="CL745" s="214"/>
      <c r="CM745" s="214"/>
      <c r="CN745" s="214"/>
      <c r="CO745" s="214"/>
      <c r="CP745" s="214"/>
      <c r="CQ745" s="214"/>
      <c r="CR745" s="214"/>
      <c r="CS745" s="214"/>
      <c r="CT745" s="214"/>
      <c r="CU745" s="214"/>
      <c r="CV745" s="214"/>
      <c r="CW745" s="214"/>
      <c r="CX745" s="214"/>
      <c r="CY745" s="214"/>
      <c r="CZ745" s="214"/>
    </row>
    <row r="746" ht="25.15" customHeight="true" x14ac:dyDescent="0.2">
      <c r="C746" s="461"/>
      <c r="D746" s="461"/>
      <c r="E746" s="461"/>
      <c r="F746" s="461"/>
      <c r="G746" s="461"/>
      <c r="H746" s="461"/>
      <c r="I746" s="461"/>
      <c r="J746" s="461"/>
      <c r="K746" s="461"/>
      <c r="L746" s="461"/>
      <c r="M746" s="461"/>
      <c r="N746" s="461"/>
      <c r="O746" s="461"/>
      <c r="P746" s="461"/>
      <c r="Q746" s="461"/>
      <c r="BA746" s="214"/>
      <c r="BB746" s="289"/>
      <c r="BC746" s="214"/>
      <c r="BD746" s="214"/>
      <c r="BE746" s="214"/>
      <c r="BF746" s="214"/>
      <c r="BG746" s="214"/>
      <c r="BH746" s="214"/>
      <c r="BI746" s="214"/>
      <c r="BJ746" s="214"/>
      <c r="BK746" s="214"/>
      <c r="BL746" s="214"/>
      <c r="BM746" s="214"/>
      <c r="BN746" s="214"/>
      <c r="BO746" s="214"/>
      <c r="BP746" s="214"/>
      <c r="BQ746" s="214"/>
      <c r="BR746" s="214"/>
      <c r="BS746" s="214"/>
      <c r="BT746" s="214"/>
      <c r="BU746" s="214"/>
      <c r="BV746" s="214"/>
      <c r="BW746" s="214"/>
      <c r="BX746" s="214"/>
      <c r="BY746" s="214"/>
      <c r="BZ746" s="214"/>
      <c r="CA746" s="214"/>
      <c r="CB746" s="214"/>
      <c r="CC746" s="214"/>
      <c r="CD746" s="214"/>
      <c r="CE746" s="214"/>
      <c r="CF746" s="214"/>
      <c r="CG746" s="214"/>
      <c r="CH746" s="214"/>
      <c r="CI746" s="214"/>
      <c r="CJ746" s="214"/>
      <c r="CK746" s="214"/>
      <c r="CL746" s="214"/>
      <c r="CM746" s="214"/>
      <c r="CN746" s="214"/>
      <c r="CO746" s="214"/>
      <c r="CP746" s="214"/>
      <c r="CQ746" s="214"/>
      <c r="CR746" s="214"/>
      <c r="CS746" s="214"/>
      <c r="CT746" s="214"/>
      <c r="CU746" s="214"/>
      <c r="CV746" s="214"/>
      <c r="CW746" s="214"/>
      <c r="CX746" s="214"/>
      <c r="CY746" s="214"/>
      <c r="CZ746" s="214"/>
    </row>
    <row r="747" ht="25.15" customHeight="true" x14ac:dyDescent="0.2">
      <c r="C747" s="461"/>
      <c r="D747" s="461"/>
      <c r="E747" s="461"/>
      <c r="F747" s="461"/>
      <c r="G747" s="461"/>
      <c r="H747" s="461"/>
      <c r="I747" s="461"/>
      <c r="J747" s="461"/>
      <c r="K747" s="461"/>
      <c r="L747" s="461"/>
      <c r="M747" s="461"/>
      <c r="N747" s="461"/>
      <c r="O747" s="461"/>
      <c r="P747" s="461"/>
      <c r="Q747" s="461"/>
      <c r="BA747" s="214"/>
      <c r="BB747" s="289"/>
      <c r="BC747" s="214"/>
      <c r="BD747" s="214"/>
      <c r="BE747" s="214"/>
      <c r="BF747" s="214"/>
      <c r="BG747" s="214"/>
      <c r="BH747" s="214"/>
      <c r="BI747" s="214"/>
      <c r="BJ747" s="214"/>
      <c r="BK747" s="214"/>
      <c r="BL747" s="214"/>
      <c r="BM747" s="214"/>
      <c r="BN747" s="214"/>
      <c r="BO747" s="214"/>
      <c r="BP747" s="214"/>
      <c r="BQ747" s="214"/>
      <c r="BR747" s="214"/>
      <c r="BS747" s="214"/>
      <c r="BT747" s="214"/>
      <c r="BU747" s="214"/>
      <c r="BV747" s="214"/>
      <c r="BW747" s="214"/>
      <c r="BX747" s="214"/>
      <c r="BY747" s="214"/>
      <c r="BZ747" s="214"/>
      <c r="CA747" s="214"/>
      <c r="CB747" s="214"/>
      <c r="CC747" s="214"/>
      <c r="CD747" s="214"/>
      <c r="CE747" s="214"/>
      <c r="CF747" s="214"/>
      <c r="CG747" s="214"/>
      <c r="CH747" s="214"/>
      <c r="CI747" s="214"/>
      <c r="CJ747" s="214"/>
      <c r="CK747" s="214"/>
      <c r="CL747" s="214"/>
      <c r="CM747" s="214"/>
      <c r="CN747" s="214"/>
      <c r="CO747" s="214"/>
      <c r="CP747" s="214"/>
      <c r="CQ747" s="214"/>
      <c r="CR747" s="214"/>
      <c r="CS747" s="214"/>
      <c r="CT747" s="214"/>
      <c r="CU747" s="214"/>
      <c r="CV747" s="214"/>
      <c r="CW747" s="214"/>
      <c r="CX747" s="214"/>
      <c r="CY747" s="214"/>
      <c r="CZ747" s="214"/>
    </row>
    <row r="748" ht="25.15" customHeight="true" x14ac:dyDescent="0.2">
      <c r="C748" s="461"/>
      <c r="D748" s="461"/>
      <c r="E748" s="461"/>
      <c r="F748" s="461"/>
      <c r="G748" s="461"/>
      <c r="H748" s="461"/>
      <c r="I748" s="461"/>
      <c r="J748" s="461"/>
      <c r="K748" s="461"/>
      <c r="L748" s="461"/>
      <c r="M748" s="461"/>
      <c r="N748" s="461"/>
      <c r="O748" s="461"/>
      <c r="P748" s="461"/>
      <c r="Q748" s="461"/>
      <c r="BA748" s="214"/>
      <c r="BB748" s="289"/>
      <c r="BC748" s="214"/>
      <c r="BD748" s="214"/>
      <c r="BE748" s="214"/>
      <c r="BF748" s="214"/>
      <c r="BG748" s="214"/>
      <c r="BH748" s="214"/>
      <c r="BI748" s="214"/>
      <c r="BJ748" s="214"/>
      <c r="BK748" s="214"/>
      <c r="BL748" s="214"/>
      <c r="BM748" s="214"/>
      <c r="BN748" s="214"/>
      <c r="BO748" s="214"/>
      <c r="BP748" s="214"/>
      <c r="BQ748" s="214"/>
      <c r="BR748" s="214"/>
      <c r="BS748" s="214"/>
      <c r="BT748" s="214"/>
      <c r="BU748" s="214"/>
      <c r="BV748" s="214"/>
      <c r="BW748" s="214"/>
      <c r="BX748" s="214"/>
      <c r="BY748" s="214"/>
      <c r="BZ748" s="214"/>
      <c r="CA748" s="214"/>
      <c r="CB748" s="214"/>
      <c r="CC748" s="214"/>
      <c r="CD748" s="214"/>
      <c r="CE748" s="214"/>
      <c r="CF748" s="214"/>
      <c r="CG748" s="214"/>
      <c r="CH748" s="214"/>
      <c r="CI748" s="214"/>
      <c r="CJ748" s="214"/>
      <c r="CK748" s="214"/>
      <c r="CL748" s="214"/>
      <c r="CM748" s="214"/>
      <c r="CN748" s="214"/>
      <c r="CO748" s="214"/>
      <c r="CP748" s="214"/>
      <c r="CQ748" s="214"/>
      <c r="CR748" s="214"/>
      <c r="CS748" s="214"/>
      <c r="CT748" s="214"/>
      <c r="CU748" s="214"/>
      <c r="CV748" s="214"/>
      <c r="CW748" s="214"/>
      <c r="CX748" s="214"/>
      <c r="CY748" s="214"/>
      <c r="CZ748" s="214"/>
    </row>
    <row r="749" ht="25.15" customHeight="true" x14ac:dyDescent="0.2">
      <c r="C749" s="461"/>
      <c r="D749" s="461"/>
      <c r="E749" s="461"/>
      <c r="F749" s="461"/>
      <c r="G749" s="461"/>
      <c r="H749" s="461"/>
      <c r="I749" s="461"/>
      <c r="J749" s="461"/>
      <c r="K749" s="461"/>
      <c r="L749" s="461"/>
      <c r="M749" s="461"/>
      <c r="N749" s="461"/>
      <c r="O749" s="461"/>
      <c r="P749" s="461"/>
      <c r="Q749" s="461"/>
      <c r="BA749" s="214"/>
      <c r="BB749" s="289"/>
      <c r="BC749" s="214"/>
      <c r="BD749" s="214"/>
      <c r="BE749" s="214"/>
      <c r="BF749" s="214"/>
      <c r="BG749" s="214"/>
      <c r="BH749" s="214"/>
      <c r="BI749" s="214"/>
      <c r="BJ749" s="214"/>
      <c r="BK749" s="214"/>
      <c r="BL749" s="214"/>
      <c r="BM749" s="214"/>
      <c r="BN749" s="214"/>
      <c r="BO749" s="214"/>
      <c r="BP749" s="214"/>
      <c r="BQ749" s="214"/>
      <c r="BR749" s="214"/>
      <c r="BS749" s="214"/>
      <c r="BT749" s="214"/>
      <c r="BU749" s="214"/>
      <c r="BV749" s="214"/>
      <c r="BW749" s="214"/>
      <c r="BX749" s="214"/>
      <c r="BY749" s="214"/>
      <c r="BZ749" s="214"/>
      <c r="CA749" s="214"/>
      <c r="CB749" s="214"/>
      <c r="CC749" s="214"/>
      <c r="CD749" s="214"/>
      <c r="CE749" s="214"/>
      <c r="CF749" s="214"/>
      <c r="CG749" s="214"/>
      <c r="CH749" s="214"/>
      <c r="CI749" s="214"/>
      <c r="CJ749" s="214"/>
      <c r="CK749" s="214"/>
      <c r="CL749" s="214"/>
      <c r="CM749" s="214"/>
      <c r="CN749" s="214"/>
      <c r="CO749" s="214"/>
      <c r="CP749" s="214"/>
      <c r="CQ749" s="214"/>
      <c r="CR749" s="214"/>
      <c r="CS749" s="214"/>
      <c r="CT749" s="214"/>
      <c r="CU749" s="214"/>
      <c r="CV749" s="214"/>
      <c r="CW749" s="214"/>
      <c r="CX749" s="214"/>
      <c r="CY749" s="214"/>
      <c r="CZ749" s="214"/>
    </row>
    <row r="750" ht="25.15" customHeight="true" x14ac:dyDescent="0.2">
      <c r="C750" s="461"/>
      <c r="D750" s="461"/>
      <c r="E750" s="461"/>
      <c r="F750" s="461"/>
      <c r="G750" s="461"/>
      <c r="H750" s="461"/>
      <c r="I750" s="461"/>
      <c r="J750" s="461"/>
      <c r="K750" s="461"/>
      <c r="L750" s="461"/>
      <c r="M750" s="461"/>
      <c r="N750" s="461"/>
      <c r="O750" s="461"/>
      <c r="P750" s="461"/>
      <c r="Q750" s="461"/>
      <c r="BA750" s="214"/>
      <c r="BB750" s="289"/>
      <c r="BC750" s="214"/>
      <c r="BD750" s="214"/>
      <c r="BE750" s="214"/>
      <c r="BF750" s="214"/>
      <c r="BG750" s="214"/>
      <c r="BH750" s="214"/>
      <c r="BI750" s="214"/>
      <c r="BJ750" s="214"/>
      <c r="BK750" s="214"/>
      <c r="BL750" s="214"/>
      <c r="BM750" s="214"/>
      <c r="BN750" s="214"/>
      <c r="BO750" s="214"/>
      <c r="BP750" s="214"/>
      <c r="BQ750" s="214"/>
      <c r="BR750" s="214"/>
      <c r="BS750" s="214"/>
      <c r="BT750" s="214"/>
      <c r="BU750" s="214"/>
      <c r="BV750" s="214"/>
      <c r="BW750" s="214"/>
      <c r="BX750" s="214"/>
      <c r="BY750" s="214"/>
      <c r="BZ750" s="214"/>
      <c r="CA750" s="214"/>
      <c r="CB750" s="214"/>
      <c r="CC750" s="214"/>
      <c r="CD750" s="214"/>
      <c r="CE750" s="214"/>
      <c r="CF750" s="214"/>
      <c r="CG750" s="214"/>
      <c r="CH750" s="214"/>
      <c r="CI750" s="214"/>
      <c r="CJ750" s="214"/>
      <c r="CK750" s="214"/>
      <c r="CL750" s="214"/>
      <c r="CM750" s="214"/>
      <c r="CN750" s="214"/>
      <c r="CO750" s="214"/>
      <c r="CP750" s="214"/>
      <c r="CQ750" s="214"/>
      <c r="CR750" s="214"/>
      <c r="CS750" s="214"/>
      <c r="CT750" s="214"/>
      <c r="CU750" s="214"/>
      <c r="CV750" s="214"/>
      <c r="CW750" s="214"/>
      <c r="CX750" s="214"/>
      <c r="CY750" s="214"/>
      <c r="CZ750" s="214"/>
    </row>
    <row r="751" ht="25.15" customHeight="true" x14ac:dyDescent="0.2">
      <c r="C751" s="461"/>
      <c r="D751" s="461"/>
      <c r="E751" s="461"/>
      <c r="F751" s="461"/>
      <c r="G751" s="461"/>
      <c r="H751" s="461"/>
      <c r="I751" s="461"/>
      <c r="J751" s="461"/>
      <c r="K751" s="461"/>
      <c r="L751" s="461"/>
      <c r="M751" s="461"/>
      <c r="N751" s="461"/>
      <c r="O751" s="461"/>
      <c r="P751" s="461"/>
      <c r="Q751" s="461"/>
      <c r="BA751" s="214"/>
      <c r="BB751" s="289"/>
      <c r="BC751" s="214"/>
      <c r="BD751" s="214"/>
      <c r="BE751" s="214"/>
      <c r="BF751" s="214"/>
      <c r="BG751" s="214"/>
      <c r="BH751" s="214"/>
      <c r="BI751" s="214"/>
      <c r="BJ751" s="214"/>
      <c r="BK751" s="214"/>
      <c r="BL751" s="214"/>
      <c r="BM751" s="214"/>
      <c r="BN751" s="214"/>
      <c r="BO751" s="214"/>
      <c r="BP751" s="214"/>
      <c r="BQ751" s="214"/>
      <c r="BR751" s="214"/>
      <c r="BS751" s="214"/>
      <c r="BT751" s="214"/>
      <c r="BU751" s="214"/>
      <c r="BV751" s="214"/>
      <c r="BW751" s="214"/>
      <c r="BX751" s="214"/>
      <c r="BY751" s="214"/>
      <c r="BZ751" s="214"/>
      <c r="CA751" s="214"/>
      <c r="CB751" s="214"/>
      <c r="CC751" s="214"/>
      <c r="CD751" s="214"/>
      <c r="CE751" s="214"/>
      <c r="CF751" s="214"/>
      <c r="CG751" s="214"/>
      <c r="CH751" s="214"/>
      <c r="CI751" s="214"/>
      <c r="CJ751" s="214"/>
      <c r="CK751" s="214"/>
      <c r="CL751" s="214"/>
      <c r="CM751" s="214"/>
      <c r="CN751" s="214"/>
      <c r="CO751" s="214"/>
      <c r="CP751" s="214"/>
      <c r="CQ751" s="214"/>
      <c r="CR751" s="214"/>
      <c r="CS751" s="214"/>
      <c r="CT751" s="214"/>
      <c r="CU751" s="214"/>
      <c r="CV751" s="214"/>
      <c r="CW751" s="214"/>
      <c r="CX751" s="214"/>
      <c r="CY751" s="214"/>
      <c r="CZ751" s="214"/>
    </row>
    <row r="752" ht="25.15" customHeight="true" x14ac:dyDescent="0.2">
      <c r="C752" s="461"/>
      <c r="D752" s="461"/>
      <c r="E752" s="461"/>
      <c r="F752" s="461"/>
      <c r="G752" s="461"/>
      <c r="H752" s="461"/>
      <c r="I752" s="461"/>
      <c r="J752" s="461"/>
      <c r="K752" s="461"/>
      <c r="L752" s="461"/>
      <c r="M752" s="461"/>
      <c r="N752" s="461"/>
      <c r="O752" s="461"/>
      <c r="P752" s="461"/>
      <c r="Q752" s="461"/>
      <c r="BA752" s="214"/>
      <c r="BB752" s="289"/>
      <c r="BC752" s="214"/>
      <c r="BD752" s="214"/>
      <c r="BE752" s="214"/>
      <c r="BF752" s="214"/>
      <c r="BG752" s="214"/>
      <c r="BH752" s="214"/>
      <c r="BI752" s="214"/>
      <c r="BJ752" s="214"/>
      <c r="BK752" s="214"/>
      <c r="BL752" s="214"/>
      <c r="BM752" s="214"/>
      <c r="BN752" s="214"/>
      <c r="BO752" s="214"/>
      <c r="BP752" s="214"/>
      <c r="BQ752" s="214"/>
      <c r="BR752" s="214"/>
      <c r="BS752" s="214"/>
      <c r="BT752" s="214"/>
      <c r="BU752" s="214"/>
      <c r="BV752" s="214"/>
      <c r="BW752" s="214"/>
      <c r="BX752" s="214"/>
      <c r="BY752" s="214"/>
      <c r="BZ752" s="214"/>
      <c r="CA752" s="214"/>
      <c r="CB752" s="214"/>
      <c r="CC752" s="214"/>
      <c r="CD752" s="214"/>
      <c r="CE752" s="214"/>
      <c r="CF752" s="214"/>
      <c r="CG752" s="214"/>
      <c r="CH752" s="214"/>
      <c r="CI752" s="214"/>
      <c r="CJ752" s="214"/>
      <c r="CK752" s="214"/>
      <c r="CL752" s="214"/>
      <c r="CM752" s="214"/>
      <c r="CN752" s="214"/>
      <c r="CO752" s="214"/>
      <c r="CP752" s="214"/>
      <c r="CQ752" s="214"/>
      <c r="CR752" s="214"/>
      <c r="CS752" s="214"/>
      <c r="CT752" s="214"/>
      <c r="CU752" s="214"/>
      <c r="CV752" s="214"/>
      <c r="CW752" s="214"/>
      <c r="CX752" s="214"/>
      <c r="CY752" s="214"/>
      <c r="CZ752" s="214"/>
    </row>
    <row r="753" ht="25.15" customHeight="true" x14ac:dyDescent="0.2">
      <c r="C753" s="461"/>
      <c r="D753" s="461"/>
      <c r="E753" s="461"/>
      <c r="F753" s="461"/>
      <c r="G753" s="461"/>
      <c r="H753" s="461"/>
      <c r="I753" s="461"/>
      <c r="J753" s="461"/>
      <c r="K753" s="461"/>
      <c r="L753" s="461"/>
      <c r="M753" s="461"/>
      <c r="N753" s="461"/>
      <c r="O753" s="461"/>
      <c r="P753" s="461"/>
      <c r="Q753" s="461"/>
      <c r="BA753" s="214"/>
      <c r="BB753" s="289"/>
      <c r="BC753" s="214"/>
      <c r="BD753" s="214"/>
      <c r="BE753" s="214"/>
      <c r="BF753" s="214"/>
      <c r="BG753" s="214"/>
      <c r="BH753" s="214"/>
      <c r="BI753" s="214"/>
      <c r="BJ753" s="214"/>
      <c r="BK753" s="214"/>
      <c r="BL753" s="214"/>
      <c r="BM753" s="214"/>
      <c r="BN753" s="214"/>
      <c r="BO753" s="214"/>
      <c r="BP753" s="214"/>
      <c r="BQ753" s="214"/>
      <c r="BR753" s="214"/>
      <c r="BS753" s="214"/>
      <c r="BT753" s="214"/>
      <c r="BU753" s="214"/>
      <c r="BV753" s="214"/>
      <c r="BW753" s="214"/>
      <c r="BX753" s="214"/>
      <c r="BY753" s="214"/>
      <c r="BZ753" s="214"/>
      <c r="CA753" s="214"/>
      <c r="CB753" s="214"/>
      <c r="CC753" s="214"/>
      <c r="CD753" s="214"/>
      <c r="CE753" s="214"/>
      <c r="CF753" s="214"/>
      <c r="CG753" s="214"/>
      <c r="CH753" s="214"/>
      <c r="CI753" s="214"/>
      <c r="CJ753" s="214"/>
      <c r="CK753" s="214"/>
      <c r="CL753" s="214"/>
      <c r="CM753" s="214"/>
      <c r="CN753" s="214"/>
      <c r="CO753" s="214"/>
      <c r="CP753" s="214"/>
      <c r="CQ753" s="214"/>
      <c r="CR753" s="214"/>
      <c r="CS753" s="214"/>
      <c r="CT753" s="214"/>
      <c r="CU753" s="214"/>
      <c r="CV753" s="214"/>
      <c r="CW753" s="214"/>
      <c r="CX753" s="214"/>
      <c r="CY753" s="214"/>
      <c r="CZ753" s="214"/>
    </row>
    <row r="754" ht="25.15" customHeight="true" x14ac:dyDescent="0.2">
      <c r="C754" s="461"/>
      <c r="D754" s="461"/>
      <c r="E754" s="461"/>
      <c r="F754" s="461"/>
      <c r="G754" s="461"/>
      <c r="H754" s="461"/>
      <c r="I754" s="461"/>
      <c r="J754" s="461"/>
      <c r="K754" s="461"/>
      <c r="L754" s="461"/>
      <c r="M754" s="461"/>
      <c r="N754" s="461"/>
      <c r="O754" s="461"/>
      <c r="P754" s="461"/>
      <c r="Q754" s="461"/>
      <c r="BA754" s="214"/>
      <c r="BB754" s="289"/>
      <c r="BC754" s="214"/>
      <c r="BD754" s="214"/>
      <c r="BE754" s="214"/>
      <c r="BF754" s="214"/>
      <c r="BG754" s="214"/>
      <c r="BH754" s="214"/>
      <c r="BI754" s="214"/>
      <c r="BJ754" s="214"/>
      <c r="BK754" s="214"/>
      <c r="BL754" s="214"/>
      <c r="BM754" s="214"/>
      <c r="BN754" s="214"/>
      <c r="BO754" s="214"/>
      <c r="BP754" s="214"/>
      <c r="BQ754" s="214"/>
      <c r="BR754" s="214"/>
      <c r="BS754" s="214"/>
      <c r="BT754" s="214"/>
      <c r="BU754" s="214"/>
      <c r="BV754" s="214"/>
      <c r="BW754" s="214"/>
      <c r="BX754" s="214"/>
      <c r="BY754" s="214"/>
      <c r="BZ754" s="214"/>
      <c r="CA754" s="214"/>
      <c r="CB754" s="214"/>
      <c r="CC754" s="214"/>
      <c r="CD754" s="214"/>
      <c r="CE754" s="214"/>
      <c r="CF754" s="214"/>
      <c r="CG754" s="214"/>
      <c r="CH754" s="214"/>
      <c r="CI754" s="214"/>
      <c r="CJ754" s="214"/>
      <c r="CK754" s="214"/>
      <c r="CL754" s="214"/>
      <c r="CM754" s="214"/>
      <c r="CN754" s="214"/>
      <c r="CO754" s="214"/>
      <c r="CP754" s="214"/>
      <c r="CQ754" s="214"/>
      <c r="CR754" s="214"/>
      <c r="CS754" s="214"/>
      <c r="CT754" s="214"/>
      <c r="CU754" s="214"/>
      <c r="CV754" s="214"/>
      <c r="CW754" s="214"/>
      <c r="CX754" s="214"/>
      <c r="CY754" s="214"/>
      <c r="CZ754" s="214"/>
    </row>
    <row r="755" ht="25.15" customHeight="true" x14ac:dyDescent="0.2">
      <c r="C755" s="461"/>
      <c r="D755" s="461"/>
      <c r="E755" s="461"/>
      <c r="F755" s="461"/>
      <c r="G755" s="461"/>
      <c r="H755" s="461"/>
      <c r="I755" s="461"/>
      <c r="J755" s="461"/>
      <c r="K755" s="461"/>
      <c r="L755" s="461"/>
      <c r="M755" s="461"/>
      <c r="N755" s="461"/>
      <c r="O755" s="461"/>
      <c r="P755" s="461"/>
      <c r="Q755" s="461"/>
      <c r="BA755" s="214"/>
      <c r="BB755" s="289"/>
      <c r="BC755" s="214"/>
      <c r="BD755" s="214"/>
      <c r="BE755" s="214"/>
      <c r="BF755" s="214"/>
      <c r="BG755" s="214"/>
      <c r="BH755" s="214"/>
      <c r="BI755" s="214"/>
      <c r="BJ755" s="214"/>
      <c r="BK755" s="214"/>
      <c r="BL755" s="214"/>
      <c r="BM755" s="214"/>
      <c r="BN755" s="214"/>
      <c r="BO755" s="214"/>
      <c r="BP755" s="214"/>
      <c r="BQ755" s="214"/>
      <c r="BR755" s="214"/>
      <c r="BS755" s="214"/>
      <c r="BT755" s="214"/>
      <c r="BU755" s="214"/>
      <c r="BV755" s="214"/>
      <c r="BW755" s="214"/>
      <c r="BX755" s="214"/>
      <c r="BY755" s="214"/>
      <c r="BZ755" s="214"/>
      <c r="CA755" s="214"/>
      <c r="CB755" s="214"/>
      <c r="CC755" s="214"/>
      <c r="CD755" s="214"/>
      <c r="CE755" s="214"/>
      <c r="CF755" s="214"/>
      <c r="CG755" s="214"/>
      <c r="CH755" s="214"/>
      <c r="CI755" s="214"/>
      <c r="CJ755" s="214"/>
      <c r="CK755" s="214"/>
      <c r="CL755" s="214"/>
      <c r="CM755" s="214"/>
      <c r="CN755" s="214"/>
      <c r="CO755" s="214"/>
      <c r="CP755" s="214"/>
      <c r="CQ755" s="214"/>
      <c r="CR755" s="214"/>
      <c r="CS755" s="214"/>
      <c r="CT755" s="214"/>
      <c r="CU755" s="214"/>
      <c r="CV755" s="214"/>
      <c r="CW755" s="214"/>
      <c r="CX755" s="214"/>
      <c r="CY755" s="214"/>
      <c r="CZ755" s="214"/>
    </row>
    <row r="756" ht="25.15" customHeight="true" x14ac:dyDescent="0.2">
      <c r="C756" s="461"/>
      <c r="D756" s="461"/>
      <c r="E756" s="461"/>
      <c r="F756" s="461"/>
      <c r="G756" s="461"/>
      <c r="H756" s="461"/>
      <c r="I756" s="461"/>
      <c r="J756" s="461"/>
      <c r="K756" s="461"/>
      <c r="L756" s="461"/>
      <c r="M756" s="461"/>
      <c r="N756" s="461"/>
      <c r="O756" s="461"/>
      <c r="P756" s="461"/>
      <c r="Q756" s="461"/>
      <c r="BA756" s="214"/>
      <c r="BB756" s="289"/>
      <c r="BC756" s="214"/>
      <c r="BD756" s="214"/>
      <c r="BE756" s="214"/>
      <c r="BF756" s="214"/>
      <c r="BG756" s="214"/>
      <c r="BH756" s="214"/>
      <c r="BI756" s="214"/>
      <c r="BJ756" s="214"/>
      <c r="BK756" s="214"/>
      <c r="BL756" s="214"/>
      <c r="BM756" s="214"/>
      <c r="BN756" s="214"/>
      <c r="BO756" s="214"/>
      <c r="BP756" s="214"/>
      <c r="BQ756" s="214"/>
      <c r="BR756" s="214"/>
      <c r="BS756" s="214"/>
      <c r="BT756" s="214"/>
      <c r="BU756" s="214"/>
      <c r="BV756" s="214"/>
      <c r="BW756" s="214"/>
      <c r="BX756" s="214"/>
      <c r="BY756" s="214"/>
      <c r="BZ756" s="214"/>
      <c r="CA756" s="214"/>
      <c r="CB756" s="214"/>
      <c r="CC756" s="214"/>
      <c r="CD756" s="214"/>
      <c r="CE756" s="214"/>
      <c r="CF756" s="214"/>
      <c r="CG756" s="214"/>
      <c r="CH756" s="214"/>
      <c r="CI756" s="214"/>
      <c r="CJ756" s="214"/>
      <c r="CK756" s="214"/>
      <c r="CL756" s="214"/>
      <c r="CM756" s="214"/>
      <c r="CN756" s="214"/>
      <c r="CO756" s="214"/>
      <c r="CP756" s="214"/>
      <c r="CQ756" s="214"/>
      <c r="CR756" s="214"/>
      <c r="CS756" s="214"/>
      <c r="CT756" s="214"/>
      <c r="CU756" s="214"/>
      <c r="CV756" s="214"/>
      <c r="CW756" s="214"/>
      <c r="CX756" s="214"/>
      <c r="CY756" s="214"/>
      <c r="CZ756" s="214"/>
    </row>
    <row r="757" ht="25.15" customHeight="true" x14ac:dyDescent="0.2">
      <c r="C757" s="461"/>
      <c r="D757" s="461"/>
      <c r="E757" s="461"/>
      <c r="F757" s="461"/>
      <c r="G757" s="461"/>
      <c r="H757" s="461"/>
      <c r="I757" s="461"/>
      <c r="J757" s="461"/>
      <c r="K757" s="461"/>
      <c r="L757" s="461"/>
      <c r="M757" s="461"/>
      <c r="N757" s="461"/>
      <c r="O757" s="461"/>
      <c r="P757" s="461"/>
      <c r="Q757" s="461"/>
      <c r="BA757" s="214"/>
      <c r="BB757" s="289"/>
      <c r="BC757" s="214"/>
      <c r="BD757" s="214"/>
      <c r="BE757" s="214"/>
      <c r="BF757" s="214"/>
      <c r="BG757" s="214"/>
      <c r="BH757" s="214"/>
      <c r="BI757" s="214"/>
      <c r="BJ757" s="214"/>
      <c r="BK757" s="214"/>
      <c r="BL757" s="214"/>
      <c r="BM757" s="214"/>
      <c r="BN757" s="214"/>
      <c r="BO757" s="214"/>
      <c r="BP757" s="214"/>
      <c r="BQ757" s="214"/>
      <c r="BR757" s="214"/>
      <c r="BS757" s="214"/>
      <c r="BT757" s="214"/>
      <c r="BU757" s="214"/>
      <c r="BV757" s="214"/>
      <c r="BW757" s="214"/>
      <c r="BX757" s="214"/>
      <c r="BY757" s="214"/>
      <c r="BZ757" s="214"/>
      <c r="CA757" s="214"/>
      <c r="CB757" s="214"/>
      <c r="CC757" s="214"/>
      <c r="CD757" s="214"/>
      <c r="CE757" s="214"/>
      <c r="CF757" s="214"/>
      <c r="CG757" s="214"/>
      <c r="CH757" s="214"/>
      <c r="CI757" s="214"/>
      <c r="CJ757" s="214"/>
      <c r="CK757" s="214"/>
      <c r="CL757" s="214"/>
      <c r="CM757" s="214"/>
      <c r="CN757" s="214"/>
      <c r="CO757" s="214"/>
      <c r="CP757" s="214"/>
      <c r="CQ757" s="214"/>
      <c r="CR757" s="214"/>
      <c r="CS757" s="214"/>
      <c r="CT757" s="214"/>
      <c r="CU757" s="214"/>
      <c r="CV757" s="214"/>
      <c r="CW757" s="214"/>
      <c r="CX757" s="214"/>
      <c r="CY757" s="214"/>
      <c r="CZ757" s="214"/>
    </row>
    <row r="758" ht="25.15" customHeight="true" x14ac:dyDescent="0.2">
      <c r="C758" s="461"/>
      <c r="D758" s="461"/>
      <c r="E758" s="461"/>
      <c r="F758" s="461"/>
      <c r="G758" s="461"/>
      <c r="H758" s="461"/>
      <c r="I758" s="461"/>
      <c r="J758" s="461"/>
      <c r="K758" s="461"/>
      <c r="L758" s="461"/>
      <c r="M758" s="461"/>
      <c r="N758" s="461"/>
      <c r="O758" s="461"/>
      <c r="P758" s="461"/>
      <c r="Q758" s="461"/>
      <c r="BA758" s="214"/>
      <c r="BB758" s="289"/>
      <c r="BC758" s="214"/>
      <c r="BD758" s="214"/>
      <c r="BE758" s="214"/>
      <c r="BF758" s="214"/>
      <c r="BG758" s="214"/>
      <c r="BH758" s="214"/>
      <c r="BI758" s="214"/>
      <c r="BJ758" s="214"/>
      <c r="BK758" s="214"/>
      <c r="BL758" s="214"/>
      <c r="BM758" s="214"/>
      <c r="BN758" s="214"/>
      <c r="BO758" s="214"/>
      <c r="BP758" s="214"/>
      <c r="BQ758" s="214"/>
      <c r="BR758" s="214"/>
      <c r="BS758" s="214"/>
      <c r="BT758" s="214"/>
      <c r="BU758" s="214"/>
      <c r="BV758" s="214"/>
      <c r="BW758" s="214"/>
      <c r="BX758" s="214"/>
      <c r="BY758" s="214"/>
      <c r="BZ758" s="214"/>
      <c r="CA758" s="214"/>
      <c r="CB758" s="214"/>
      <c r="CC758" s="214"/>
      <c r="CD758" s="214"/>
      <c r="CE758" s="214"/>
      <c r="CF758" s="214"/>
      <c r="CG758" s="214"/>
      <c r="CH758" s="214"/>
      <c r="CI758" s="214"/>
      <c r="CJ758" s="214"/>
      <c r="CK758" s="214"/>
      <c r="CL758" s="214"/>
      <c r="CM758" s="214"/>
      <c r="CN758" s="214"/>
      <c r="CO758" s="214"/>
      <c r="CP758" s="214"/>
      <c r="CQ758" s="214"/>
      <c r="CR758" s="214"/>
      <c r="CS758" s="214"/>
      <c r="CT758" s="214"/>
      <c r="CU758" s="214"/>
      <c r="CV758" s="214"/>
      <c r="CW758" s="214"/>
      <c r="CX758" s="214"/>
      <c r="CY758" s="214"/>
      <c r="CZ758" s="214"/>
    </row>
    <row r="759" ht="25.15" customHeight="true" x14ac:dyDescent="0.2">
      <c r="C759" s="461"/>
      <c r="D759" s="461"/>
      <c r="E759" s="461"/>
      <c r="F759" s="461"/>
      <c r="G759" s="461"/>
      <c r="H759" s="461"/>
      <c r="I759" s="461"/>
      <c r="J759" s="461"/>
      <c r="K759" s="461"/>
      <c r="L759" s="461"/>
      <c r="M759" s="461"/>
      <c r="N759" s="461"/>
      <c r="O759" s="461"/>
      <c r="P759" s="461"/>
      <c r="Q759" s="461"/>
      <c r="BA759" s="214"/>
      <c r="BB759" s="289"/>
      <c r="BC759" s="214"/>
      <c r="BD759" s="214"/>
      <c r="BE759" s="214"/>
      <c r="BF759" s="214"/>
      <c r="BG759" s="214"/>
      <c r="BH759" s="214"/>
      <c r="BI759" s="214"/>
      <c r="BJ759" s="214"/>
      <c r="BK759" s="214"/>
      <c r="BL759" s="214"/>
      <c r="BM759" s="214"/>
      <c r="BN759" s="214"/>
      <c r="BO759" s="214"/>
      <c r="BP759" s="214"/>
      <c r="BQ759" s="214"/>
      <c r="BR759" s="214"/>
      <c r="BS759" s="214"/>
      <c r="BT759" s="214"/>
      <c r="BU759" s="214"/>
      <c r="BV759" s="214"/>
      <c r="BW759" s="214"/>
      <c r="BX759" s="214"/>
      <c r="BY759" s="214"/>
      <c r="BZ759" s="214"/>
      <c r="CA759" s="214"/>
      <c r="CB759" s="214"/>
      <c r="CC759" s="214"/>
      <c r="CD759" s="214"/>
      <c r="CE759" s="214"/>
      <c r="CF759" s="214"/>
      <c r="CG759" s="214"/>
      <c r="CH759" s="214"/>
      <c r="CI759" s="214"/>
      <c r="CJ759" s="214"/>
      <c r="CK759" s="214"/>
      <c r="CL759" s="214"/>
      <c r="CM759" s="214"/>
      <c r="CN759" s="214"/>
      <c r="CO759" s="214"/>
      <c r="CP759" s="214"/>
      <c r="CQ759" s="214"/>
      <c r="CR759" s="214"/>
      <c r="CS759" s="214"/>
      <c r="CT759" s="214"/>
      <c r="CU759" s="214"/>
      <c r="CV759" s="214"/>
      <c r="CW759" s="214"/>
      <c r="CX759" s="214"/>
      <c r="CY759" s="214"/>
      <c r="CZ759" s="214"/>
    </row>
    <row r="760" ht="25.15" customHeight="true" x14ac:dyDescent="0.2">
      <c r="C760" s="461"/>
      <c r="D760" s="461"/>
      <c r="E760" s="461"/>
      <c r="F760" s="461"/>
      <c r="G760" s="461"/>
      <c r="H760" s="461"/>
      <c r="I760" s="461"/>
      <c r="J760" s="461"/>
      <c r="K760" s="461"/>
      <c r="L760" s="461"/>
      <c r="M760" s="461"/>
      <c r="N760" s="461"/>
      <c r="O760" s="461"/>
      <c r="P760" s="461"/>
      <c r="Q760" s="461"/>
      <c r="BA760" s="214"/>
      <c r="BB760" s="289"/>
      <c r="BC760" s="214"/>
      <c r="BD760" s="214"/>
      <c r="BE760" s="214"/>
      <c r="BF760" s="214"/>
      <c r="BG760" s="214"/>
      <c r="BH760" s="214"/>
      <c r="BI760" s="214"/>
      <c r="BJ760" s="214"/>
      <c r="BK760" s="214"/>
      <c r="BL760" s="214"/>
      <c r="BM760" s="214"/>
      <c r="BN760" s="214"/>
      <c r="BO760" s="214"/>
      <c r="BP760" s="214"/>
      <c r="BQ760" s="214"/>
      <c r="BR760" s="214"/>
      <c r="BS760" s="214"/>
      <c r="BT760" s="214"/>
      <c r="BU760" s="214"/>
      <c r="BV760" s="214"/>
      <c r="BW760" s="214"/>
      <c r="BX760" s="214"/>
      <c r="BY760" s="214"/>
      <c r="BZ760" s="214"/>
      <c r="CA760" s="214"/>
      <c r="CB760" s="214"/>
      <c r="CC760" s="214"/>
      <c r="CD760" s="214"/>
      <c r="CE760" s="214"/>
      <c r="CF760" s="214"/>
      <c r="CG760" s="214"/>
      <c r="CH760" s="214"/>
      <c r="CI760" s="214"/>
      <c r="CJ760" s="214"/>
      <c r="CK760" s="214"/>
      <c r="CL760" s="214"/>
      <c r="CM760" s="214"/>
      <c r="CN760" s="214"/>
      <c r="CO760" s="214"/>
      <c r="CP760" s="214"/>
      <c r="CQ760" s="214"/>
      <c r="CR760" s="214"/>
      <c r="CS760" s="214"/>
      <c r="CT760" s="214"/>
      <c r="CU760" s="214"/>
      <c r="CV760" s="214"/>
      <c r="CW760" s="214"/>
      <c r="CX760" s="214"/>
      <c r="CY760" s="214"/>
      <c r="CZ760" s="214"/>
    </row>
    <row r="761" ht="25.15" customHeight="true" x14ac:dyDescent="0.2">
      <c r="C761" s="461"/>
      <c r="D761" s="461"/>
      <c r="E761" s="461"/>
      <c r="F761" s="461"/>
      <c r="G761" s="461"/>
      <c r="H761" s="461"/>
      <c r="I761" s="461"/>
      <c r="J761" s="461"/>
      <c r="K761" s="461"/>
      <c r="L761" s="461"/>
      <c r="M761" s="461"/>
      <c r="N761" s="461"/>
      <c r="O761" s="461"/>
      <c r="P761" s="461"/>
      <c r="Q761" s="461"/>
      <c r="BA761" s="214"/>
      <c r="BB761" s="289"/>
      <c r="BC761" s="214"/>
      <c r="BD761" s="214"/>
      <c r="BE761" s="214"/>
      <c r="BF761" s="214"/>
      <c r="BG761" s="214"/>
      <c r="BH761" s="214"/>
      <c r="BI761" s="214"/>
      <c r="BJ761" s="214"/>
      <c r="BK761" s="214"/>
      <c r="BL761" s="214"/>
      <c r="BM761" s="214"/>
      <c r="BN761" s="214"/>
      <c r="BO761" s="214"/>
      <c r="BP761" s="214"/>
      <c r="BQ761" s="214"/>
      <c r="BR761" s="214"/>
      <c r="BS761" s="214"/>
      <c r="BT761" s="214"/>
      <c r="BU761" s="214"/>
      <c r="BV761" s="214"/>
      <c r="BW761" s="214"/>
      <c r="BX761" s="214"/>
      <c r="BY761" s="214"/>
      <c r="BZ761" s="214"/>
      <c r="CA761" s="214"/>
      <c r="CB761" s="214"/>
      <c r="CC761" s="214"/>
      <c r="CD761" s="214"/>
      <c r="CE761" s="214"/>
      <c r="CF761" s="214"/>
      <c r="CG761" s="214"/>
      <c r="CH761" s="214"/>
      <c r="CI761" s="214"/>
      <c r="CJ761" s="214"/>
      <c r="CK761" s="214"/>
      <c r="CL761" s="214"/>
      <c r="CM761" s="214"/>
      <c r="CN761" s="214"/>
      <c r="CO761" s="214"/>
      <c r="CP761" s="214"/>
      <c r="CQ761" s="214"/>
      <c r="CR761" s="214"/>
      <c r="CS761" s="214"/>
      <c r="CT761" s="214"/>
      <c r="CU761" s="214"/>
      <c r="CV761" s="214"/>
      <c r="CW761" s="214"/>
      <c r="CX761" s="214"/>
      <c r="CY761" s="214"/>
      <c r="CZ761" s="214"/>
    </row>
    <row r="762" ht="25.15" customHeight="true" x14ac:dyDescent="0.2">
      <c r="C762" s="461"/>
      <c r="D762" s="461"/>
      <c r="E762" s="461"/>
      <c r="F762" s="461"/>
      <c r="G762" s="461"/>
      <c r="H762" s="461"/>
      <c r="I762" s="461"/>
      <c r="J762" s="461"/>
      <c r="K762" s="461"/>
      <c r="L762" s="461"/>
      <c r="M762" s="461"/>
      <c r="N762" s="461"/>
      <c r="O762" s="461"/>
      <c r="P762" s="461"/>
      <c r="Q762" s="461"/>
      <c r="BA762" s="214"/>
      <c r="BB762" s="289"/>
      <c r="BC762" s="214"/>
      <c r="BD762" s="214"/>
      <c r="BE762" s="214"/>
      <c r="BF762" s="214"/>
      <c r="BG762" s="214"/>
      <c r="BH762" s="214"/>
      <c r="BI762" s="214"/>
      <c r="BJ762" s="214"/>
      <c r="BK762" s="214"/>
      <c r="BL762" s="214"/>
      <c r="BM762" s="214"/>
      <c r="BN762" s="214"/>
      <c r="BO762" s="214"/>
      <c r="BP762" s="214"/>
      <c r="BQ762" s="214"/>
      <c r="BR762" s="214"/>
      <c r="BS762" s="214"/>
      <c r="BT762" s="214"/>
      <c r="BU762" s="214"/>
      <c r="BV762" s="214"/>
      <c r="BW762" s="214"/>
      <c r="BX762" s="214"/>
      <c r="BY762" s="214"/>
      <c r="BZ762" s="214"/>
      <c r="CA762" s="214"/>
      <c r="CB762" s="214"/>
      <c r="CC762" s="214"/>
      <c r="CD762" s="214"/>
      <c r="CE762" s="214"/>
      <c r="CF762" s="214"/>
      <c r="CG762" s="214"/>
      <c r="CH762" s="214"/>
      <c r="CI762" s="214"/>
      <c r="CJ762" s="214"/>
      <c r="CK762" s="214"/>
      <c r="CL762" s="214"/>
      <c r="CM762" s="214"/>
      <c r="CN762" s="214"/>
      <c r="CO762" s="214"/>
      <c r="CP762" s="214"/>
      <c r="CQ762" s="214"/>
      <c r="CR762" s="214"/>
      <c r="CS762" s="214"/>
      <c r="CT762" s="214"/>
      <c r="CU762" s="214"/>
      <c r="CV762" s="214"/>
      <c r="CW762" s="214"/>
      <c r="CX762" s="214"/>
      <c r="CY762" s="214"/>
      <c r="CZ762" s="214"/>
    </row>
    <row r="763" ht="25.15" customHeight="true" x14ac:dyDescent="0.2">
      <c r="C763" s="461"/>
      <c r="D763" s="461"/>
      <c r="E763" s="461"/>
      <c r="F763" s="461"/>
      <c r="G763" s="461"/>
      <c r="H763" s="461"/>
      <c r="I763" s="461"/>
      <c r="J763" s="461"/>
      <c r="K763" s="461"/>
      <c r="L763" s="461"/>
      <c r="M763" s="461"/>
      <c r="N763" s="461"/>
      <c r="O763" s="461"/>
      <c r="P763" s="461"/>
      <c r="Q763" s="461"/>
      <c r="BA763" s="214"/>
      <c r="BB763" s="289"/>
      <c r="BC763" s="214"/>
      <c r="BD763" s="214"/>
      <c r="BE763" s="214"/>
      <c r="BF763" s="214"/>
      <c r="BG763" s="214"/>
      <c r="BH763" s="214"/>
      <c r="BI763" s="214"/>
      <c r="BJ763" s="214"/>
      <c r="BK763" s="214"/>
      <c r="BL763" s="214"/>
      <c r="BM763" s="214"/>
      <c r="BN763" s="214"/>
      <c r="BO763" s="214"/>
      <c r="BP763" s="214"/>
      <c r="BQ763" s="214"/>
      <c r="BR763" s="214"/>
      <c r="BS763" s="214"/>
      <c r="BT763" s="214"/>
      <c r="BU763" s="214"/>
      <c r="BV763" s="214"/>
      <c r="BW763" s="214"/>
      <c r="BX763" s="214"/>
      <c r="BY763" s="214"/>
      <c r="BZ763" s="214"/>
      <c r="CA763" s="214"/>
      <c r="CB763" s="214"/>
      <c r="CC763" s="214"/>
      <c r="CD763" s="214"/>
      <c r="CE763" s="214"/>
      <c r="CF763" s="214"/>
      <c r="CG763" s="214"/>
      <c r="CH763" s="214"/>
      <c r="CI763" s="214"/>
      <c r="CJ763" s="214"/>
      <c r="CK763" s="214"/>
      <c r="CL763" s="214"/>
      <c r="CM763" s="214"/>
      <c r="CN763" s="214"/>
      <c r="CO763" s="214"/>
      <c r="CP763" s="214"/>
      <c r="CQ763" s="214"/>
      <c r="CR763" s="214"/>
      <c r="CS763" s="214"/>
      <c r="CT763" s="214"/>
      <c r="CU763" s="214"/>
      <c r="CV763" s="214"/>
      <c r="CW763" s="214"/>
      <c r="CX763" s="214"/>
      <c r="CY763" s="214"/>
      <c r="CZ763" s="214"/>
    </row>
    <row r="764" ht="25.15" customHeight="true" x14ac:dyDescent="0.2">
      <c r="C764" s="461"/>
      <c r="D764" s="461"/>
      <c r="E764" s="461"/>
      <c r="F764" s="461"/>
      <c r="G764" s="461"/>
      <c r="H764" s="461"/>
      <c r="I764" s="461"/>
      <c r="J764" s="461"/>
      <c r="K764" s="461"/>
      <c r="L764" s="461"/>
      <c r="M764" s="461"/>
      <c r="N764" s="461"/>
      <c r="O764" s="461"/>
      <c r="P764" s="461"/>
      <c r="Q764" s="461"/>
      <c r="BA764" s="214"/>
      <c r="BB764" s="289"/>
      <c r="BC764" s="214"/>
      <c r="BD764" s="214"/>
      <c r="BE764" s="214"/>
      <c r="BF764" s="214"/>
      <c r="BG764" s="214"/>
      <c r="BH764" s="214"/>
      <c r="BI764" s="214"/>
      <c r="BJ764" s="214"/>
      <c r="BK764" s="214"/>
      <c r="BL764" s="214"/>
      <c r="BM764" s="214"/>
      <c r="BN764" s="214"/>
      <c r="BO764" s="214"/>
      <c r="BP764" s="214"/>
      <c r="BQ764" s="214"/>
      <c r="BR764" s="214"/>
      <c r="BS764" s="214"/>
      <c r="BT764" s="214"/>
      <c r="BU764" s="214"/>
      <c r="BV764" s="214"/>
      <c r="BW764" s="214"/>
      <c r="BX764" s="214"/>
      <c r="BY764" s="214"/>
      <c r="BZ764" s="214"/>
      <c r="CA764" s="214"/>
      <c r="CB764" s="214"/>
      <c r="CC764" s="214"/>
      <c r="CD764" s="214"/>
      <c r="CE764" s="214"/>
      <c r="CF764" s="214"/>
      <c r="CG764" s="214"/>
      <c r="CH764" s="214"/>
      <c r="CI764" s="214"/>
      <c r="CJ764" s="214"/>
      <c r="CK764" s="214"/>
      <c r="CL764" s="214"/>
      <c r="CM764" s="214"/>
      <c r="CN764" s="214"/>
      <c r="CO764" s="214"/>
      <c r="CP764" s="214"/>
      <c r="CQ764" s="214"/>
      <c r="CR764" s="214"/>
      <c r="CS764" s="214"/>
      <c r="CT764" s="214"/>
      <c r="CU764" s="214"/>
      <c r="CV764" s="214"/>
      <c r="CW764" s="214"/>
      <c r="CX764" s="214"/>
      <c r="CY764" s="214"/>
      <c r="CZ764" s="214"/>
    </row>
    <row r="765" ht="25.15" customHeight="true" x14ac:dyDescent="0.2">
      <c r="C765" s="461"/>
      <c r="D765" s="461"/>
      <c r="E765" s="461"/>
      <c r="F765" s="461"/>
      <c r="G765" s="461"/>
      <c r="H765" s="461"/>
      <c r="I765" s="461"/>
      <c r="J765" s="461"/>
      <c r="K765" s="461"/>
      <c r="L765" s="461"/>
      <c r="M765" s="461"/>
      <c r="N765" s="461"/>
      <c r="O765" s="461"/>
      <c r="P765" s="461"/>
      <c r="Q765" s="461"/>
      <c r="BA765" s="214"/>
      <c r="BB765" s="289"/>
      <c r="BC765" s="214"/>
      <c r="BD765" s="214"/>
      <c r="BE765" s="214"/>
      <c r="BF765" s="214"/>
      <c r="BG765" s="214"/>
      <c r="BH765" s="214"/>
      <c r="BI765" s="214"/>
      <c r="BJ765" s="214"/>
      <c r="BK765" s="214"/>
      <c r="BL765" s="214"/>
      <c r="BM765" s="214"/>
      <c r="BN765" s="214"/>
      <c r="BO765" s="214"/>
      <c r="BP765" s="214"/>
      <c r="BQ765" s="214"/>
      <c r="BR765" s="214"/>
      <c r="BS765" s="214"/>
      <c r="BT765" s="214"/>
      <c r="BU765" s="214"/>
      <c r="BV765" s="214"/>
      <c r="BW765" s="214"/>
      <c r="BX765" s="214"/>
      <c r="BY765" s="214"/>
      <c r="BZ765" s="214"/>
      <c r="CA765" s="214"/>
      <c r="CB765" s="214"/>
      <c r="CC765" s="214"/>
      <c r="CD765" s="214"/>
      <c r="CE765" s="214"/>
      <c r="CF765" s="214"/>
      <c r="CG765" s="214"/>
      <c r="CH765" s="214"/>
      <c r="CI765" s="214"/>
      <c r="CJ765" s="214"/>
      <c r="CK765" s="214"/>
      <c r="CL765" s="214"/>
      <c r="CM765" s="214"/>
      <c r="CN765" s="214"/>
      <c r="CO765" s="214"/>
      <c r="CP765" s="214"/>
      <c r="CQ765" s="214"/>
      <c r="CR765" s="214"/>
      <c r="CS765" s="214"/>
      <c r="CT765" s="214"/>
      <c r="CU765" s="214"/>
      <c r="CV765" s="214"/>
      <c r="CW765" s="214"/>
      <c r="CX765" s="214"/>
      <c r="CY765" s="214"/>
      <c r="CZ765" s="214"/>
    </row>
    <row r="766" ht="25.15" customHeight="true" x14ac:dyDescent="0.2">
      <c r="C766" s="461"/>
      <c r="D766" s="461"/>
      <c r="E766" s="461"/>
      <c r="F766" s="461"/>
      <c r="G766" s="461"/>
      <c r="H766" s="461"/>
      <c r="I766" s="461"/>
      <c r="J766" s="461"/>
      <c r="K766" s="461"/>
      <c r="L766" s="461"/>
      <c r="M766" s="461"/>
      <c r="N766" s="461"/>
      <c r="O766" s="461"/>
      <c r="P766" s="461"/>
      <c r="Q766" s="461"/>
      <c r="BA766" s="214"/>
      <c r="BB766" s="289"/>
      <c r="BC766" s="214"/>
      <c r="BD766" s="214"/>
      <c r="BE766" s="214"/>
      <c r="BF766" s="214"/>
      <c r="BG766" s="214"/>
      <c r="BH766" s="214"/>
      <c r="BI766" s="214"/>
      <c r="BJ766" s="214"/>
      <c r="BK766" s="214"/>
      <c r="BL766" s="214"/>
      <c r="BM766" s="214"/>
      <c r="BN766" s="214"/>
      <c r="BO766" s="214"/>
      <c r="BP766" s="214"/>
      <c r="BQ766" s="214"/>
      <c r="BR766" s="214"/>
      <c r="BS766" s="214"/>
      <c r="BT766" s="214"/>
      <c r="BU766" s="214"/>
      <c r="BV766" s="214"/>
      <c r="BW766" s="214"/>
      <c r="BX766" s="214"/>
      <c r="BY766" s="214"/>
      <c r="BZ766" s="214"/>
      <c r="CA766" s="214"/>
      <c r="CB766" s="214"/>
      <c r="CC766" s="214"/>
      <c r="CD766" s="214"/>
      <c r="CE766" s="214"/>
      <c r="CF766" s="214"/>
      <c r="CG766" s="214"/>
      <c r="CH766" s="214"/>
      <c r="CI766" s="214"/>
      <c r="CJ766" s="214"/>
      <c r="CK766" s="214"/>
      <c r="CL766" s="214"/>
      <c r="CM766" s="214"/>
      <c r="CN766" s="214"/>
      <c r="CO766" s="214"/>
      <c r="CP766" s="214"/>
      <c r="CQ766" s="214"/>
      <c r="CR766" s="214"/>
      <c r="CS766" s="214"/>
      <c r="CT766" s="214"/>
      <c r="CU766" s="214"/>
      <c r="CV766" s="214"/>
      <c r="CW766" s="214"/>
      <c r="CX766" s="214"/>
      <c r="CY766" s="214"/>
      <c r="CZ766" s="214"/>
    </row>
    <row r="767" ht="25.15" customHeight="true" x14ac:dyDescent="0.2">
      <c r="C767" s="461"/>
      <c r="D767" s="461"/>
      <c r="E767" s="461"/>
      <c r="F767" s="461"/>
      <c r="G767" s="461"/>
      <c r="H767" s="461"/>
      <c r="I767" s="461"/>
      <c r="J767" s="461"/>
      <c r="K767" s="461"/>
      <c r="L767" s="461"/>
      <c r="M767" s="461"/>
      <c r="N767" s="461"/>
      <c r="O767" s="461"/>
      <c r="P767" s="461"/>
      <c r="Q767" s="461"/>
      <c r="BA767" s="214"/>
      <c r="BB767" s="289"/>
      <c r="BC767" s="214"/>
      <c r="BD767" s="214"/>
      <c r="BE767" s="214"/>
      <c r="BF767" s="214"/>
      <c r="BG767" s="214"/>
      <c r="BH767" s="214"/>
      <c r="BI767" s="214"/>
      <c r="BJ767" s="214"/>
      <c r="BK767" s="214"/>
      <c r="BL767" s="214"/>
      <c r="BM767" s="214"/>
      <c r="BN767" s="214"/>
      <c r="BO767" s="214"/>
      <c r="BP767" s="214"/>
      <c r="BQ767" s="214"/>
      <c r="BR767" s="214"/>
      <c r="BS767" s="214"/>
      <c r="BT767" s="214"/>
      <c r="BU767" s="214"/>
      <c r="BV767" s="214"/>
      <c r="BW767" s="214"/>
      <c r="BX767" s="214"/>
      <c r="BY767" s="214"/>
      <c r="BZ767" s="214"/>
      <c r="CA767" s="214"/>
      <c r="CB767" s="214"/>
      <c r="CC767" s="214"/>
      <c r="CD767" s="214"/>
      <c r="CE767" s="214"/>
      <c r="CF767" s="214"/>
      <c r="CG767" s="214"/>
      <c r="CH767" s="214"/>
      <c r="CI767" s="214"/>
      <c r="CJ767" s="214"/>
      <c r="CK767" s="214"/>
      <c r="CL767" s="214"/>
      <c r="CM767" s="214"/>
      <c r="CN767" s="214"/>
      <c r="CO767" s="214"/>
      <c r="CP767" s="214"/>
      <c r="CQ767" s="214"/>
      <c r="CR767" s="214"/>
      <c r="CS767" s="214"/>
      <c r="CT767" s="214"/>
      <c r="CU767" s="214"/>
      <c r="CV767" s="214"/>
      <c r="CW767" s="214"/>
      <c r="CX767" s="214"/>
      <c r="CY767" s="214"/>
      <c r="CZ767" s="214"/>
    </row>
    <row r="768" ht="25.15" customHeight="true" x14ac:dyDescent="0.2">
      <c r="C768" s="461"/>
      <c r="D768" s="461"/>
      <c r="E768" s="461"/>
      <c r="F768" s="461"/>
      <c r="G768" s="461"/>
      <c r="H768" s="461"/>
      <c r="I768" s="461"/>
      <c r="J768" s="461"/>
      <c r="K768" s="461"/>
      <c r="L768" s="461"/>
      <c r="M768" s="461"/>
      <c r="N768" s="461"/>
      <c r="O768" s="461"/>
      <c r="P768" s="461"/>
      <c r="Q768" s="461"/>
      <c r="BA768" s="212"/>
      <c r="BB768" s="290"/>
      <c r="BC768" s="212"/>
      <c r="BD768" s="212"/>
      <c r="BE768" s="212"/>
      <c r="BF768" s="212"/>
      <c r="BG768" s="212"/>
      <c r="BH768" s="212"/>
      <c r="BI768" s="212"/>
      <c r="BJ768" s="212"/>
      <c r="BK768" s="212"/>
      <c r="BL768" s="212"/>
      <c r="BM768" s="212"/>
      <c r="BN768" s="212"/>
      <c r="BO768" s="212"/>
      <c r="BP768" s="212"/>
      <c r="BQ768" s="212"/>
      <c r="BR768" s="212"/>
      <c r="BS768" s="212"/>
      <c r="BT768" s="212"/>
      <c r="BU768" s="212"/>
      <c r="BV768" s="212"/>
      <c r="BW768" s="212"/>
      <c r="BX768" s="212"/>
      <c r="BY768" s="212"/>
      <c r="BZ768" s="212"/>
      <c r="CA768" s="212"/>
      <c r="CB768" s="212"/>
      <c r="CC768" s="212"/>
      <c r="CD768" s="212"/>
      <c r="CE768" s="212"/>
      <c r="CF768" s="212"/>
      <c r="CG768" s="212"/>
      <c r="CH768" s="212"/>
      <c r="CI768" s="212"/>
      <c r="CJ768" s="212"/>
      <c r="CK768" s="212"/>
      <c r="CL768" s="212"/>
      <c r="CM768" s="212"/>
      <c r="CN768" s="212"/>
      <c r="CO768" s="212"/>
      <c r="CP768" s="212"/>
      <c r="CQ768" s="212"/>
      <c r="CR768" s="212"/>
      <c r="CS768" s="212"/>
      <c r="CT768" s="212"/>
      <c r="CU768" s="212"/>
      <c r="CV768" s="212"/>
      <c r="CW768" s="212"/>
      <c r="CX768" s="212"/>
      <c r="CY768" s="212"/>
      <c r="CZ768" s="212"/>
    </row>
    <row r="769" ht="25.15" customHeight="true" x14ac:dyDescent="0.2">
      <c r="C769" s="461"/>
      <c r="D769" s="461"/>
      <c r="E769" s="461"/>
      <c r="F769" s="461"/>
      <c r="G769" s="461"/>
      <c r="H769" s="461"/>
      <c r="I769" s="461"/>
      <c r="J769" s="461"/>
      <c r="K769" s="461"/>
      <c r="L769" s="461"/>
      <c r="M769" s="461"/>
      <c r="N769" s="461"/>
      <c r="O769" s="461"/>
      <c r="P769" s="461"/>
      <c r="Q769" s="461"/>
      <c r="BA769" s="212"/>
      <c r="BB769" s="290"/>
      <c r="BC769" s="212"/>
      <c r="BD769" s="212"/>
      <c r="BE769" s="212"/>
      <c r="BF769" s="212"/>
      <c r="BG769" s="212"/>
      <c r="BH769" s="212"/>
      <c r="BI769" s="212"/>
      <c r="BJ769" s="212"/>
      <c r="BK769" s="212"/>
      <c r="BL769" s="212"/>
      <c r="BM769" s="212"/>
      <c r="BN769" s="212"/>
      <c r="BO769" s="212"/>
      <c r="BP769" s="212"/>
      <c r="BQ769" s="212"/>
      <c r="BR769" s="212"/>
      <c r="BS769" s="212"/>
      <c r="BT769" s="212"/>
      <c r="BU769" s="212"/>
      <c r="BV769" s="212"/>
      <c r="BW769" s="212"/>
      <c r="BX769" s="212"/>
      <c r="BY769" s="212"/>
      <c r="BZ769" s="212"/>
      <c r="CA769" s="212"/>
      <c r="CB769" s="212"/>
      <c r="CC769" s="212"/>
      <c r="CD769" s="212"/>
      <c r="CE769" s="212"/>
      <c r="CF769" s="212"/>
      <c r="CG769" s="212"/>
      <c r="CH769" s="212"/>
      <c r="CI769" s="212"/>
      <c r="CJ769" s="212"/>
      <c r="CK769" s="212"/>
      <c r="CL769" s="212"/>
      <c r="CM769" s="212"/>
      <c r="CN769" s="212"/>
      <c r="CO769" s="212"/>
      <c r="CP769" s="212"/>
      <c r="CQ769" s="212"/>
      <c r="CR769" s="212"/>
      <c r="CS769" s="212"/>
      <c r="CT769" s="212"/>
      <c r="CU769" s="212"/>
      <c r="CV769" s="212"/>
      <c r="CW769" s="212"/>
      <c r="CX769" s="212"/>
      <c r="CY769" s="212"/>
      <c r="CZ769" s="212"/>
    </row>
    <row r="770" ht="25.15" customHeight="true" x14ac:dyDescent="0.2">
      <c r="C770" s="461"/>
      <c r="D770" s="461"/>
      <c r="E770" s="461"/>
      <c r="F770" s="461"/>
      <c r="G770" s="461"/>
      <c r="H770" s="461"/>
      <c r="I770" s="461"/>
      <c r="J770" s="461"/>
      <c r="K770" s="461"/>
      <c r="L770" s="461"/>
      <c r="M770" s="461"/>
      <c r="N770" s="461"/>
      <c r="O770" s="461"/>
      <c r="P770" s="461"/>
      <c r="Q770" s="461"/>
      <c r="BA770" s="212"/>
      <c r="BB770" s="290"/>
      <c r="BC770" s="212"/>
      <c r="BD770" s="212"/>
      <c r="BE770" s="212"/>
      <c r="BF770" s="212"/>
      <c r="BG770" s="212"/>
      <c r="BH770" s="212"/>
      <c r="BI770" s="212"/>
      <c r="BJ770" s="212"/>
      <c r="BK770" s="212"/>
      <c r="BL770" s="212"/>
      <c r="BM770" s="212"/>
      <c r="BN770" s="212"/>
      <c r="BO770" s="212"/>
      <c r="BP770" s="212"/>
      <c r="BQ770" s="212"/>
      <c r="BR770" s="212"/>
      <c r="BS770" s="212"/>
      <c r="BT770" s="212"/>
      <c r="BU770" s="212"/>
      <c r="BV770" s="212"/>
      <c r="BW770" s="212"/>
      <c r="BX770" s="212"/>
      <c r="BY770" s="212"/>
      <c r="BZ770" s="212"/>
      <c r="CA770" s="212"/>
      <c r="CB770" s="212"/>
      <c r="CC770" s="212"/>
      <c r="CD770" s="212"/>
      <c r="CE770" s="212"/>
      <c r="CF770" s="212"/>
      <c r="CG770" s="212"/>
      <c r="CH770" s="212"/>
      <c r="CI770" s="212"/>
      <c r="CJ770" s="212"/>
      <c r="CK770" s="212"/>
      <c r="CL770" s="212"/>
      <c r="CM770" s="212"/>
      <c r="CN770" s="212"/>
      <c r="CO770" s="212"/>
      <c r="CP770" s="212"/>
      <c r="CQ770" s="212"/>
      <c r="CR770" s="212"/>
      <c r="CS770" s="212"/>
      <c r="CT770" s="212"/>
      <c r="CU770" s="212"/>
      <c r="CV770" s="212"/>
      <c r="CW770" s="212"/>
      <c r="CX770" s="212"/>
      <c r="CY770" s="212"/>
      <c r="CZ770" s="212"/>
    </row>
    <row r="771" ht="25.15" customHeight="true" x14ac:dyDescent="0.2">
      <c r="C771" s="461"/>
      <c r="D771" s="461"/>
      <c r="E771" s="461"/>
      <c r="F771" s="461"/>
      <c r="G771" s="461"/>
      <c r="H771" s="461"/>
      <c r="I771" s="461"/>
      <c r="J771" s="461"/>
      <c r="K771" s="461"/>
      <c r="L771" s="461"/>
      <c r="M771" s="461"/>
      <c r="N771" s="461"/>
      <c r="O771" s="461"/>
      <c r="P771" s="461"/>
      <c r="Q771" s="461"/>
      <c r="BA771" s="212"/>
      <c r="BB771" s="290"/>
      <c r="BC771" s="212"/>
      <c r="BD771" s="212"/>
      <c r="BE771" s="212"/>
      <c r="BF771" s="212"/>
      <c r="BG771" s="212"/>
      <c r="BH771" s="212"/>
      <c r="BI771" s="212"/>
      <c r="BJ771" s="212"/>
      <c r="BK771" s="212"/>
      <c r="BL771" s="212"/>
      <c r="BM771" s="212"/>
      <c r="BN771" s="212"/>
      <c r="BO771" s="212"/>
      <c r="BP771" s="212"/>
      <c r="BQ771" s="212"/>
      <c r="BR771" s="212"/>
      <c r="BS771" s="212"/>
      <c r="BT771" s="212"/>
      <c r="BU771" s="212"/>
      <c r="BV771" s="212"/>
      <c r="BW771" s="212"/>
      <c r="BX771" s="212"/>
      <c r="BY771" s="212"/>
      <c r="BZ771" s="212"/>
      <c r="CA771" s="212"/>
      <c r="CB771" s="212"/>
      <c r="CC771" s="212"/>
      <c r="CD771" s="212"/>
      <c r="CE771" s="212"/>
      <c r="CF771" s="212"/>
      <c r="CG771" s="212"/>
      <c r="CH771" s="212"/>
      <c r="CI771" s="212"/>
      <c r="CJ771" s="212"/>
      <c r="CK771" s="212"/>
      <c r="CL771" s="212"/>
      <c r="CM771" s="212"/>
      <c r="CN771" s="212"/>
      <c r="CO771" s="212"/>
      <c r="CP771" s="212"/>
      <c r="CQ771" s="212"/>
      <c r="CR771" s="212"/>
      <c r="CS771" s="212"/>
      <c r="CT771" s="212"/>
      <c r="CU771" s="212"/>
      <c r="CV771" s="212"/>
      <c r="CW771" s="212"/>
      <c r="CX771" s="212"/>
      <c r="CY771" s="212"/>
      <c r="CZ771" s="212"/>
    </row>
    <row r="772" ht="25.15" customHeight="true" x14ac:dyDescent="0.2">
      <c r="C772" s="461"/>
      <c r="D772" s="461"/>
      <c r="E772" s="461"/>
      <c r="F772" s="461"/>
      <c r="G772" s="461"/>
      <c r="H772" s="461"/>
      <c r="I772" s="461"/>
      <c r="J772" s="461"/>
      <c r="K772" s="461"/>
      <c r="L772" s="461"/>
      <c r="M772" s="461"/>
      <c r="N772" s="461"/>
      <c r="O772" s="461"/>
      <c r="P772" s="461"/>
      <c r="Q772" s="461"/>
      <c r="BA772" s="212"/>
      <c r="BB772" s="290"/>
      <c r="BC772" s="212"/>
      <c r="BD772" s="212"/>
      <c r="BE772" s="212"/>
      <c r="BF772" s="212"/>
      <c r="BG772" s="212"/>
      <c r="BH772" s="212"/>
      <c r="BI772" s="212"/>
      <c r="BJ772" s="212"/>
      <c r="BK772" s="212"/>
      <c r="BL772" s="212"/>
      <c r="BM772" s="212"/>
      <c r="BN772" s="212"/>
      <c r="BO772" s="212"/>
      <c r="BP772" s="212"/>
      <c r="BQ772" s="212"/>
      <c r="BR772" s="212"/>
      <c r="BS772" s="212"/>
      <c r="BT772" s="212"/>
      <c r="BU772" s="212"/>
      <c r="BV772" s="212"/>
      <c r="BW772" s="212"/>
      <c r="BX772" s="212"/>
      <c r="BY772" s="212"/>
      <c r="BZ772" s="212"/>
      <c r="CA772" s="212"/>
      <c r="CB772" s="212"/>
      <c r="CC772" s="212"/>
      <c r="CD772" s="212"/>
      <c r="CE772" s="212"/>
      <c r="CF772" s="212"/>
      <c r="CG772" s="212"/>
      <c r="CH772" s="212"/>
      <c r="CI772" s="212"/>
      <c r="CJ772" s="212"/>
      <c r="CK772" s="212"/>
      <c r="CL772" s="212"/>
      <c r="CM772" s="212"/>
      <c r="CN772" s="212"/>
      <c r="CO772" s="212"/>
      <c r="CP772" s="212"/>
      <c r="CQ772" s="212"/>
      <c r="CR772" s="212"/>
      <c r="CS772" s="212"/>
      <c r="CT772" s="212"/>
      <c r="CU772" s="212"/>
      <c r="CV772" s="212"/>
      <c r="CW772" s="212"/>
      <c r="CX772" s="212"/>
      <c r="CY772" s="212"/>
      <c r="CZ772" s="212"/>
    </row>
    <row r="773" ht="25.15" customHeight="true" x14ac:dyDescent="0.2">
      <c r="C773" s="461"/>
      <c r="D773" s="461"/>
      <c r="E773" s="461"/>
      <c r="F773" s="461"/>
      <c r="G773" s="461"/>
      <c r="H773" s="461"/>
      <c r="I773" s="461"/>
      <c r="J773" s="461"/>
      <c r="K773" s="461"/>
      <c r="L773" s="461"/>
      <c r="M773" s="461"/>
      <c r="N773" s="461"/>
      <c r="O773" s="461"/>
      <c r="P773" s="461"/>
      <c r="Q773" s="461"/>
      <c r="BA773" s="212"/>
      <c r="BB773" s="290"/>
      <c r="BC773" s="212"/>
      <c r="BD773" s="212"/>
      <c r="BE773" s="212"/>
      <c r="BF773" s="212"/>
      <c r="BG773" s="212"/>
      <c r="BH773" s="212"/>
      <c r="BI773" s="212"/>
      <c r="BJ773" s="212"/>
      <c r="BK773" s="212"/>
      <c r="BL773" s="212"/>
      <c r="BM773" s="212"/>
      <c r="BN773" s="212"/>
      <c r="BO773" s="212"/>
      <c r="BP773" s="212"/>
      <c r="BQ773" s="212"/>
      <c r="BR773" s="212"/>
      <c r="BS773" s="212"/>
      <c r="BT773" s="212"/>
      <c r="BU773" s="212"/>
      <c r="BV773" s="212"/>
      <c r="BW773" s="212"/>
      <c r="BX773" s="212"/>
      <c r="BY773" s="212"/>
      <c r="BZ773" s="212"/>
      <c r="CA773" s="212"/>
      <c r="CB773" s="212"/>
      <c r="CC773" s="212"/>
      <c r="CD773" s="212"/>
      <c r="CE773" s="212"/>
      <c r="CF773" s="212"/>
      <c r="CG773" s="212"/>
      <c r="CH773" s="212"/>
      <c r="CI773" s="212"/>
      <c r="CJ773" s="212"/>
      <c r="CK773" s="212"/>
      <c r="CL773" s="212"/>
      <c r="CM773" s="212"/>
      <c r="CN773" s="212"/>
      <c r="CO773" s="212"/>
      <c r="CP773" s="212"/>
      <c r="CQ773" s="212"/>
      <c r="CR773" s="212"/>
      <c r="CS773" s="212"/>
      <c r="CT773" s="212"/>
      <c r="CU773" s="212"/>
      <c r="CV773" s="212"/>
      <c r="CW773" s="212"/>
      <c r="CX773" s="212"/>
      <c r="CY773" s="212"/>
      <c r="CZ773" s="212"/>
    </row>
    <row r="774" ht="25.15" customHeight="true" x14ac:dyDescent="0.2">
      <c r="C774" s="461"/>
      <c r="D774" s="461"/>
      <c r="E774" s="461"/>
      <c r="F774" s="461"/>
      <c r="G774" s="461"/>
      <c r="H774" s="461"/>
      <c r="I774" s="461"/>
      <c r="J774" s="461"/>
      <c r="K774" s="461"/>
      <c r="L774" s="461"/>
      <c r="M774" s="461"/>
      <c r="N774" s="461"/>
      <c r="O774" s="461"/>
      <c r="P774" s="461"/>
      <c r="Q774" s="461"/>
      <c r="BA774" s="212"/>
      <c r="BB774" s="290"/>
      <c r="BC774" s="212"/>
      <c r="BD774" s="212"/>
      <c r="BE774" s="212"/>
      <c r="BF774" s="212"/>
      <c r="BG774" s="212"/>
      <c r="BH774" s="212"/>
      <c r="BI774" s="212"/>
      <c r="BJ774" s="212"/>
      <c r="BK774" s="212"/>
      <c r="BL774" s="212"/>
      <c r="BM774" s="212"/>
      <c r="BN774" s="212"/>
      <c r="BO774" s="212"/>
      <c r="BP774" s="212"/>
      <c r="BQ774" s="212"/>
      <c r="BR774" s="212"/>
      <c r="BS774" s="212"/>
      <c r="BT774" s="212"/>
      <c r="BU774" s="212"/>
      <c r="BV774" s="212"/>
      <c r="BW774" s="212"/>
      <c r="BX774" s="212"/>
      <c r="BY774" s="212"/>
      <c r="BZ774" s="212"/>
      <c r="CA774" s="212"/>
      <c r="CB774" s="212"/>
      <c r="CC774" s="212"/>
      <c r="CD774" s="212"/>
      <c r="CE774" s="212"/>
      <c r="CF774" s="212"/>
      <c r="CG774" s="212"/>
      <c r="CH774" s="212"/>
      <c r="CI774" s="212"/>
      <c r="CJ774" s="212"/>
      <c r="CK774" s="212"/>
      <c r="CL774" s="212"/>
      <c r="CM774" s="212"/>
      <c r="CN774" s="212"/>
      <c r="CO774" s="212"/>
      <c r="CP774" s="212"/>
      <c r="CQ774" s="212"/>
      <c r="CR774" s="212"/>
      <c r="CS774" s="212"/>
      <c r="CT774" s="212"/>
      <c r="CU774" s="212"/>
      <c r="CV774" s="212"/>
      <c r="CW774" s="212"/>
      <c r="CX774" s="212"/>
      <c r="CY774" s="212"/>
      <c r="CZ774" s="212"/>
    </row>
    <row r="775" ht="25.15" customHeight="true" x14ac:dyDescent="0.2">
      <c r="C775" s="461"/>
      <c r="D775" s="461"/>
      <c r="E775" s="461"/>
      <c r="F775" s="461"/>
      <c r="G775" s="461"/>
      <c r="H775" s="461"/>
      <c r="I775" s="461"/>
      <c r="J775" s="461"/>
      <c r="K775" s="461"/>
      <c r="L775" s="461"/>
      <c r="M775" s="461"/>
      <c r="N775" s="461"/>
      <c r="O775" s="461"/>
      <c r="P775" s="461"/>
      <c r="Q775" s="461"/>
      <c r="BA775" s="212"/>
      <c r="BB775" s="290"/>
      <c r="BC775" s="212"/>
      <c r="BD775" s="212"/>
      <c r="BE775" s="212"/>
      <c r="BF775" s="212"/>
      <c r="BG775" s="212"/>
      <c r="BH775" s="212"/>
      <c r="BI775" s="212"/>
      <c r="BJ775" s="212"/>
      <c r="BK775" s="212"/>
      <c r="BL775" s="212"/>
      <c r="BM775" s="212"/>
      <c r="BN775" s="212"/>
      <c r="BO775" s="212"/>
      <c r="BP775" s="212"/>
      <c r="BQ775" s="212"/>
      <c r="BR775" s="212"/>
      <c r="BS775" s="212"/>
      <c r="BT775" s="212"/>
      <c r="BU775" s="212"/>
      <c r="BV775" s="212"/>
      <c r="BW775" s="212"/>
      <c r="BX775" s="212"/>
      <c r="BY775" s="212"/>
      <c r="BZ775" s="212"/>
      <c r="CA775" s="212"/>
      <c r="CB775" s="212"/>
      <c r="CC775" s="212"/>
      <c r="CD775" s="212"/>
      <c r="CE775" s="212"/>
      <c r="CF775" s="212"/>
      <c r="CG775" s="212"/>
      <c r="CH775" s="212"/>
      <c r="CI775" s="212"/>
      <c r="CJ775" s="212"/>
      <c r="CK775" s="212"/>
      <c r="CL775" s="212"/>
      <c r="CM775" s="212"/>
      <c r="CN775" s="212"/>
      <c r="CO775" s="212"/>
      <c r="CP775" s="212"/>
      <c r="CQ775" s="212"/>
      <c r="CR775" s="212"/>
      <c r="CS775" s="212"/>
      <c r="CT775" s="212"/>
      <c r="CU775" s="212"/>
      <c r="CV775" s="212"/>
      <c r="CW775" s="212"/>
      <c r="CX775" s="212"/>
      <c r="CY775" s="212"/>
      <c r="CZ775" s="212"/>
    </row>
    <row r="776" ht="25.15" customHeight="true" x14ac:dyDescent="0.2">
      <c r="C776" s="461"/>
      <c r="D776" s="461"/>
      <c r="E776" s="461"/>
      <c r="F776" s="461"/>
      <c r="G776" s="461"/>
      <c r="H776" s="461"/>
      <c r="I776" s="461"/>
      <c r="J776" s="461"/>
      <c r="K776" s="461"/>
      <c r="L776" s="461"/>
      <c r="M776" s="461"/>
      <c r="N776" s="461"/>
      <c r="O776" s="461"/>
      <c r="P776" s="461"/>
      <c r="Q776" s="461"/>
      <c r="BA776" s="212"/>
      <c r="BB776" s="290"/>
      <c r="BC776" s="212"/>
      <c r="BD776" s="212"/>
      <c r="BE776" s="212"/>
      <c r="BF776" s="212"/>
      <c r="BG776" s="212"/>
      <c r="BH776" s="212"/>
      <c r="BI776" s="212"/>
      <c r="BJ776" s="212"/>
      <c r="BK776" s="212"/>
      <c r="BL776" s="212"/>
      <c r="BM776" s="212"/>
      <c r="BN776" s="212"/>
      <c r="BO776" s="212"/>
      <c r="BP776" s="212"/>
      <c r="BQ776" s="212"/>
      <c r="BR776" s="212"/>
      <c r="BS776" s="212"/>
      <c r="BT776" s="212"/>
      <c r="BU776" s="212"/>
      <c r="BV776" s="212"/>
      <c r="BW776" s="212"/>
      <c r="BX776" s="212"/>
      <c r="BY776" s="212"/>
      <c r="BZ776" s="212"/>
      <c r="CA776" s="212"/>
      <c r="CB776" s="212"/>
      <c r="CC776" s="212"/>
      <c r="CD776" s="212"/>
      <c r="CE776" s="212"/>
      <c r="CF776" s="212"/>
      <c r="CG776" s="212"/>
      <c r="CH776" s="212"/>
      <c r="CI776" s="212"/>
      <c r="CJ776" s="212"/>
      <c r="CK776" s="212"/>
      <c r="CL776" s="212"/>
      <c r="CM776" s="212"/>
      <c r="CN776" s="212"/>
      <c r="CO776" s="212"/>
      <c r="CP776" s="212"/>
      <c r="CQ776" s="212"/>
      <c r="CR776" s="212"/>
      <c r="CS776" s="212"/>
      <c r="CT776" s="212"/>
      <c r="CU776" s="212"/>
      <c r="CV776" s="212"/>
      <c r="CW776" s="212"/>
      <c r="CX776" s="212"/>
      <c r="CY776" s="212"/>
      <c r="CZ776" s="212"/>
    </row>
    <row r="777" ht="25.15" customHeight="true" x14ac:dyDescent="0.2">
      <c r="C777" s="461"/>
      <c r="D777" s="461"/>
      <c r="E777" s="461"/>
      <c r="F777" s="461"/>
      <c r="G777" s="461"/>
      <c r="H777" s="461"/>
      <c r="I777" s="461"/>
      <c r="J777" s="461"/>
      <c r="K777" s="461"/>
      <c r="L777" s="461"/>
      <c r="M777" s="461"/>
      <c r="N777" s="461"/>
      <c r="O777" s="461"/>
      <c r="P777" s="461"/>
      <c r="Q777" s="461"/>
      <c r="BA777" s="212"/>
      <c r="BB777" s="290"/>
      <c r="BC777" s="212"/>
      <c r="BD777" s="212"/>
      <c r="BE777" s="212"/>
      <c r="BF777" s="212"/>
      <c r="BG777" s="212"/>
      <c r="BH777" s="212"/>
      <c r="BI777" s="212"/>
      <c r="BJ777" s="212"/>
      <c r="BK777" s="212"/>
      <c r="BL777" s="212"/>
      <c r="BM777" s="212"/>
      <c r="BN777" s="212"/>
      <c r="BO777" s="212"/>
      <c r="BP777" s="212"/>
      <c r="BQ777" s="212"/>
      <c r="BR777" s="212"/>
      <c r="BS777" s="212"/>
      <c r="BT777" s="212"/>
      <c r="BU777" s="212"/>
      <c r="BV777" s="212"/>
      <c r="BW777" s="212"/>
      <c r="BX777" s="212"/>
      <c r="BY777" s="212"/>
      <c r="BZ777" s="212"/>
      <c r="CA777" s="212"/>
      <c r="CB777" s="212"/>
      <c r="CC777" s="212"/>
      <c r="CD777" s="212"/>
      <c r="CE777" s="212"/>
      <c r="CF777" s="212"/>
      <c r="CG777" s="212"/>
      <c r="CH777" s="212"/>
      <c r="CI777" s="212"/>
      <c r="CJ777" s="212"/>
      <c r="CK777" s="212"/>
      <c r="CL777" s="212"/>
      <c r="CM777" s="212"/>
      <c r="CN777" s="212"/>
      <c r="CO777" s="212"/>
      <c r="CP777" s="212"/>
      <c r="CQ777" s="212"/>
      <c r="CR777" s="212"/>
      <c r="CS777" s="212"/>
      <c r="CT777" s="212"/>
      <c r="CU777" s="212"/>
      <c r="CV777" s="212"/>
      <c r="CW777" s="212"/>
      <c r="CX777" s="212"/>
      <c r="CY777" s="212"/>
      <c r="CZ777" s="212"/>
    </row>
    <row r="778" ht="25.15" customHeight="true" x14ac:dyDescent="0.2">
      <c r="C778" s="461"/>
      <c r="D778" s="461"/>
      <c r="E778" s="461"/>
      <c r="F778" s="461"/>
      <c r="G778" s="461"/>
      <c r="H778" s="461"/>
      <c r="I778" s="461"/>
      <c r="J778" s="461"/>
      <c r="K778" s="461"/>
      <c r="L778" s="461"/>
      <c r="M778" s="461"/>
      <c r="N778" s="461"/>
      <c r="O778" s="461"/>
      <c r="P778" s="461"/>
      <c r="Q778" s="461"/>
      <c r="BA778" s="212"/>
      <c r="BB778" s="290"/>
      <c r="BC778" s="212"/>
      <c r="BD778" s="212"/>
      <c r="BE778" s="212"/>
      <c r="BF778" s="212"/>
      <c r="BG778" s="212"/>
      <c r="BH778" s="212"/>
      <c r="BI778" s="212"/>
      <c r="BJ778" s="212"/>
      <c r="BK778" s="212"/>
      <c r="BL778" s="212"/>
      <c r="BM778" s="212"/>
      <c r="BN778" s="212"/>
      <c r="BO778" s="212"/>
      <c r="BP778" s="212"/>
      <c r="BQ778" s="212"/>
      <c r="BR778" s="212"/>
      <c r="BS778" s="212"/>
      <c r="BT778" s="212"/>
      <c r="BU778" s="212"/>
      <c r="BV778" s="212"/>
      <c r="BW778" s="212"/>
      <c r="BX778" s="212"/>
      <c r="BY778" s="212"/>
      <c r="BZ778" s="212"/>
      <c r="CA778" s="212"/>
      <c r="CB778" s="212"/>
      <c r="CC778" s="212"/>
      <c r="CD778" s="212"/>
      <c r="CE778" s="212"/>
      <c r="CF778" s="212"/>
      <c r="CG778" s="212"/>
      <c r="CH778" s="212"/>
      <c r="CI778" s="212"/>
      <c r="CJ778" s="212"/>
      <c r="CK778" s="212"/>
      <c r="CL778" s="212"/>
      <c r="CM778" s="212"/>
      <c r="CN778" s="212"/>
      <c r="CO778" s="212"/>
      <c r="CP778" s="212"/>
      <c r="CQ778" s="212"/>
      <c r="CR778" s="212"/>
      <c r="CS778" s="212"/>
      <c r="CT778" s="212"/>
      <c r="CU778" s="212"/>
      <c r="CV778" s="212"/>
      <c r="CW778" s="212"/>
      <c r="CX778" s="212"/>
      <c r="CY778" s="212"/>
      <c r="CZ778" s="212"/>
    </row>
    <row r="779" ht="25.15" customHeight="true" x14ac:dyDescent="0.2">
      <c r="C779" s="461"/>
      <c r="D779" s="461"/>
      <c r="E779" s="461"/>
      <c r="F779" s="461"/>
      <c r="G779" s="461"/>
      <c r="H779" s="461"/>
      <c r="I779" s="461"/>
      <c r="J779" s="461"/>
      <c r="K779" s="461"/>
      <c r="L779" s="461"/>
      <c r="M779" s="461"/>
      <c r="N779" s="461"/>
      <c r="O779" s="461"/>
      <c r="P779" s="461"/>
      <c r="Q779" s="461"/>
      <c r="BA779" s="212"/>
      <c r="BB779" s="290"/>
      <c r="BC779" s="212"/>
      <c r="BD779" s="212"/>
      <c r="BE779" s="212"/>
      <c r="BF779" s="212"/>
      <c r="BG779" s="212"/>
      <c r="BH779" s="212"/>
      <c r="BI779" s="212"/>
      <c r="BJ779" s="212"/>
      <c r="BK779" s="212"/>
      <c r="BL779" s="212"/>
      <c r="BM779" s="212"/>
      <c r="BN779" s="212"/>
      <c r="BO779" s="212"/>
      <c r="BP779" s="212"/>
      <c r="BQ779" s="212"/>
      <c r="BR779" s="212"/>
      <c r="BS779" s="212"/>
      <c r="BT779" s="212"/>
      <c r="BU779" s="212"/>
      <c r="BV779" s="212"/>
      <c r="BW779" s="212"/>
      <c r="BX779" s="212"/>
      <c r="BY779" s="212"/>
      <c r="BZ779" s="212"/>
      <c r="CA779" s="212"/>
      <c r="CB779" s="212"/>
      <c r="CC779" s="212"/>
      <c r="CD779" s="212"/>
      <c r="CE779" s="212"/>
      <c r="CF779" s="212"/>
      <c r="CG779" s="212"/>
      <c r="CH779" s="212"/>
      <c r="CI779" s="212"/>
      <c r="CJ779" s="212"/>
      <c r="CK779" s="212"/>
      <c r="CL779" s="212"/>
      <c r="CM779" s="212"/>
      <c r="CN779" s="212"/>
      <c r="CO779" s="212"/>
      <c r="CP779" s="212"/>
      <c r="CQ779" s="212"/>
      <c r="CR779" s="212"/>
      <c r="CS779" s="212"/>
      <c r="CT779" s="212"/>
      <c r="CU779" s="212"/>
      <c r="CV779" s="212"/>
      <c r="CW779" s="212"/>
      <c r="CX779" s="212"/>
      <c r="CY779" s="212"/>
      <c r="CZ779" s="212"/>
    </row>
    <row r="780" ht="25.15" customHeight="true" x14ac:dyDescent="0.2">
      <c r="C780" s="461"/>
      <c r="D780" s="461"/>
      <c r="E780" s="461"/>
      <c r="F780" s="461"/>
      <c r="G780" s="461"/>
      <c r="H780" s="461"/>
      <c r="I780" s="461"/>
      <c r="J780" s="461"/>
      <c r="K780" s="461"/>
      <c r="L780" s="461"/>
      <c r="M780" s="461"/>
      <c r="N780" s="461"/>
      <c r="O780" s="461"/>
      <c r="P780" s="461"/>
      <c r="Q780" s="461"/>
      <c r="BA780" s="212"/>
      <c r="BB780" s="290"/>
      <c r="BC780" s="212"/>
      <c r="BD780" s="212"/>
      <c r="BE780" s="212"/>
      <c r="BF780" s="212"/>
      <c r="BG780" s="212"/>
      <c r="BH780" s="212"/>
      <c r="BI780" s="212"/>
      <c r="BJ780" s="212"/>
      <c r="BK780" s="212"/>
      <c r="BL780" s="212"/>
      <c r="BM780" s="212"/>
      <c r="BN780" s="212"/>
      <c r="BO780" s="212"/>
      <c r="BP780" s="212"/>
      <c r="BQ780" s="212"/>
      <c r="BR780" s="212"/>
      <c r="BS780" s="212"/>
      <c r="BT780" s="212"/>
      <c r="BU780" s="212"/>
      <c r="BV780" s="212"/>
      <c r="BW780" s="212"/>
      <c r="BX780" s="212"/>
      <c r="BY780" s="212"/>
      <c r="BZ780" s="212"/>
      <c r="CA780" s="212"/>
      <c r="CB780" s="212"/>
      <c r="CC780" s="212"/>
      <c r="CD780" s="212"/>
      <c r="CE780" s="212"/>
      <c r="CF780" s="212"/>
      <c r="CG780" s="212"/>
      <c r="CH780" s="212"/>
      <c r="CI780" s="212"/>
      <c r="CJ780" s="212"/>
      <c r="CK780" s="212"/>
      <c r="CL780" s="212"/>
      <c r="CM780" s="212"/>
      <c r="CN780" s="212"/>
      <c r="CO780" s="212"/>
      <c r="CP780" s="212"/>
      <c r="CQ780" s="212"/>
      <c r="CR780" s="212"/>
      <c r="CS780" s="212"/>
      <c r="CT780" s="212"/>
      <c r="CU780" s="212"/>
      <c r="CV780" s="212"/>
      <c r="CW780" s="212"/>
      <c r="CX780" s="212"/>
      <c r="CY780" s="212"/>
      <c r="CZ780" s="212"/>
    </row>
    <row r="781" ht="25.15" customHeight="true" x14ac:dyDescent="0.2">
      <c r="C781" s="461"/>
      <c r="D781" s="461"/>
      <c r="E781" s="461"/>
      <c r="F781" s="461"/>
      <c r="G781" s="461"/>
      <c r="H781" s="461"/>
      <c r="I781" s="461"/>
      <c r="J781" s="461"/>
      <c r="K781" s="461"/>
      <c r="L781" s="461"/>
      <c r="M781" s="461"/>
      <c r="N781" s="461"/>
      <c r="O781" s="461"/>
      <c r="P781" s="461"/>
      <c r="Q781" s="461"/>
      <c r="BA781" s="212"/>
      <c r="BB781" s="290"/>
      <c r="BC781" s="212"/>
      <c r="BD781" s="212"/>
      <c r="BE781" s="212"/>
      <c r="BF781" s="212"/>
      <c r="BG781" s="212"/>
      <c r="BH781" s="212"/>
      <c r="BI781" s="212"/>
      <c r="BJ781" s="212"/>
      <c r="BK781" s="212"/>
      <c r="BL781" s="212"/>
      <c r="BM781" s="212"/>
      <c r="BN781" s="212"/>
      <c r="BO781" s="212"/>
      <c r="BP781" s="212"/>
      <c r="BQ781" s="212"/>
      <c r="BR781" s="212"/>
      <c r="BS781" s="212"/>
      <c r="BT781" s="212"/>
      <c r="BU781" s="212"/>
      <c r="BV781" s="212"/>
      <c r="BW781" s="212"/>
      <c r="BX781" s="212"/>
      <c r="BY781" s="212"/>
      <c r="BZ781" s="212"/>
      <c r="CA781" s="212"/>
      <c r="CB781" s="212"/>
      <c r="CC781" s="212"/>
      <c r="CD781" s="212"/>
      <c r="CE781" s="212"/>
      <c r="CF781" s="212"/>
      <c r="CG781" s="212"/>
      <c r="CH781" s="212"/>
      <c r="CI781" s="212"/>
      <c r="CJ781" s="212"/>
      <c r="CK781" s="212"/>
      <c r="CL781" s="212"/>
      <c r="CM781" s="212"/>
      <c r="CN781" s="212"/>
      <c r="CO781" s="212"/>
      <c r="CP781" s="212"/>
      <c r="CQ781" s="212"/>
      <c r="CR781" s="212"/>
      <c r="CS781" s="212"/>
      <c r="CT781" s="212"/>
      <c r="CU781" s="212"/>
      <c r="CV781" s="212"/>
      <c r="CW781" s="212"/>
      <c r="CX781" s="212"/>
      <c r="CY781" s="212"/>
      <c r="CZ781" s="212"/>
    </row>
    <row r="782" ht="25.15" customHeight="true" x14ac:dyDescent="0.2">
      <c r="C782" s="461"/>
      <c r="D782" s="461"/>
      <c r="E782" s="461"/>
      <c r="F782" s="461"/>
      <c r="G782" s="461"/>
      <c r="H782" s="461"/>
      <c r="I782" s="461"/>
      <c r="J782" s="461"/>
      <c r="K782" s="461"/>
      <c r="L782" s="461"/>
      <c r="M782" s="461"/>
      <c r="N782" s="461"/>
      <c r="O782" s="461"/>
      <c r="P782" s="461"/>
      <c r="Q782" s="461"/>
      <c r="BA782" s="212"/>
      <c r="BB782" s="290"/>
      <c r="BC782" s="212"/>
      <c r="BD782" s="212"/>
      <c r="BE782" s="212"/>
      <c r="BF782" s="212"/>
      <c r="BG782" s="212"/>
      <c r="BH782" s="212"/>
      <c r="BI782" s="212"/>
      <c r="BJ782" s="212"/>
      <c r="BK782" s="212"/>
      <c r="BL782" s="212"/>
      <c r="BM782" s="212"/>
      <c r="BN782" s="212"/>
      <c r="BO782" s="212"/>
      <c r="BP782" s="212"/>
      <c r="BQ782" s="212"/>
      <c r="BR782" s="212"/>
      <c r="BS782" s="212"/>
      <c r="BT782" s="212"/>
      <c r="BU782" s="212"/>
      <c r="BV782" s="212"/>
      <c r="BW782" s="212"/>
      <c r="BX782" s="212"/>
      <c r="BY782" s="212"/>
      <c r="BZ782" s="212"/>
      <c r="CA782" s="212"/>
      <c r="CB782" s="212"/>
      <c r="CC782" s="212"/>
      <c r="CD782" s="212"/>
      <c r="CE782" s="212"/>
      <c r="CF782" s="212"/>
      <c r="CG782" s="212"/>
      <c r="CH782" s="212"/>
      <c r="CI782" s="212"/>
      <c r="CJ782" s="212"/>
      <c r="CK782" s="212"/>
      <c r="CL782" s="212"/>
      <c r="CM782" s="212"/>
      <c r="CN782" s="212"/>
      <c r="CO782" s="212"/>
      <c r="CP782" s="212"/>
      <c r="CQ782" s="212"/>
      <c r="CR782" s="212"/>
      <c r="CS782" s="212"/>
      <c r="CT782" s="212"/>
      <c r="CU782" s="212"/>
      <c r="CV782" s="212"/>
      <c r="CW782" s="212"/>
      <c r="CX782" s="212"/>
      <c r="CY782" s="212"/>
      <c r="CZ782" s="212"/>
    </row>
    <row r="783" ht="25.15" customHeight="true" x14ac:dyDescent="0.2">
      <c r="C783" s="461"/>
      <c r="D783" s="461"/>
      <c r="E783" s="461"/>
      <c r="F783" s="461"/>
      <c r="G783" s="461"/>
      <c r="H783" s="461"/>
      <c r="I783" s="461"/>
      <c r="J783" s="461"/>
      <c r="K783" s="461"/>
      <c r="L783" s="461"/>
      <c r="M783" s="461"/>
      <c r="N783" s="461"/>
      <c r="O783" s="461"/>
      <c r="P783" s="461"/>
      <c r="Q783" s="461"/>
      <c r="BA783" s="212"/>
      <c r="BB783" s="290"/>
      <c r="BC783" s="212"/>
      <c r="BD783" s="212"/>
      <c r="BE783" s="212"/>
      <c r="BF783" s="212"/>
      <c r="BG783" s="212"/>
      <c r="BH783" s="212"/>
      <c r="BI783" s="212"/>
      <c r="BJ783" s="212"/>
      <c r="BK783" s="212"/>
      <c r="BL783" s="212"/>
      <c r="BM783" s="212"/>
      <c r="BN783" s="212"/>
      <c r="BO783" s="212"/>
      <c r="BP783" s="212"/>
      <c r="BQ783" s="212"/>
      <c r="BR783" s="212"/>
      <c r="BS783" s="212"/>
      <c r="BT783" s="212"/>
      <c r="BU783" s="212"/>
      <c r="BV783" s="212"/>
      <c r="BW783" s="212"/>
      <c r="BX783" s="212"/>
      <c r="BY783" s="212"/>
      <c r="BZ783" s="212"/>
      <c r="CA783" s="212"/>
      <c r="CB783" s="212"/>
      <c r="CC783" s="212"/>
      <c r="CD783" s="212"/>
      <c r="CE783" s="212"/>
      <c r="CF783" s="212"/>
      <c r="CG783" s="212"/>
      <c r="CH783" s="212"/>
      <c r="CI783" s="212"/>
      <c r="CJ783" s="212"/>
      <c r="CK783" s="212"/>
      <c r="CL783" s="212"/>
      <c r="CM783" s="212"/>
      <c r="CN783" s="212"/>
      <c r="CO783" s="212"/>
      <c r="CP783" s="212"/>
      <c r="CQ783" s="212"/>
      <c r="CR783" s="212"/>
      <c r="CS783" s="212"/>
      <c r="CT783" s="212"/>
      <c r="CU783" s="212"/>
      <c r="CV783" s="212"/>
      <c r="CW783" s="212"/>
      <c r="CX783" s="212"/>
      <c r="CY783" s="212"/>
      <c r="CZ783" s="212"/>
    </row>
    <row r="784" ht="25.15" customHeight="true" x14ac:dyDescent="0.2">
      <c r="C784" s="461"/>
      <c r="D784" s="461"/>
      <c r="E784" s="461"/>
      <c r="F784" s="461"/>
      <c r="G784" s="461"/>
      <c r="H784" s="461"/>
      <c r="I784" s="461"/>
      <c r="J784" s="461"/>
      <c r="K784" s="461"/>
      <c r="L784" s="461"/>
      <c r="M784" s="461"/>
      <c r="N784" s="461"/>
      <c r="O784" s="461"/>
      <c r="P784" s="461"/>
      <c r="Q784" s="461"/>
      <c r="BA784" s="212"/>
      <c r="BB784" s="290"/>
      <c r="BC784" s="212"/>
      <c r="BD784" s="212"/>
      <c r="BE784" s="212"/>
      <c r="BF784" s="212"/>
      <c r="BG784" s="212"/>
      <c r="BH784" s="212"/>
      <c r="BI784" s="212"/>
      <c r="BJ784" s="212"/>
      <c r="BK784" s="212"/>
      <c r="BL784" s="212"/>
      <c r="BM784" s="212"/>
      <c r="BN784" s="212"/>
      <c r="BO784" s="212"/>
      <c r="BP784" s="212"/>
      <c r="BQ784" s="212"/>
      <c r="BR784" s="212"/>
      <c r="BS784" s="212"/>
      <c r="BT784" s="212"/>
      <c r="BU784" s="212"/>
      <c r="BV784" s="212"/>
      <c r="BW784" s="212"/>
      <c r="BX784" s="212"/>
      <c r="BY784" s="212"/>
      <c r="BZ784" s="212"/>
      <c r="CA784" s="212"/>
      <c r="CB784" s="212"/>
      <c r="CC784" s="212"/>
      <c r="CD784" s="212"/>
      <c r="CE784" s="212"/>
      <c r="CF784" s="212"/>
      <c r="CG784" s="212"/>
      <c r="CH784" s="212"/>
      <c r="CI784" s="212"/>
      <c r="CJ784" s="212"/>
      <c r="CK784" s="212"/>
      <c r="CL784" s="212"/>
      <c r="CM784" s="212"/>
      <c r="CN784" s="212"/>
      <c r="CO784" s="212"/>
      <c r="CP784" s="212"/>
      <c r="CQ784" s="212"/>
      <c r="CR784" s="212"/>
      <c r="CS784" s="212"/>
      <c r="CT784" s="212"/>
      <c r="CU784" s="212"/>
      <c r="CV784" s="212"/>
      <c r="CW784" s="212"/>
      <c r="CX784" s="212"/>
      <c r="CY784" s="212"/>
      <c r="CZ784" s="212"/>
    </row>
    <row r="785" ht="25.15" customHeight="true" x14ac:dyDescent="0.2">
      <c r="C785" s="461"/>
      <c r="D785" s="461"/>
      <c r="E785" s="461"/>
      <c r="F785" s="461"/>
      <c r="G785" s="461"/>
      <c r="H785" s="461"/>
      <c r="I785" s="461"/>
      <c r="J785" s="461"/>
      <c r="K785" s="461"/>
      <c r="L785" s="461"/>
      <c r="M785" s="461"/>
      <c r="N785" s="461"/>
      <c r="O785" s="461"/>
      <c r="P785" s="461"/>
      <c r="Q785" s="461"/>
      <c r="BA785" s="212"/>
      <c r="BB785" s="290"/>
      <c r="BC785" s="212"/>
      <c r="BD785" s="212"/>
      <c r="BE785" s="212"/>
      <c r="BF785" s="212"/>
      <c r="BG785" s="212"/>
      <c r="BH785" s="212"/>
      <c r="BI785" s="212"/>
      <c r="BJ785" s="212"/>
      <c r="BK785" s="212"/>
      <c r="BL785" s="212"/>
      <c r="BM785" s="212"/>
      <c r="BN785" s="212"/>
      <c r="BO785" s="212"/>
      <c r="BP785" s="212"/>
      <c r="BQ785" s="212"/>
      <c r="BR785" s="212"/>
      <c r="BS785" s="212"/>
      <c r="BT785" s="212"/>
      <c r="BU785" s="212"/>
      <c r="BV785" s="212"/>
      <c r="BW785" s="212"/>
      <c r="BX785" s="212"/>
      <c r="BY785" s="212"/>
      <c r="BZ785" s="212"/>
      <c r="CA785" s="212"/>
      <c r="CB785" s="212"/>
      <c r="CC785" s="212"/>
      <c r="CD785" s="212"/>
      <c r="CE785" s="212"/>
      <c r="CF785" s="212"/>
      <c r="CG785" s="212"/>
      <c r="CH785" s="212"/>
      <c r="CI785" s="212"/>
      <c r="CJ785" s="212"/>
      <c r="CK785" s="212"/>
      <c r="CL785" s="212"/>
      <c r="CM785" s="212"/>
      <c r="CN785" s="212"/>
      <c r="CO785" s="212"/>
      <c r="CP785" s="212"/>
      <c r="CQ785" s="212"/>
      <c r="CR785" s="212"/>
      <c r="CS785" s="212"/>
      <c r="CT785" s="212"/>
      <c r="CU785" s="212"/>
      <c r="CV785" s="212"/>
      <c r="CW785" s="212"/>
      <c r="CX785" s="212"/>
      <c r="CY785" s="212"/>
      <c r="CZ785" s="212"/>
    </row>
    <row r="786" ht="25.15" customHeight="true" x14ac:dyDescent="0.2">
      <c r="C786" s="461"/>
      <c r="D786" s="461"/>
      <c r="E786" s="461"/>
      <c r="F786" s="461"/>
      <c r="G786" s="461"/>
      <c r="H786" s="461"/>
      <c r="I786" s="461"/>
      <c r="J786" s="461"/>
      <c r="K786" s="461"/>
      <c r="L786" s="461"/>
      <c r="M786" s="461"/>
      <c r="N786" s="461"/>
      <c r="O786" s="461"/>
      <c r="P786" s="461"/>
      <c r="Q786" s="461"/>
      <c r="BA786" s="212"/>
      <c r="BB786" s="290"/>
      <c r="BC786" s="212"/>
      <c r="BD786" s="212"/>
      <c r="BE786" s="212"/>
      <c r="BF786" s="212"/>
      <c r="BG786" s="212"/>
      <c r="BH786" s="212"/>
      <c r="BI786" s="212"/>
      <c r="BJ786" s="212"/>
      <c r="BK786" s="212"/>
      <c r="BL786" s="212"/>
      <c r="BM786" s="212"/>
      <c r="BN786" s="212"/>
      <c r="BO786" s="212"/>
      <c r="BP786" s="212"/>
      <c r="BQ786" s="212"/>
      <c r="BR786" s="212"/>
      <c r="BS786" s="212"/>
      <c r="BT786" s="212"/>
      <c r="BU786" s="212"/>
      <c r="BV786" s="212"/>
      <c r="BW786" s="212"/>
      <c r="BX786" s="212"/>
      <c r="BY786" s="212"/>
      <c r="BZ786" s="212"/>
      <c r="CA786" s="212"/>
      <c r="CB786" s="212"/>
      <c r="CC786" s="212"/>
      <c r="CD786" s="212"/>
      <c r="CE786" s="212"/>
      <c r="CF786" s="212"/>
      <c r="CG786" s="212"/>
      <c r="CH786" s="212"/>
      <c r="CI786" s="212"/>
      <c r="CJ786" s="212"/>
      <c r="CK786" s="212"/>
      <c r="CL786" s="212"/>
      <c r="CM786" s="212"/>
      <c r="CN786" s="212"/>
      <c r="CO786" s="212"/>
      <c r="CP786" s="212"/>
      <c r="CQ786" s="212"/>
      <c r="CR786" s="212"/>
      <c r="CS786" s="212"/>
      <c r="CT786" s="212"/>
      <c r="CU786" s="212"/>
      <c r="CV786" s="212"/>
      <c r="CW786" s="212"/>
      <c r="CX786" s="212"/>
      <c r="CY786" s="212"/>
      <c r="CZ786" s="212"/>
    </row>
    <row r="787" ht="25.15" customHeight="true" x14ac:dyDescent="0.2">
      <c r="C787" s="461"/>
      <c r="D787" s="461"/>
      <c r="E787" s="461"/>
      <c r="F787" s="461"/>
      <c r="G787" s="461"/>
      <c r="H787" s="461"/>
      <c r="I787" s="461"/>
      <c r="J787" s="461"/>
      <c r="K787" s="461"/>
      <c r="L787" s="461"/>
      <c r="M787" s="461"/>
      <c r="N787" s="461"/>
      <c r="O787" s="461"/>
      <c r="P787" s="461"/>
      <c r="Q787" s="461"/>
      <c r="BA787" s="212"/>
      <c r="BB787" s="290"/>
      <c r="BC787" s="212"/>
      <c r="BD787" s="212"/>
      <c r="BE787" s="212"/>
      <c r="BF787" s="212"/>
      <c r="BG787" s="212"/>
      <c r="BH787" s="212"/>
      <c r="BI787" s="212"/>
      <c r="BJ787" s="212"/>
      <c r="BK787" s="212"/>
      <c r="BL787" s="212"/>
      <c r="BM787" s="212"/>
      <c r="BN787" s="212"/>
      <c r="BO787" s="212"/>
      <c r="BP787" s="212"/>
      <c r="BQ787" s="212"/>
      <c r="BR787" s="212"/>
      <c r="BS787" s="212"/>
      <c r="BT787" s="212"/>
      <c r="BU787" s="212"/>
      <c r="BV787" s="212"/>
      <c r="BW787" s="212"/>
      <c r="BX787" s="212"/>
      <c r="BY787" s="212"/>
      <c r="BZ787" s="212"/>
      <c r="CA787" s="212"/>
      <c r="CB787" s="212"/>
      <c r="CC787" s="212"/>
      <c r="CD787" s="212"/>
      <c r="CE787" s="212"/>
      <c r="CF787" s="212"/>
      <c r="CG787" s="212"/>
      <c r="CH787" s="212"/>
      <c r="CI787" s="212"/>
      <c r="CJ787" s="212"/>
      <c r="CK787" s="212"/>
      <c r="CL787" s="212"/>
      <c r="CM787" s="212"/>
      <c r="CN787" s="212"/>
      <c r="CO787" s="212"/>
      <c r="CP787" s="212"/>
      <c r="CQ787" s="212"/>
      <c r="CR787" s="212"/>
      <c r="CS787" s="212"/>
      <c r="CT787" s="212"/>
      <c r="CU787" s="212"/>
      <c r="CV787" s="212"/>
      <c r="CW787" s="212"/>
      <c r="CX787" s="212"/>
      <c r="CY787" s="212"/>
      <c r="CZ787" s="212"/>
    </row>
    <row r="788" ht="25.15" customHeight="true" x14ac:dyDescent="0.2">
      <c r="C788" s="461"/>
      <c r="D788" s="461"/>
      <c r="E788" s="461"/>
      <c r="F788" s="461"/>
      <c r="G788" s="461"/>
      <c r="H788" s="461"/>
      <c r="I788" s="461"/>
      <c r="J788" s="461"/>
      <c r="K788" s="461"/>
      <c r="L788" s="461"/>
      <c r="M788" s="461"/>
      <c r="N788" s="461"/>
      <c r="O788" s="461"/>
      <c r="P788" s="461"/>
      <c r="Q788" s="461"/>
      <c r="BA788" s="212"/>
      <c r="BB788" s="290"/>
      <c r="BC788" s="212"/>
      <c r="BD788" s="212"/>
      <c r="BE788" s="212"/>
      <c r="BF788" s="212"/>
      <c r="BG788" s="212"/>
      <c r="BH788" s="212"/>
      <c r="BI788" s="212"/>
      <c r="BJ788" s="212"/>
      <c r="BK788" s="212"/>
      <c r="BL788" s="212"/>
      <c r="BM788" s="212"/>
      <c r="BN788" s="212"/>
      <c r="BO788" s="212"/>
      <c r="BP788" s="212"/>
      <c r="BQ788" s="212"/>
      <c r="BR788" s="212"/>
      <c r="BS788" s="212"/>
      <c r="BT788" s="212"/>
      <c r="BU788" s="212"/>
      <c r="BV788" s="212"/>
      <c r="BW788" s="212"/>
      <c r="BX788" s="212"/>
      <c r="BY788" s="212"/>
      <c r="BZ788" s="212"/>
      <c r="CA788" s="212"/>
      <c r="CB788" s="212"/>
      <c r="CC788" s="212"/>
      <c r="CD788" s="212"/>
      <c r="CE788" s="212"/>
      <c r="CF788" s="212"/>
      <c r="CG788" s="212"/>
      <c r="CH788" s="212"/>
      <c r="CI788" s="212"/>
      <c r="CJ788" s="212"/>
      <c r="CK788" s="212"/>
      <c r="CL788" s="212"/>
      <c r="CM788" s="212"/>
      <c r="CN788" s="212"/>
      <c r="CO788" s="212"/>
      <c r="CP788" s="212"/>
      <c r="CQ788" s="212"/>
      <c r="CR788" s="212"/>
      <c r="CS788" s="212"/>
      <c r="CT788" s="212"/>
      <c r="CU788" s="212"/>
      <c r="CV788" s="212"/>
      <c r="CW788" s="212"/>
      <c r="CX788" s="212"/>
      <c r="CY788" s="212"/>
      <c r="CZ788" s="212"/>
    </row>
    <row r="789" ht="25.15" customHeight="true" x14ac:dyDescent="0.2">
      <c r="C789" s="461"/>
      <c r="D789" s="461"/>
      <c r="E789" s="461"/>
      <c r="F789" s="461"/>
      <c r="G789" s="461"/>
      <c r="H789" s="461"/>
      <c r="I789" s="461"/>
      <c r="J789" s="461"/>
      <c r="K789" s="461"/>
      <c r="L789" s="461"/>
      <c r="M789" s="461"/>
      <c r="N789" s="461"/>
      <c r="O789" s="461"/>
      <c r="P789" s="461"/>
      <c r="Q789" s="461"/>
      <c r="BA789" s="212"/>
      <c r="BB789" s="290"/>
      <c r="BC789" s="212"/>
      <c r="BD789" s="212"/>
      <c r="BE789" s="212"/>
      <c r="BF789" s="212"/>
      <c r="BG789" s="212"/>
      <c r="BH789" s="212"/>
      <c r="BI789" s="212"/>
      <c r="BJ789" s="212"/>
      <c r="BK789" s="212"/>
      <c r="BL789" s="212"/>
      <c r="BM789" s="212"/>
      <c r="BN789" s="212"/>
      <c r="BO789" s="212"/>
      <c r="BP789" s="212"/>
      <c r="BQ789" s="212"/>
      <c r="BR789" s="212"/>
      <c r="BS789" s="212"/>
      <c r="BT789" s="212"/>
      <c r="BU789" s="212"/>
      <c r="BV789" s="212"/>
      <c r="BW789" s="212"/>
      <c r="BX789" s="212"/>
      <c r="BY789" s="212"/>
      <c r="BZ789" s="212"/>
      <c r="CA789" s="212"/>
      <c r="CB789" s="212"/>
      <c r="CC789" s="212"/>
      <c r="CD789" s="212"/>
      <c r="CE789" s="212"/>
      <c r="CF789" s="212"/>
      <c r="CG789" s="212"/>
      <c r="CH789" s="212"/>
      <c r="CI789" s="212"/>
      <c r="CJ789" s="212"/>
      <c r="CK789" s="212"/>
      <c r="CL789" s="212"/>
      <c r="CM789" s="212"/>
      <c r="CN789" s="212"/>
      <c r="CO789" s="212"/>
      <c r="CP789" s="212"/>
      <c r="CQ789" s="212"/>
      <c r="CR789" s="212"/>
      <c r="CS789" s="212"/>
      <c r="CT789" s="212"/>
      <c r="CU789" s="212"/>
      <c r="CV789" s="212"/>
      <c r="CW789" s="212"/>
      <c r="CX789" s="212"/>
      <c r="CY789" s="212"/>
      <c r="CZ789" s="212"/>
    </row>
    <row r="790" ht="25.15" customHeight="true" x14ac:dyDescent="0.2">
      <c r="C790" s="461"/>
      <c r="D790" s="461"/>
      <c r="E790" s="461"/>
      <c r="F790" s="461"/>
      <c r="G790" s="461"/>
      <c r="H790" s="461"/>
      <c r="I790" s="461"/>
      <c r="J790" s="461"/>
      <c r="K790" s="461"/>
      <c r="L790" s="461"/>
      <c r="M790" s="461"/>
      <c r="N790" s="461"/>
      <c r="O790" s="461"/>
      <c r="P790" s="461"/>
      <c r="Q790" s="461"/>
      <c r="BA790" s="212"/>
      <c r="BB790" s="290"/>
      <c r="BC790" s="212"/>
      <c r="BD790" s="212"/>
      <c r="BE790" s="212"/>
      <c r="BF790" s="212"/>
      <c r="BG790" s="212"/>
      <c r="BH790" s="212"/>
      <c r="BI790" s="212"/>
      <c r="BJ790" s="212"/>
      <c r="BK790" s="212"/>
      <c r="BL790" s="212"/>
      <c r="BM790" s="212"/>
      <c r="BN790" s="212"/>
      <c r="BO790" s="212"/>
      <c r="BP790" s="212"/>
      <c r="BQ790" s="212"/>
      <c r="BR790" s="212"/>
      <c r="BS790" s="212"/>
      <c r="BT790" s="212"/>
      <c r="BU790" s="212"/>
      <c r="BV790" s="212"/>
      <c r="BW790" s="212"/>
      <c r="BX790" s="212"/>
      <c r="BY790" s="212"/>
      <c r="BZ790" s="212"/>
      <c r="CA790" s="212"/>
      <c r="CB790" s="212"/>
      <c r="CC790" s="212"/>
      <c r="CD790" s="212"/>
      <c r="CE790" s="212"/>
      <c r="CF790" s="212"/>
      <c r="CG790" s="212"/>
      <c r="CH790" s="212"/>
      <c r="CI790" s="212"/>
      <c r="CJ790" s="212"/>
      <c r="CK790" s="212"/>
      <c r="CL790" s="212"/>
      <c r="CM790" s="212"/>
      <c r="CN790" s="212"/>
      <c r="CO790" s="212"/>
      <c r="CP790" s="212"/>
      <c r="CQ790" s="212"/>
      <c r="CR790" s="212"/>
      <c r="CS790" s="212"/>
      <c r="CT790" s="212"/>
      <c r="CU790" s="212"/>
      <c r="CV790" s="212"/>
      <c r="CW790" s="212"/>
      <c r="CX790" s="212"/>
      <c r="CY790" s="212"/>
      <c r="CZ790" s="212"/>
    </row>
    <row r="791" ht="25.15" customHeight="true" x14ac:dyDescent="0.2">
      <c r="C791" s="461"/>
      <c r="D791" s="461"/>
      <c r="E791" s="461"/>
      <c r="F791" s="461"/>
      <c r="G791" s="461"/>
      <c r="H791" s="461"/>
      <c r="I791" s="461"/>
      <c r="J791" s="461"/>
      <c r="K791" s="461"/>
      <c r="L791" s="461"/>
      <c r="M791" s="461"/>
      <c r="N791" s="461"/>
      <c r="O791" s="461"/>
      <c r="P791" s="461"/>
      <c r="Q791" s="461"/>
      <c r="BA791" s="212"/>
      <c r="BB791" s="290"/>
      <c r="BC791" s="212"/>
      <c r="BD791" s="212"/>
      <c r="BE791" s="212"/>
      <c r="BF791" s="212"/>
      <c r="BG791" s="212"/>
      <c r="BH791" s="212"/>
      <c r="BI791" s="212"/>
      <c r="BJ791" s="212"/>
      <c r="BK791" s="212"/>
      <c r="BL791" s="212"/>
      <c r="BM791" s="212"/>
      <c r="BN791" s="212"/>
      <c r="BO791" s="212"/>
      <c r="BP791" s="212"/>
      <c r="BQ791" s="212"/>
      <c r="BR791" s="212"/>
      <c r="BS791" s="212"/>
      <c r="BT791" s="212"/>
      <c r="BU791" s="212"/>
      <c r="BV791" s="212"/>
      <c r="BW791" s="212"/>
      <c r="BX791" s="212"/>
      <c r="BY791" s="212"/>
      <c r="BZ791" s="212"/>
      <c r="CA791" s="212"/>
      <c r="CB791" s="212"/>
      <c r="CC791" s="212"/>
      <c r="CD791" s="212"/>
      <c r="CE791" s="212"/>
      <c r="CF791" s="212"/>
      <c r="CG791" s="212"/>
      <c r="CH791" s="212"/>
      <c r="CI791" s="212"/>
      <c r="CJ791" s="212"/>
      <c r="CK791" s="212"/>
      <c r="CL791" s="212"/>
      <c r="CM791" s="212"/>
      <c r="CN791" s="212"/>
      <c r="CO791" s="212"/>
      <c r="CP791" s="212"/>
      <c r="CQ791" s="212"/>
      <c r="CR791" s="212"/>
      <c r="CS791" s="212"/>
      <c r="CT791" s="212"/>
      <c r="CU791" s="212"/>
      <c r="CV791" s="212"/>
      <c r="CW791" s="212"/>
      <c r="CX791" s="212"/>
      <c r="CY791" s="212"/>
      <c r="CZ791" s="212"/>
    </row>
    <row r="792" ht="25.15" customHeight="true" x14ac:dyDescent="0.2">
      <c r="C792" s="461"/>
      <c r="D792" s="461"/>
      <c r="E792" s="461"/>
      <c r="F792" s="461"/>
      <c r="G792" s="461"/>
      <c r="H792" s="461"/>
      <c r="I792" s="461"/>
      <c r="J792" s="461"/>
      <c r="K792" s="461"/>
      <c r="L792" s="461"/>
      <c r="M792" s="461"/>
      <c r="N792" s="461"/>
      <c r="O792" s="461"/>
      <c r="P792" s="461"/>
      <c r="Q792" s="461"/>
      <c r="BA792" s="212"/>
      <c r="BB792" s="290"/>
      <c r="BC792" s="212"/>
      <c r="BD792" s="212"/>
      <c r="BE792" s="212"/>
      <c r="BF792" s="212"/>
      <c r="BG792" s="212"/>
      <c r="BH792" s="212"/>
      <c r="BI792" s="212"/>
      <c r="BJ792" s="212"/>
      <c r="BK792" s="212"/>
      <c r="BL792" s="212"/>
      <c r="BM792" s="212"/>
      <c r="BN792" s="212"/>
      <c r="BO792" s="212"/>
      <c r="BP792" s="212"/>
      <c r="BQ792" s="212"/>
      <c r="BR792" s="212"/>
      <c r="BS792" s="212"/>
      <c r="BT792" s="212"/>
      <c r="BU792" s="212"/>
      <c r="BV792" s="212"/>
      <c r="BW792" s="212"/>
      <c r="BX792" s="212"/>
      <c r="BY792" s="212"/>
      <c r="BZ792" s="212"/>
      <c r="CA792" s="212"/>
      <c r="CB792" s="212"/>
      <c r="CC792" s="212"/>
      <c r="CD792" s="212"/>
      <c r="CE792" s="212"/>
      <c r="CF792" s="212"/>
      <c r="CG792" s="212"/>
      <c r="CH792" s="212"/>
      <c r="CI792" s="212"/>
      <c r="CJ792" s="212"/>
      <c r="CK792" s="212"/>
      <c r="CL792" s="212"/>
      <c r="CM792" s="212"/>
      <c r="CN792" s="212"/>
      <c r="CO792" s="212"/>
      <c r="CP792" s="212"/>
      <c r="CQ792" s="212"/>
      <c r="CR792" s="212"/>
      <c r="CS792" s="212"/>
      <c r="CT792" s="212"/>
      <c r="CU792" s="212"/>
      <c r="CV792" s="212"/>
      <c r="CW792" s="212"/>
      <c r="CX792" s="212"/>
      <c r="CY792" s="212"/>
      <c r="CZ792" s="212"/>
    </row>
    <row r="793" ht="25.15" customHeight="true" x14ac:dyDescent="0.2">
      <c r="C793" s="461"/>
      <c r="D793" s="461"/>
      <c r="E793" s="461"/>
      <c r="F793" s="461"/>
      <c r="G793" s="461"/>
      <c r="H793" s="461"/>
      <c r="I793" s="461"/>
      <c r="J793" s="461"/>
      <c r="K793" s="461"/>
      <c r="L793" s="461"/>
      <c r="M793" s="461"/>
      <c r="N793" s="461"/>
      <c r="O793" s="461"/>
      <c r="P793" s="461"/>
      <c r="Q793" s="461"/>
      <c r="BA793" s="212"/>
      <c r="BB793" s="290"/>
      <c r="BC793" s="212"/>
      <c r="BD793" s="212"/>
      <c r="BE793" s="212"/>
      <c r="BF793" s="212"/>
      <c r="BG793" s="212"/>
      <c r="BH793" s="212"/>
      <c r="BI793" s="212"/>
      <c r="BJ793" s="212"/>
      <c r="BK793" s="212"/>
      <c r="BL793" s="212"/>
      <c r="BM793" s="212"/>
      <c r="BN793" s="212"/>
      <c r="BO793" s="212"/>
      <c r="BP793" s="212"/>
      <c r="BQ793" s="212"/>
      <c r="BR793" s="212"/>
      <c r="BS793" s="212"/>
      <c r="BT793" s="212"/>
      <c r="BU793" s="212"/>
      <c r="BV793" s="212"/>
      <c r="BW793" s="212"/>
      <c r="BX793" s="212"/>
      <c r="BY793" s="212"/>
      <c r="BZ793" s="212"/>
      <c r="CA793" s="212"/>
      <c r="CB793" s="212"/>
      <c r="CC793" s="212"/>
      <c r="CD793" s="212"/>
      <c r="CE793" s="212"/>
      <c r="CF793" s="212"/>
      <c r="CG793" s="212"/>
      <c r="CH793" s="212"/>
      <c r="CI793" s="212"/>
      <c r="CJ793" s="212"/>
      <c r="CK793" s="212"/>
      <c r="CL793" s="212"/>
      <c r="CM793" s="212"/>
      <c r="CN793" s="212"/>
      <c r="CO793" s="212"/>
      <c r="CP793" s="212"/>
      <c r="CQ793" s="212"/>
      <c r="CR793" s="212"/>
      <c r="CS793" s="212"/>
      <c r="CT793" s="212"/>
      <c r="CU793" s="212"/>
      <c r="CV793" s="212"/>
      <c r="CW793" s="212"/>
      <c r="CX793" s="212"/>
      <c r="CY793" s="212"/>
      <c r="CZ793" s="212"/>
    </row>
    <row r="794" ht="25.15" customHeight="true" x14ac:dyDescent="0.2">
      <c r="C794" s="461"/>
      <c r="D794" s="461"/>
      <c r="E794" s="461"/>
      <c r="F794" s="461"/>
      <c r="G794" s="461"/>
      <c r="H794" s="461"/>
      <c r="I794" s="461"/>
      <c r="J794" s="461"/>
      <c r="K794" s="461"/>
      <c r="L794" s="461"/>
      <c r="M794" s="461"/>
      <c r="N794" s="461"/>
      <c r="O794" s="461"/>
      <c r="P794" s="461"/>
      <c r="Q794" s="461"/>
      <c r="BA794" s="212"/>
      <c r="BB794" s="290"/>
      <c r="BC794" s="212"/>
      <c r="BD794" s="212"/>
      <c r="BE794" s="212"/>
      <c r="BF794" s="212"/>
      <c r="BG794" s="212"/>
      <c r="BH794" s="212"/>
      <c r="BI794" s="212"/>
      <c r="BJ794" s="212"/>
      <c r="BK794" s="212"/>
      <c r="BL794" s="212"/>
      <c r="BM794" s="212"/>
      <c r="BN794" s="212"/>
      <c r="BO794" s="212"/>
      <c r="BP794" s="212"/>
      <c r="BQ794" s="212"/>
      <c r="BR794" s="212"/>
      <c r="BS794" s="212"/>
      <c r="BT794" s="212"/>
      <c r="BU794" s="212"/>
      <c r="BV794" s="212"/>
      <c r="BW794" s="212"/>
      <c r="BX794" s="212"/>
      <c r="BY794" s="212"/>
      <c r="BZ794" s="212"/>
      <c r="CA794" s="212"/>
      <c r="CB794" s="212"/>
      <c r="CC794" s="212"/>
      <c r="CD794" s="212"/>
      <c r="CE794" s="212"/>
      <c r="CF794" s="212"/>
      <c r="CG794" s="212"/>
      <c r="CH794" s="212"/>
      <c r="CI794" s="212"/>
      <c r="CJ794" s="212"/>
      <c r="CK794" s="212"/>
      <c r="CL794" s="212"/>
      <c r="CM794" s="212"/>
      <c r="CN794" s="212"/>
      <c r="CO794" s="212"/>
      <c r="CP794" s="212"/>
      <c r="CQ794" s="212"/>
      <c r="CR794" s="212"/>
      <c r="CS794" s="212"/>
      <c r="CT794" s="212"/>
      <c r="CU794" s="212"/>
      <c r="CV794" s="212"/>
      <c r="CW794" s="212"/>
      <c r="CX794" s="212"/>
      <c r="CY794" s="212"/>
      <c r="CZ794" s="212"/>
    </row>
    <row r="795" ht="25.15" customHeight="true" x14ac:dyDescent="0.2">
      <c r="C795" s="461"/>
      <c r="D795" s="461"/>
      <c r="E795" s="461"/>
      <c r="F795" s="461"/>
      <c r="G795" s="461"/>
      <c r="H795" s="461"/>
      <c r="I795" s="461"/>
      <c r="J795" s="461"/>
      <c r="K795" s="461"/>
      <c r="L795" s="461"/>
      <c r="M795" s="461"/>
      <c r="N795" s="461"/>
      <c r="O795" s="461"/>
      <c r="P795" s="461"/>
      <c r="Q795" s="461"/>
      <c r="BA795" s="212"/>
      <c r="BB795" s="290"/>
      <c r="BC795" s="212"/>
      <c r="BD795" s="212"/>
      <c r="BE795" s="212"/>
      <c r="BF795" s="212"/>
      <c r="BG795" s="212"/>
      <c r="BH795" s="212"/>
      <c r="BI795" s="212"/>
      <c r="BJ795" s="212"/>
      <c r="BK795" s="212"/>
      <c r="BL795" s="212"/>
      <c r="BM795" s="212"/>
      <c r="BN795" s="212"/>
      <c r="BO795" s="212"/>
      <c r="BP795" s="212"/>
      <c r="BQ795" s="212"/>
      <c r="BR795" s="212"/>
      <c r="BS795" s="212"/>
      <c r="BT795" s="212"/>
      <c r="BU795" s="212"/>
      <c r="BV795" s="212"/>
      <c r="BW795" s="212"/>
      <c r="BX795" s="212"/>
      <c r="BY795" s="212"/>
      <c r="BZ795" s="212"/>
      <c r="CA795" s="212"/>
      <c r="CB795" s="212"/>
      <c r="CC795" s="212"/>
      <c r="CD795" s="212"/>
      <c r="CE795" s="212"/>
      <c r="CF795" s="212"/>
      <c r="CG795" s="212"/>
      <c r="CH795" s="212"/>
      <c r="CI795" s="212"/>
      <c r="CJ795" s="212"/>
      <c r="CK795" s="212"/>
      <c r="CL795" s="212"/>
      <c r="CM795" s="212"/>
      <c r="CN795" s="212"/>
      <c r="CO795" s="212"/>
      <c r="CP795" s="212"/>
      <c r="CQ795" s="212"/>
      <c r="CR795" s="212"/>
      <c r="CS795" s="212"/>
      <c r="CT795" s="212"/>
      <c r="CU795" s="212"/>
      <c r="CV795" s="212"/>
      <c r="CW795" s="212"/>
      <c r="CX795" s="212"/>
      <c r="CY795" s="212"/>
      <c r="CZ795" s="212"/>
    </row>
    <row r="796" ht="25.15" customHeight="true" x14ac:dyDescent="0.2">
      <c r="C796" s="461"/>
      <c r="D796" s="461"/>
      <c r="E796" s="461"/>
      <c r="F796" s="461"/>
      <c r="G796" s="461"/>
      <c r="H796" s="461"/>
      <c r="I796" s="461"/>
      <c r="J796" s="461"/>
      <c r="K796" s="461"/>
      <c r="L796" s="461"/>
      <c r="M796" s="461"/>
      <c r="N796" s="461"/>
      <c r="O796" s="461"/>
      <c r="P796" s="461"/>
      <c r="Q796" s="461"/>
      <c r="BA796" s="212"/>
      <c r="BB796" s="290"/>
      <c r="BC796" s="212"/>
      <c r="BD796" s="212"/>
      <c r="BE796" s="212"/>
      <c r="BF796" s="212"/>
      <c r="BG796" s="212"/>
      <c r="BH796" s="212"/>
      <c r="BI796" s="212"/>
      <c r="BJ796" s="212"/>
      <c r="BK796" s="212"/>
      <c r="BL796" s="212"/>
      <c r="BM796" s="212"/>
      <c r="BN796" s="212"/>
      <c r="BO796" s="212"/>
      <c r="BP796" s="212"/>
      <c r="BQ796" s="212"/>
      <c r="BR796" s="212"/>
      <c r="BS796" s="212"/>
      <c r="BT796" s="212"/>
      <c r="BU796" s="212"/>
      <c r="BV796" s="212"/>
      <c r="BW796" s="212"/>
      <c r="BX796" s="212"/>
      <c r="BY796" s="212"/>
      <c r="BZ796" s="212"/>
      <c r="CA796" s="212"/>
      <c r="CB796" s="212"/>
      <c r="CC796" s="212"/>
      <c r="CD796" s="212"/>
      <c r="CE796" s="212"/>
      <c r="CF796" s="212"/>
      <c r="CG796" s="212"/>
      <c r="CH796" s="212"/>
      <c r="CI796" s="212"/>
      <c r="CJ796" s="212"/>
      <c r="CK796" s="212"/>
      <c r="CL796" s="212"/>
      <c r="CM796" s="212"/>
      <c r="CN796" s="212"/>
      <c r="CO796" s="212"/>
      <c r="CP796" s="212"/>
      <c r="CQ796" s="212"/>
      <c r="CR796" s="212"/>
      <c r="CS796" s="212"/>
      <c r="CT796" s="212"/>
      <c r="CU796" s="212"/>
      <c r="CV796" s="212"/>
      <c r="CW796" s="212"/>
      <c r="CX796" s="212"/>
      <c r="CY796" s="212"/>
      <c r="CZ796" s="212"/>
    </row>
    <row r="797" ht="25.15" customHeight="true" x14ac:dyDescent="0.2">
      <c r="C797" s="461"/>
      <c r="D797" s="461"/>
      <c r="E797" s="461"/>
      <c r="F797" s="461"/>
      <c r="G797" s="461"/>
      <c r="H797" s="461"/>
      <c r="I797" s="461"/>
      <c r="J797" s="461"/>
      <c r="K797" s="461"/>
      <c r="L797" s="461"/>
      <c r="M797" s="461"/>
      <c r="N797" s="461"/>
      <c r="O797" s="461"/>
      <c r="P797" s="461"/>
      <c r="Q797" s="461"/>
      <c r="BA797" s="212"/>
      <c r="BB797" s="290"/>
      <c r="BC797" s="212"/>
      <c r="BD797" s="212"/>
      <c r="BE797" s="212"/>
      <c r="BF797" s="212"/>
      <c r="BG797" s="212"/>
      <c r="BH797" s="212"/>
      <c r="BI797" s="212"/>
      <c r="BJ797" s="212"/>
      <c r="BK797" s="212"/>
      <c r="BL797" s="212"/>
      <c r="BM797" s="212"/>
      <c r="BN797" s="212"/>
      <c r="BO797" s="212"/>
      <c r="BP797" s="212"/>
      <c r="BQ797" s="212"/>
      <c r="BR797" s="212"/>
      <c r="BS797" s="212"/>
      <c r="BT797" s="212"/>
      <c r="BU797" s="212"/>
      <c r="BV797" s="212"/>
      <c r="BW797" s="212"/>
      <c r="BX797" s="212"/>
      <c r="BY797" s="212"/>
      <c r="BZ797" s="212"/>
      <c r="CA797" s="212"/>
      <c r="CB797" s="212"/>
      <c r="CC797" s="212"/>
      <c r="CD797" s="212"/>
      <c r="CE797" s="212"/>
      <c r="CF797" s="212"/>
      <c r="CG797" s="212"/>
      <c r="CH797" s="212"/>
      <c r="CI797" s="212"/>
      <c r="CJ797" s="212"/>
      <c r="CK797" s="212"/>
      <c r="CL797" s="212"/>
      <c r="CM797" s="212"/>
      <c r="CN797" s="212"/>
      <c r="CO797" s="212"/>
      <c r="CP797" s="212"/>
      <c r="CQ797" s="212"/>
      <c r="CR797" s="212"/>
      <c r="CS797" s="212"/>
      <c r="CT797" s="212"/>
      <c r="CU797" s="212"/>
      <c r="CV797" s="212"/>
      <c r="CW797" s="212"/>
      <c r="CX797" s="212"/>
      <c r="CY797" s="212"/>
      <c r="CZ797" s="212"/>
    </row>
    <row r="798" ht="25.15" customHeight="true" x14ac:dyDescent="0.2">
      <c r="C798" s="461"/>
      <c r="D798" s="461"/>
      <c r="E798" s="461"/>
      <c r="F798" s="461"/>
      <c r="G798" s="461"/>
      <c r="H798" s="461"/>
      <c r="I798" s="461"/>
      <c r="J798" s="461"/>
      <c r="K798" s="461"/>
      <c r="L798" s="461"/>
      <c r="M798" s="461"/>
      <c r="N798" s="461"/>
      <c r="O798" s="461"/>
      <c r="P798" s="461"/>
      <c r="Q798" s="461"/>
      <c r="BA798" s="212"/>
      <c r="BB798" s="290"/>
      <c r="BC798" s="212"/>
      <c r="BD798" s="212"/>
      <c r="BE798" s="212"/>
      <c r="BF798" s="212"/>
      <c r="BG798" s="212"/>
      <c r="BH798" s="212"/>
      <c r="BI798" s="212"/>
      <c r="BJ798" s="212"/>
      <c r="BK798" s="212"/>
      <c r="BL798" s="212"/>
      <c r="BM798" s="212"/>
      <c r="BN798" s="212"/>
      <c r="BO798" s="212"/>
      <c r="BP798" s="212"/>
      <c r="BQ798" s="212"/>
      <c r="BR798" s="212"/>
      <c r="BS798" s="212"/>
      <c r="BT798" s="212"/>
      <c r="BU798" s="212"/>
      <c r="BV798" s="212"/>
      <c r="BW798" s="212"/>
      <c r="BX798" s="212"/>
      <c r="BY798" s="212"/>
      <c r="BZ798" s="212"/>
      <c r="CA798" s="212"/>
      <c r="CB798" s="212"/>
      <c r="CC798" s="212"/>
      <c r="CD798" s="212"/>
      <c r="CE798" s="212"/>
      <c r="CF798" s="212"/>
      <c r="CG798" s="212"/>
      <c r="CH798" s="212"/>
      <c r="CI798" s="212"/>
      <c r="CJ798" s="212"/>
      <c r="CK798" s="212"/>
      <c r="CL798" s="212"/>
      <c r="CM798" s="212"/>
      <c r="CN798" s="212"/>
      <c r="CO798" s="212"/>
      <c r="CP798" s="212"/>
      <c r="CQ798" s="212"/>
      <c r="CR798" s="212"/>
      <c r="CS798" s="212"/>
      <c r="CT798" s="212"/>
      <c r="CU798" s="212"/>
      <c r="CV798" s="212"/>
      <c r="CW798" s="212"/>
      <c r="CX798" s="212"/>
      <c r="CY798" s="212"/>
      <c r="CZ798" s="212"/>
    </row>
    <row r="799" ht="25.15" customHeight="true" x14ac:dyDescent="0.2">
      <c r="C799" s="461"/>
      <c r="D799" s="461"/>
      <c r="E799" s="461"/>
      <c r="F799" s="461"/>
      <c r="G799" s="461"/>
      <c r="H799" s="461"/>
      <c r="I799" s="461"/>
      <c r="J799" s="461"/>
      <c r="K799" s="461"/>
      <c r="L799" s="461"/>
      <c r="M799" s="461"/>
      <c r="N799" s="461"/>
      <c r="O799" s="461"/>
      <c r="P799" s="461"/>
      <c r="Q799" s="461"/>
      <c r="BA799" s="212"/>
      <c r="BB799" s="290"/>
      <c r="BC799" s="212"/>
      <c r="BD799" s="212"/>
      <c r="BE799" s="212"/>
      <c r="BF799" s="212"/>
      <c r="BG799" s="212"/>
      <c r="BH799" s="212"/>
      <c r="BI799" s="212"/>
      <c r="BJ799" s="212"/>
      <c r="BK799" s="212"/>
      <c r="BL799" s="212"/>
      <c r="BM799" s="212"/>
      <c r="BN799" s="212"/>
      <c r="BO799" s="212"/>
      <c r="BP799" s="212"/>
      <c r="BQ799" s="212"/>
      <c r="BR799" s="212"/>
      <c r="BS799" s="212"/>
      <c r="BT799" s="212"/>
      <c r="BU799" s="212"/>
      <c r="BV799" s="212"/>
      <c r="BW799" s="212"/>
      <c r="BX799" s="212"/>
      <c r="BY799" s="212"/>
      <c r="BZ799" s="212"/>
      <c r="CA799" s="212"/>
      <c r="CB799" s="212"/>
      <c r="CC799" s="212"/>
      <c r="CD799" s="212"/>
      <c r="CE799" s="212"/>
      <c r="CF799" s="212"/>
      <c r="CG799" s="212"/>
      <c r="CH799" s="212"/>
      <c r="CI799" s="212"/>
      <c r="CJ799" s="212"/>
      <c r="CK799" s="212"/>
      <c r="CL799" s="212"/>
      <c r="CM799" s="212"/>
      <c r="CN799" s="212"/>
      <c r="CO799" s="212"/>
      <c r="CP799" s="212"/>
      <c r="CQ799" s="212"/>
      <c r="CR799" s="212"/>
      <c r="CS799" s="212"/>
      <c r="CT799" s="212"/>
      <c r="CU799" s="212"/>
      <c r="CV799" s="212"/>
      <c r="CW799" s="212"/>
      <c r="CX799" s="212"/>
      <c r="CY799" s="212"/>
      <c r="CZ799" s="212"/>
    </row>
    <row r="800" ht="25.15" customHeight="true" x14ac:dyDescent="0.2">
      <c r="C800" s="461"/>
      <c r="D800" s="461"/>
      <c r="E800" s="461"/>
      <c r="F800" s="461"/>
      <c r="G800" s="461"/>
      <c r="H800" s="461"/>
      <c r="I800" s="461"/>
      <c r="J800" s="461"/>
      <c r="K800" s="461"/>
      <c r="L800" s="461"/>
      <c r="M800" s="461"/>
      <c r="N800" s="461"/>
      <c r="O800" s="461"/>
      <c r="P800" s="461"/>
      <c r="Q800" s="461"/>
      <c r="BA800" s="212"/>
      <c r="BB800" s="290"/>
      <c r="BC800" s="212"/>
      <c r="BD800" s="212"/>
      <c r="BE800" s="212"/>
      <c r="BF800" s="212"/>
      <c r="BG800" s="212"/>
      <c r="BH800" s="212"/>
      <c r="BI800" s="212"/>
      <c r="BJ800" s="212"/>
      <c r="BK800" s="212"/>
      <c r="BL800" s="212"/>
      <c r="BM800" s="212"/>
      <c r="BN800" s="212"/>
      <c r="BO800" s="212"/>
      <c r="BP800" s="212"/>
      <c r="BQ800" s="212"/>
      <c r="BR800" s="212"/>
      <c r="BS800" s="212"/>
      <c r="BT800" s="212"/>
      <c r="BU800" s="212"/>
      <c r="BV800" s="212"/>
      <c r="BW800" s="212"/>
      <c r="BX800" s="212"/>
      <c r="BY800" s="212"/>
      <c r="BZ800" s="212"/>
      <c r="CA800" s="212"/>
      <c r="CB800" s="212"/>
      <c r="CC800" s="212"/>
      <c r="CD800" s="212"/>
      <c r="CE800" s="212"/>
      <c r="CF800" s="212"/>
      <c r="CG800" s="212"/>
      <c r="CH800" s="212"/>
      <c r="CI800" s="212"/>
      <c r="CJ800" s="212"/>
      <c r="CK800" s="212"/>
      <c r="CL800" s="212"/>
      <c r="CM800" s="212"/>
      <c r="CN800" s="212"/>
      <c r="CO800" s="212"/>
      <c r="CP800" s="212"/>
      <c r="CQ800" s="212"/>
      <c r="CR800" s="212"/>
      <c r="CS800" s="212"/>
      <c r="CT800" s="212"/>
      <c r="CU800" s="212"/>
      <c r="CV800" s="212"/>
      <c r="CW800" s="212"/>
      <c r="CX800" s="212"/>
      <c r="CY800" s="212"/>
      <c r="CZ800" s="212"/>
    </row>
    <row r="801" ht="25.15" customHeight="true" x14ac:dyDescent="0.2">
      <c r="C801" s="461"/>
      <c r="D801" s="461"/>
      <c r="E801" s="461"/>
      <c r="F801" s="461"/>
      <c r="G801" s="461"/>
      <c r="H801" s="461"/>
      <c r="I801" s="461"/>
      <c r="J801" s="461"/>
      <c r="K801" s="461"/>
      <c r="L801" s="461"/>
      <c r="M801" s="461"/>
      <c r="N801" s="461"/>
      <c r="O801" s="461"/>
      <c r="P801" s="461"/>
      <c r="Q801" s="461"/>
    </row>
    <row r="802" ht="25.15" customHeight="true" x14ac:dyDescent="0.2">
      <c r="C802" s="461"/>
      <c r="D802" s="461"/>
      <c r="E802" s="461"/>
      <c r="F802" s="461"/>
      <c r="G802" s="461"/>
      <c r="H802" s="461"/>
      <c r="I802" s="461"/>
      <c r="J802" s="461"/>
      <c r="K802" s="461"/>
      <c r="L802" s="461"/>
      <c r="M802" s="461"/>
      <c r="N802" s="461"/>
      <c r="O802" s="461"/>
      <c r="P802" s="461"/>
      <c r="Q802" s="461"/>
    </row>
    <row r="803" ht="25.15" customHeight="true" x14ac:dyDescent="0.2">
      <c r="C803" s="461"/>
      <c r="D803" s="461"/>
      <c r="E803" s="461"/>
      <c r="F803" s="461"/>
      <c r="G803" s="461"/>
      <c r="H803" s="461"/>
      <c r="I803" s="461"/>
      <c r="J803" s="461"/>
      <c r="K803" s="461"/>
      <c r="L803" s="461"/>
      <c r="M803" s="461"/>
      <c r="N803" s="461"/>
      <c r="O803" s="461"/>
      <c r="P803" s="461"/>
      <c r="Q803" s="461"/>
    </row>
    <row r="804" ht="25.15" customHeight="true" x14ac:dyDescent="0.2">
      <c r="C804" s="461"/>
      <c r="D804" s="461"/>
      <c r="E804" s="461"/>
      <c r="F804" s="461"/>
      <c r="G804" s="461"/>
      <c r="H804" s="461"/>
      <c r="I804" s="461"/>
      <c r="J804" s="461"/>
      <c r="K804" s="461"/>
      <c r="L804" s="461"/>
      <c r="M804" s="461"/>
      <c r="N804" s="461"/>
      <c r="O804" s="461"/>
      <c r="P804" s="461"/>
      <c r="Q804" s="461"/>
    </row>
    <row r="805" ht="25.15" customHeight="true" x14ac:dyDescent="0.2">
      <c r="C805" s="461"/>
      <c r="D805" s="461"/>
      <c r="E805" s="461"/>
      <c r="F805" s="461"/>
      <c r="G805" s="461"/>
      <c r="H805" s="461"/>
      <c r="I805" s="461"/>
      <c r="J805" s="461"/>
      <c r="K805" s="461"/>
      <c r="L805" s="461"/>
      <c r="M805" s="461"/>
      <c r="N805" s="461"/>
      <c r="O805" s="461"/>
      <c r="P805" s="461"/>
      <c r="Q805" s="461"/>
    </row>
    <row r="806" ht="25.15" customHeight="true" x14ac:dyDescent="0.2">
      <c r="C806" s="461"/>
      <c r="D806" s="461"/>
      <c r="E806" s="461"/>
      <c r="F806" s="461"/>
      <c r="G806" s="461"/>
      <c r="H806" s="461"/>
      <c r="I806" s="461"/>
      <c r="J806" s="461"/>
      <c r="K806" s="461"/>
      <c r="L806" s="461"/>
      <c r="M806" s="461"/>
      <c r="N806" s="461"/>
      <c r="O806" s="461"/>
      <c r="P806" s="461"/>
      <c r="Q806" s="461"/>
    </row>
    <row r="807" ht="25.15" customHeight="true" x14ac:dyDescent="0.2">
      <c r="C807" s="461"/>
      <c r="D807" s="461"/>
      <c r="E807" s="461"/>
      <c r="F807" s="461"/>
      <c r="G807" s="461"/>
      <c r="H807" s="461"/>
      <c r="I807" s="461"/>
      <c r="J807" s="461"/>
      <c r="K807" s="461"/>
      <c r="L807" s="461"/>
      <c r="M807" s="461"/>
      <c r="N807" s="461"/>
      <c r="O807" s="461"/>
      <c r="P807" s="461"/>
      <c r="Q807" s="461"/>
    </row>
    <row r="808" ht="25.15" customHeight="true" x14ac:dyDescent="0.2">
      <c r="C808" s="461"/>
      <c r="D808" s="461"/>
      <c r="E808" s="461"/>
      <c r="F808" s="461"/>
      <c r="G808" s="461"/>
      <c r="H808" s="461"/>
      <c r="I808" s="461"/>
      <c r="J808" s="461"/>
      <c r="K808" s="461"/>
      <c r="L808" s="461"/>
      <c r="M808" s="461"/>
      <c r="N808" s="461"/>
      <c r="O808" s="461"/>
      <c r="P808" s="461"/>
      <c r="Q808" s="461"/>
    </row>
    <row r="809" ht="25.15" customHeight="true" x14ac:dyDescent="0.2">
      <c r="C809" s="461"/>
      <c r="D809" s="461"/>
      <c r="E809" s="461"/>
      <c r="F809" s="461"/>
      <c r="G809" s="461"/>
      <c r="H809" s="461"/>
      <c r="I809" s="461"/>
      <c r="J809" s="461"/>
      <c r="K809" s="461"/>
      <c r="L809" s="461"/>
      <c r="M809" s="461"/>
      <c r="N809" s="461"/>
      <c r="O809" s="461"/>
      <c r="P809" s="461"/>
      <c r="Q809" s="461"/>
    </row>
    <row r="810" ht="25.15" customHeight="true" x14ac:dyDescent="0.2">
      <c r="C810" s="461"/>
      <c r="D810" s="461"/>
      <c r="E810" s="461"/>
      <c r="F810" s="461"/>
      <c r="G810" s="461"/>
      <c r="H810" s="461"/>
      <c r="I810" s="461"/>
      <c r="J810" s="461"/>
      <c r="K810" s="461"/>
      <c r="L810" s="461"/>
      <c r="M810" s="461"/>
      <c r="N810" s="461"/>
      <c r="O810" s="461"/>
      <c r="P810" s="461"/>
      <c r="Q810" s="461"/>
    </row>
    <row r="811" ht="25.15" customHeight="true" x14ac:dyDescent="0.2">
      <c r="C811" s="461"/>
      <c r="D811" s="461"/>
      <c r="E811" s="461"/>
      <c r="F811" s="461"/>
      <c r="G811" s="461"/>
      <c r="H811" s="461"/>
      <c r="I811" s="461"/>
      <c r="J811" s="461"/>
      <c r="K811" s="461"/>
      <c r="L811" s="461"/>
      <c r="M811" s="461"/>
      <c r="N811" s="461"/>
      <c r="O811" s="461"/>
      <c r="P811" s="461"/>
      <c r="Q811" s="461"/>
    </row>
    <row r="812" ht="25.15" customHeight="true" x14ac:dyDescent="0.2">
      <c r="C812" s="461"/>
      <c r="D812" s="461"/>
      <c r="E812" s="461"/>
      <c r="F812" s="461"/>
      <c r="G812" s="461"/>
      <c r="H812" s="461"/>
      <c r="I812" s="461"/>
      <c r="J812" s="461"/>
      <c r="K812" s="461"/>
      <c r="L812" s="461"/>
      <c r="M812" s="461"/>
      <c r="N812" s="461"/>
      <c r="O812" s="461"/>
      <c r="P812" s="461"/>
      <c r="Q812" s="461"/>
    </row>
    <row r="813" ht="25.15" customHeight="true" x14ac:dyDescent="0.2">
      <c r="C813" s="461"/>
      <c r="D813" s="461"/>
      <c r="E813" s="461"/>
      <c r="F813" s="461"/>
      <c r="G813" s="461"/>
      <c r="H813" s="461"/>
      <c r="I813" s="461"/>
      <c r="J813" s="461"/>
      <c r="K813" s="461"/>
      <c r="L813" s="461"/>
      <c r="M813" s="461"/>
      <c r="N813" s="461"/>
      <c r="O813" s="461"/>
      <c r="P813" s="461"/>
      <c r="Q813" s="461"/>
    </row>
    <row r="814" ht="25.15" customHeight="true" x14ac:dyDescent="0.2">
      <c r="C814" s="461"/>
      <c r="D814" s="461"/>
      <c r="E814" s="461"/>
      <c r="F814" s="461"/>
      <c r="G814" s="461"/>
      <c r="H814" s="461"/>
      <c r="I814" s="461"/>
      <c r="J814" s="461"/>
      <c r="K814" s="461"/>
      <c r="L814" s="461"/>
      <c r="M814" s="461"/>
      <c r="N814" s="461"/>
      <c r="O814" s="461"/>
      <c r="P814" s="461"/>
      <c r="Q814" s="461"/>
    </row>
    <row r="815" ht="25.15" customHeight="true" x14ac:dyDescent="0.2">
      <c r="C815" s="461"/>
      <c r="D815" s="461"/>
      <c r="E815" s="461"/>
      <c r="F815" s="461"/>
      <c r="G815" s="461"/>
      <c r="H815" s="461"/>
      <c r="I815" s="461"/>
      <c r="J815" s="461"/>
      <c r="K815" s="461"/>
      <c r="L815" s="461"/>
      <c r="M815" s="461"/>
      <c r="N815" s="461"/>
      <c r="O815" s="461"/>
      <c r="P815" s="461"/>
      <c r="Q815" s="461"/>
    </row>
    <row r="816" ht="25.15" customHeight="true" x14ac:dyDescent="0.2">
      <c r="C816" s="461"/>
      <c r="D816" s="461"/>
      <c r="E816" s="461"/>
      <c r="F816" s="461"/>
      <c r="G816" s="461"/>
      <c r="H816" s="461"/>
      <c r="I816" s="461"/>
      <c r="J816" s="461"/>
      <c r="K816" s="461"/>
      <c r="L816" s="461"/>
      <c r="M816" s="461"/>
      <c r="N816" s="461"/>
      <c r="O816" s="461"/>
      <c r="P816" s="461"/>
      <c r="Q816" s="461"/>
    </row>
    <row r="817" ht="25.15" customHeight="true" x14ac:dyDescent="0.2">
      <c r="C817" s="461"/>
      <c r="D817" s="461"/>
      <c r="E817" s="461"/>
      <c r="F817" s="461"/>
      <c r="G817" s="461"/>
      <c r="H817" s="461"/>
      <c r="I817" s="461"/>
      <c r="J817" s="461"/>
      <c r="K817" s="461"/>
      <c r="L817" s="461"/>
      <c r="M817" s="461"/>
      <c r="N817" s="461"/>
      <c r="O817" s="461"/>
      <c r="P817" s="461"/>
      <c r="Q817" s="461"/>
    </row>
    <row r="818" ht="25.15" customHeight="true" x14ac:dyDescent="0.2">
      <c r="C818" s="461"/>
      <c r="D818" s="461"/>
      <c r="E818" s="461"/>
      <c r="F818" s="461"/>
      <c r="G818" s="461"/>
      <c r="H818" s="461"/>
      <c r="I818" s="461"/>
      <c r="J818" s="461"/>
      <c r="K818" s="461"/>
      <c r="L818" s="461"/>
      <c r="M818" s="461"/>
      <c r="N818" s="461"/>
      <c r="O818" s="461"/>
      <c r="P818" s="461"/>
      <c r="Q818" s="461"/>
    </row>
    <row r="819" ht="25.15" customHeight="true" x14ac:dyDescent="0.2">
      <c r="C819" s="461"/>
      <c r="D819" s="461"/>
      <c r="E819" s="461"/>
      <c r="F819" s="461"/>
      <c r="G819" s="461"/>
      <c r="H819" s="461"/>
      <c r="I819" s="461"/>
      <c r="J819" s="461"/>
      <c r="K819" s="461"/>
      <c r="L819" s="461"/>
      <c r="M819" s="461"/>
      <c r="N819" s="461"/>
      <c r="O819" s="461"/>
      <c r="P819" s="461"/>
      <c r="Q819" s="461"/>
    </row>
    <row r="820" ht="25.15" customHeight="true" x14ac:dyDescent="0.2">
      <c r="C820" s="461"/>
      <c r="D820" s="461"/>
      <c r="E820" s="461"/>
      <c r="F820" s="461"/>
      <c r="G820" s="461"/>
      <c r="H820" s="461"/>
      <c r="I820" s="461"/>
      <c r="J820" s="461"/>
      <c r="K820" s="461"/>
      <c r="L820" s="461"/>
      <c r="M820" s="461"/>
      <c r="N820" s="461"/>
      <c r="O820" s="461"/>
      <c r="P820" s="461"/>
      <c r="Q820" s="461"/>
    </row>
    <row r="821" ht="25.15" customHeight="true" x14ac:dyDescent="0.2">
      <c r="C821" s="461"/>
      <c r="D821" s="461"/>
      <c r="E821" s="461"/>
      <c r="F821" s="461"/>
      <c r="G821" s="461"/>
      <c r="H821" s="461"/>
      <c r="I821" s="461"/>
      <c r="J821" s="461"/>
      <c r="K821" s="461"/>
      <c r="L821" s="461"/>
      <c r="M821" s="461"/>
      <c r="N821" s="461"/>
      <c r="O821" s="461"/>
      <c r="P821" s="461"/>
      <c r="Q821" s="461"/>
    </row>
    <row r="822" ht="25.15" customHeight="true" x14ac:dyDescent="0.2">
      <c r="C822" s="461"/>
      <c r="D822" s="461"/>
      <c r="E822" s="461"/>
      <c r="F822" s="461"/>
      <c r="G822" s="461"/>
      <c r="H822" s="461"/>
      <c r="I822" s="461"/>
      <c r="J822" s="461"/>
      <c r="K822" s="461"/>
      <c r="L822" s="461"/>
      <c r="M822" s="461"/>
      <c r="N822" s="461"/>
      <c r="O822" s="461"/>
      <c r="P822" s="461"/>
      <c r="Q822" s="461"/>
    </row>
    <row r="823" ht="25.15" customHeight="true" x14ac:dyDescent="0.2">
      <c r="C823" s="461"/>
      <c r="D823" s="461"/>
      <c r="E823" s="461"/>
      <c r="F823" s="461"/>
      <c r="G823" s="461"/>
      <c r="H823" s="461"/>
      <c r="I823" s="461"/>
      <c r="J823" s="461"/>
      <c r="K823" s="461"/>
      <c r="L823" s="461"/>
      <c r="M823" s="461"/>
      <c r="N823" s="461"/>
      <c r="O823" s="461"/>
      <c r="P823" s="461"/>
      <c r="Q823" s="461"/>
    </row>
    <row r="824" ht="25.15" customHeight="true" x14ac:dyDescent="0.2">
      <c r="C824" s="461"/>
      <c r="D824" s="461"/>
      <c r="E824" s="461"/>
      <c r="F824" s="461"/>
      <c r="G824" s="461"/>
      <c r="H824" s="461"/>
      <c r="I824" s="461"/>
      <c r="J824" s="461"/>
      <c r="K824" s="461"/>
      <c r="L824" s="461"/>
      <c r="M824" s="461"/>
      <c r="N824" s="461"/>
      <c r="O824" s="461"/>
      <c r="P824" s="461"/>
      <c r="Q824" s="461"/>
    </row>
    <row r="825" ht="25.15" customHeight="true" x14ac:dyDescent="0.2">
      <c r="C825" s="461"/>
      <c r="D825" s="461"/>
      <c r="E825" s="461"/>
      <c r="F825" s="461"/>
      <c r="G825" s="461"/>
      <c r="H825" s="461"/>
      <c r="I825" s="461"/>
      <c r="J825" s="461"/>
      <c r="K825" s="461"/>
      <c r="L825" s="461"/>
      <c r="M825" s="461"/>
      <c r="N825" s="461"/>
      <c r="O825" s="461"/>
      <c r="P825" s="461"/>
      <c r="Q825" s="461"/>
    </row>
    <row r="826" ht="25.15" customHeight="true" x14ac:dyDescent="0.2">
      <c r="C826" s="461"/>
      <c r="D826" s="461"/>
      <c r="E826" s="461"/>
      <c r="F826" s="461"/>
      <c r="G826" s="461"/>
      <c r="H826" s="461"/>
      <c r="I826" s="461"/>
      <c r="J826" s="461"/>
      <c r="K826" s="461"/>
      <c r="L826" s="461"/>
      <c r="M826" s="461"/>
      <c r="N826" s="461"/>
      <c r="O826" s="461"/>
      <c r="P826" s="461"/>
      <c r="Q826" s="461"/>
    </row>
    <row r="827" ht="25.15" customHeight="true" x14ac:dyDescent="0.2">
      <c r="C827" s="461"/>
      <c r="D827" s="461"/>
      <c r="E827" s="461"/>
      <c r="F827" s="461"/>
      <c r="G827" s="461"/>
      <c r="H827" s="461"/>
      <c r="I827" s="461"/>
      <c r="J827" s="461"/>
      <c r="K827" s="461"/>
      <c r="L827" s="461"/>
      <c r="M827" s="461"/>
      <c r="N827" s="461"/>
      <c r="O827" s="461"/>
      <c r="P827" s="461"/>
      <c r="Q827" s="461"/>
    </row>
    <row r="828" ht="25.15" customHeight="true" x14ac:dyDescent="0.2">
      <c r="C828" s="461"/>
      <c r="D828" s="461"/>
      <c r="E828" s="461"/>
      <c r="F828" s="461"/>
      <c r="G828" s="461"/>
      <c r="H828" s="461"/>
      <c r="I828" s="461"/>
      <c r="J828" s="461"/>
      <c r="K828" s="461"/>
      <c r="L828" s="461"/>
      <c r="M828" s="461"/>
      <c r="N828" s="461"/>
      <c r="O828" s="461"/>
      <c r="P828" s="461"/>
      <c r="Q828" s="461"/>
    </row>
    <row r="829" ht="25.15" customHeight="true" x14ac:dyDescent="0.2">
      <c r="C829" s="461"/>
      <c r="D829" s="461"/>
      <c r="E829" s="461"/>
      <c r="F829" s="461"/>
      <c r="G829" s="461"/>
      <c r="H829" s="461"/>
      <c r="I829" s="461"/>
      <c r="J829" s="461"/>
      <c r="K829" s="461"/>
      <c r="L829" s="461"/>
      <c r="M829" s="461"/>
      <c r="N829" s="461"/>
      <c r="O829" s="461"/>
      <c r="P829" s="461"/>
      <c r="Q829" s="461"/>
    </row>
    <row r="830" ht="25.15" customHeight="true" x14ac:dyDescent="0.2">
      <c r="C830" s="461"/>
      <c r="D830" s="461"/>
      <c r="E830" s="461"/>
      <c r="F830" s="461"/>
      <c r="G830" s="461"/>
      <c r="H830" s="461"/>
      <c r="I830" s="461"/>
      <c r="J830" s="461"/>
      <c r="K830" s="461"/>
      <c r="L830" s="461"/>
      <c r="M830" s="461"/>
      <c r="N830" s="461"/>
      <c r="O830" s="461"/>
      <c r="P830" s="461"/>
      <c r="Q830" s="461"/>
    </row>
    <row r="831" ht="25.15" customHeight="true" x14ac:dyDescent="0.2">
      <c r="C831" s="461"/>
      <c r="D831" s="461"/>
      <c r="E831" s="461"/>
      <c r="F831" s="461"/>
      <c r="G831" s="461"/>
      <c r="H831" s="461"/>
      <c r="I831" s="461"/>
      <c r="J831" s="461"/>
      <c r="K831" s="461"/>
      <c r="L831" s="461"/>
      <c r="M831" s="461"/>
      <c r="N831" s="461"/>
      <c r="O831" s="461"/>
      <c r="P831" s="461"/>
      <c r="Q831" s="461"/>
    </row>
    <row r="832" ht="25.15" customHeight="true" x14ac:dyDescent="0.2">
      <c r="C832" s="461"/>
      <c r="D832" s="461"/>
      <c r="E832" s="461"/>
      <c r="F832" s="461"/>
      <c r="G832" s="461"/>
      <c r="H832" s="461"/>
      <c r="I832" s="461"/>
      <c r="J832" s="461"/>
      <c r="K832" s="461"/>
      <c r="L832" s="461"/>
      <c r="M832" s="461"/>
      <c r="N832" s="461"/>
      <c r="O832" s="461"/>
      <c r="P832" s="461"/>
      <c r="Q832" s="461"/>
    </row>
    <row r="833" ht="25.15" customHeight="true" x14ac:dyDescent="0.2">
      <c r="C833" s="461"/>
      <c r="D833" s="461"/>
      <c r="E833" s="461"/>
      <c r="F833" s="461"/>
      <c r="G833" s="461"/>
      <c r="H833" s="461"/>
      <c r="I833" s="461"/>
      <c r="J833" s="461"/>
      <c r="K833" s="461"/>
      <c r="L833" s="461"/>
      <c r="M833" s="461"/>
      <c r="N833" s="461"/>
      <c r="O833" s="461"/>
      <c r="P833" s="461"/>
      <c r="Q833" s="461"/>
    </row>
    <row r="834" ht="25.15" customHeight="true" x14ac:dyDescent="0.2">
      <c r="C834" s="461"/>
      <c r="D834" s="461"/>
      <c r="E834" s="461"/>
      <c r="F834" s="461"/>
      <c r="G834" s="461"/>
      <c r="H834" s="461"/>
      <c r="I834" s="461"/>
      <c r="J834" s="461"/>
      <c r="K834" s="461"/>
      <c r="L834" s="461"/>
      <c r="M834" s="461"/>
      <c r="N834" s="461"/>
      <c r="O834" s="461"/>
      <c r="P834" s="461"/>
      <c r="Q834" s="461"/>
    </row>
    <row r="835" ht="25.15" customHeight="true" x14ac:dyDescent="0.2">
      <c r="C835" s="461"/>
      <c r="D835" s="461"/>
      <c r="E835" s="461"/>
      <c r="F835" s="461"/>
      <c r="G835" s="461"/>
      <c r="H835" s="461"/>
      <c r="I835" s="461"/>
      <c r="J835" s="461"/>
      <c r="K835" s="461"/>
      <c r="L835" s="461"/>
      <c r="M835" s="461"/>
      <c r="N835" s="461"/>
      <c r="O835" s="461"/>
      <c r="P835" s="461"/>
      <c r="Q835" s="461"/>
    </row>
    <row r="836" ht="25.15" customHeight="true" x14ac:dyDescent="0.2">
      <c r="C836" s="461"/>
      <c r="D836" s="461"/>
      <c r="E836" s="461"/>
      <c r="F836" s="461"/>
      <c r="G836" s="461"/>
      <c r="H836" s="461"/>
      <c r="I836" s="461"/>
      <c r="J836" s="461"/>
      <c r="K836" s="461"/>
      <c r="L836" s="461"/>
      <c r="M836" s="461"/>
      <c r="N836" s="461"/>
      <c r="O836" s="461"/>
      <c r="P836" s="461"/>
      <c r="Q836" s="461"/>
    </row>
    <row r="837" ht="25.15" customHeight="true" x14ac:dyDescent="0.2">
      <c r="C837" s="461"/>
      <c r="D837" s="461"/>
      <c r="E837" s="461"/>
      <c r="F837" s="461"/>
      <c r="G837" s="461"/>
      <c r="H837" s="461"/>
      <c r="I837" s="461"/>
      <c r="J837" s="461"/>
      <c r="K837" s="461"/>
      <c r="L837" s="461"/>
      <c r="M837" s="461"/>
      <c r="N837" s="461"/>
      <c r="O837" s="461"/>
      <c r="P837" s="461"/>
      <c r="Q837" s="461"/>
    </row>
    <row r="838" ht="25.15" customHeight="true" x14ac:dyDescent="0.2">
      <c r="C838" s="461"/>
      <c r="D838" s="461"/>
      <c r="E838" s="461"/>
      <c r="F838" s="461"/>
      <c r="G838" s="461"/>
      <c r="H838" s="461"/>
      <c r="I838" s="461"/>
      <c r="J838" s="461"/>
      <c r="K838" s="461"/>
      <c r="L838" s="461"/>
      <c r="M838" s="461"/>
      <c r="N838" s="461"/>
      <c r="O838" s="461"/>
      <c r="P838" s="461"/>
      <c r="Q838" s="461"/>
    </row>
    <row r="839" ht="25.15" customHeight="true" x14ac:dyDescent="0.2">
      <c r="C839" s="461"/>
      <c r="D839" s="461"/>
      <c r="E839" s="461"/>
      <c r="F839" s="461"/>
      <c r="G839" s="461"/>
      <c r="H839" s="461"/>
      <c r="I839" s="461"/>
      <c r="J839" s="461"/>
      <c r="K839" s="461"/>
      <c r="L839" s="461"/>
      <c r="M839" s="461"/>
      <c r="N839" s="461"/>
      <c r="O839" s="461"/>
      <c r="P839" s="461"/>
      <c r="Q839" s="461"/>
    </row>
    <row r="840" ht="25.15" customHeight="true" x14ac:dyDescent="0.2">
      <c r="C840" s="461"/>
      <c r="D840" s="461"/>
      <c r="E840" s="461"/>
      <c r="F840" s="461"/>
      <c r="G840" s="461"/>
      <c r="H840" s="461"/>
      <c r="I840" s="461"/>
      <c r="J840" s="461"/>
      <c r="K840" s="461"/>
      <c r="L840" s="461"/>
      <c r="M840" s="461"/>
      <c r="N840" s="461"/>
      <c r="O840" s="461"/>
      <c r="P840" s="461"/>
      <c r="Q840" s="461"/>
    </row>
    <row r="841" ht="25.15" customHeight="true" x14ac:dyDescent="0.2">
      <c r="C841" s="461"/>
      <c r="D841" s="461"/>
      <c r="E841" s="461"/>
      <c r="F841" s="461"/>
      <c r="G841" s="461"/>
      <c r="H841" s="461"/>
      <c r="I841" s="461"/>
      <c r="J841" s="461"/>
      <c r="K841" s="461"/>
      <c r="L841" s="461"/>
      <c r="M841" s="461"/>
      <c r="N841" s="461"/>
      <c r="O841" s="461"/>
      <c r="P841" s="461"/>
      <c r="Q841" s="461"/>
    </row>
    <row r="842" ht="25.15" customHeight="true" x14ac:dyDescent="0.2">
      <c r="C842" s="461"/>
      <c r="D842" s="461"/>
      <c r="E842" s="461"/>
      <c r="F842" s="461"/>
      <c r="G842" s="461"/>
      <c r="H842" s="461"/>
      <c r="I842" s="461"/>
      <c r="J842" s="461"/>
      <c r="K842" s="461"/>
      <c r="L842" s="461"/>
      <c r="M842" s="461"/>
      <c r="N842" s="461"/>
      <c r="O842" s="461"/>
      <c r="P842" s="461"/>
      <c r="Q842" s="461"/>
    </row>
    <row r="843" ht="25.15" customHeight="true" x14ac:dyDescent="0.2">
      <c r="C843" s="461"/>
      <c r="D843" s="461"/>
      <c r="E843" s="461"/>
      <c r="F843" s="461"/>
      <c r="G843" s="461"/>
      <c r="H843" s="461"/>
      <c r="I843" s="461"/>
      <c r="J843" s="461"/>
      <c r="K843" s="461"/>
      <c r="L843" s="461"/>
      <c r="M843" s="461"/>
      <c r="N843" s="461"/>
      <c r="O843" s="461"/>
      <c r="P843" s="461"/>
      <c r="Q843" s="461"/>
    </row>
    <row r="844" ht="25.15" customHeight="true" x14ac:dyDescent="0.2">
      <c r="C844" s="461"/>
      <c r="D844" s="461"/>
      <c r="E844" s="461"/>
      <c r="F844" s="461"/>
      <c r="G844" s="461"/>
      <c r="H844" s="461"/>
      <c r="I844" s="461"/>
      <c r="J844" s="461"/>
      <c r="K844" s="461"/>
      <c r="L844" s="461"/>
      <c r="M844" s="461"/>
      <c r="N844" s="461"/>
      <c r="O844" s="461"/>
      <c r="P844" s="461"/>
      <c r="Q844" s="461"/>
    </row>
    <row r="845" ht="25.15" customHeight="true" x14ac:dyDescent="0.2">
      <c r="C845" s="461"/>
      <c r="D845" s="461"/>
      <c r="E845" s="461"/>
      <c r="F845" s="461"/>
      <c r="G845" s="461"/>
      <c r="H845" s="461"/>
      <c r="I845" s="461"/>
      <c r="J845" s="461"/>
      <c r="K845" s="461"/>
      <c r="L845" s="461"/>
      <c r="M845" s="461"/>
      <c r="N845" s="461"/>
      <c r="O845" s="461"/>
      <c r="P845" s="461"/>
      <c r="Q845" s="461"/>
    </row>
    <row r="846" ht="25.15" customHeight="true" x14ac:dyDescent="0.2">
      <c r="C846" s="461"/>
      <c r="D846" s="461"/>
      <c r="E846" s="461"/>
      <c r="F846" s="461"/>
      <c r="G846" s="461"/>
      <c r="H846" s="461"/>
      <c r="I846" s="461"/>
      <c r="J846" s="461"/>
      <c r="K846" s="461"/>
      <c r="L846" s="461"/>
      <c r="M846" s="461"/>
      <c r="N846" s="461"/>
      <c r="O846" s="461"/>
      <c r="P846" s="461"/>
      <c r="Q846" s="461"/>
    </row>
    <row r="847" ht="25.15" customHeight="true" x14ac:dyDescent="0.2">
      <c r="C847" s="461"/>
      <c r="D847" s="461"/>
      <c r="E847" s="461"/>
      <c r="F847" s="461"/>
      <c r="G847" s="461"/>
      <c r="H847" s="461"/>
      <c r="I847" s="461"/>
      <c r="J847" s="461"/>
      <c r="K847" s="461"/>
      <c r="L847" s="461"/>
      <c r="M847" s="461"/>
      <c r="N847" s="461"/>
      <c r="O847" s="461"/>
      <c r="P847" s="461"/>
      <c r="Q847" s="461"/>
    </row>
    <row r="848" ht="25.15" customHeight="true" x14ac:dyDescent="0.2">
      <c r="C848" s="461"/>
      <c r="D848" s="461"/>
      <c r="E848" s="461"/>
      <c r="F848" s="461"/>
      <c r="G848" s="461"/>
      <c r="H848" s="461"/>
      <c r="I848" s="461"/>
      <c r="J848" s="461"/>
      <c r="K848" s="461"/>
      <c r="L848" s="461"/>
      <c r="M848" s="461"/>
      <c r="N848" s="461"/>
      <c r="O848" s="461"/>
      <c r="P848" s="461"/>
      <c r="Q848" s="461"/>
    </row>
    <row r="849" ht="25.15" customHeight="true" x14ac:dyDescent="0.2">
      <c r="C849" s="461"/>
      <c r="D849" s="461"/>
      <c r="E849" s="461"/>
      <c r="F849" s="461"/>
      <c r="G849" s="461"/>
      <c r="H849" s="461"/>
      <c r="I849" s="461"/>
      <c r="J849" s="461"/>
      <c r="K849" s="461"/>
      <c r="L849" s="461"/>
      <c r="M849" s="461"/>
      <c r="N849" s="461"/>
      <c r="O849" s="461"/>
      <c r="P849" s="461"/>
      <c r="Q849" s="461"/>
    </row>
    <row r="850" ht="25.15" customHeight="true" x14ac:dyDescent="0.2">
      <c r="C850" s="461"/>
      <c r="D850" s="461"/>
      <c r="E850" s="461"/>
      <c r="F850" s="461"/>
      <c r="G850" s="461"/>
      <c r="H850" s="461"/>
      <c r="I850" s="461"/>
      <c r="J850" s="461"/>
      <c r="K850" s="461"/>
      <c r="L850" s="461"/>
      <c r="M850" s="461"/>
      <c r="N850" s="461"/>
      <c r="O850" s="461"/>
      <c r="P850" s="461"/>
      <c r="Q850" s="461"/>
    </row>
    <row r="851" ht="25.15" customHeight="true" x14ac:dyDescent="0.2">
      <c r="C851" s="461"/>
      <c r="D851" s="461"/>
      <c r="E851" s="461"/>
      <c r="F851" s="461"/>
      <c r="G851" s="461"/>
      <c r="H851" s="461"/>
      <c r="I851" s="461"/>
      <c r="J851" s="461"/>
      <c r="K851" s="461"/>
      <c r="L851" s="461"/>
      <c r="M851" s="461"/>
      <c r="N851" s="461"/>
      <c r="O851" s="461"/>
      <c r="P851" s="461"/>
      <c r="Q851" s="461"/>
    </row>
    <row r="852" ht="25.15" customHeight="true" x14ac:dyDescent="0.2">
      <c r="C852" s="461"/>
      <c r="D852" s="461"/>
      <c r="E852" s="461"/>
      <c r="F852" s="461"/>
      <c r="G852" s="461"/>
      <c r="H852" s="461"/>
      <c r="I852" s="461"/>
      <c r="J852" s="461"/>
      <c r="K852" s="461"/>
      <c r="L852" s="461"/>
      <c r="M852" s="461"/>
      <c r="N852" s="461"/>
      <c r="O852" s="461"/>
      <c r="P852" s="461"/>
      <c r="Q852" s="461"/>
    </row>
    <row r="853" ht="25.15" customHeight="true" x14ac:dyDescent="0.2">
      <c r="C853" s="461"/>
      <c r="D853" s="461"/>
      <c r="E853" s="461"/>
      <c r="F853" s="461"/>
      <c r="G853" s="461"/>
      <c r="H853" s="461"/>
      <c r="I853" s="461"/>
      <c r="J853" s="461"/>
      <c r="K853" s="461"/>
      <c r="L853" s="461"/>
      <c r="M853" s="461"/>
      <c r="N853" s="461"/>
      <c r="O853" s="461"/>
      <c r="P853" s="461"/>
      <c r="Q853" s="461"/>
    </row>
    <row r="854" ht="25.15" customHeight="true" x14ac:dyDescent="0.2">
      <c r="C854" s="461"/>
      <c r="D854" s="461"/>
      <c r="E854" s="461"/>
      <c r="F854" s="461"/>
      <c r="G854" s="461"/>
      <c r="H854" s="461"/>
      <c r="I854" s="461"/>
      <c r="J854" s="461"/>
      <c r="K854" s="461"/>
      <c r="L854" s="461"/>
      <c r="M854" s="461"/>
      <c r="N854" s="461"/>
      <c r="O854" s="461"/>
      <c r="P854" s="461"/>
      <c r="Q854" s="461"/>
    </row>
    <row r="855" ht="25.15" customHeight="true" x14ac:dyDescent="0.2">
      <c r="C855" s="461"/>
      <c r="D855" s="461"/>
      <c r="E855" s="461"/>
      <c r="F855" s="461"/>
      <c r="G855" s="461"/>
      <c r="H855" s="461"/>
      <c r="I855" s="461"/>
      <c r="J855" s="461"/>
      <c r="K855" s="461"/>
      <c r="L855" s="461"/>
      <c r="M855" s="461"/>
      <c r="N855" s="461"/>
      <c r="O855" s="461"/>
      <c r="P855" s="461"/>
      <c r="Q855" s="461"/>
    </row>
    <row r="856" ht="25.15" customHeight="true" x14ac:dyDescent="0.2">
      <c r="C856" s="461"/>
      <c r="D856" s="461"/>
      <c r="E856" s="461"/>
      <c r="F856" s="461"/>
      <c r="G856" s="461"/>
      <c r="H856" s="461"/>
      <c r="I856" s="461"/>
      <c r="J856" s="461"/>
      <c r="K856" s="461"/>
      <c r="L856" s="461"/>
      <c r="M856" s="461"/>
      <c r="N856" s="461"/>
      <c r="O856" s="461"/>
      <c r="P856" s="461"/>
      <c r="Q856" s="461"/>
    </row>
    <row r="857" ht="25.15" customHeight="true" x14ac:dyDescent="0.2">
      <c r="C857" s="461"/>
      <c r="D857" s="461"/>
      <c r="E857" s="461"/>
      <c r="F857" s="461"/>
      <c r="G857" s="461"/>
      <c r="H857" s="461"/>
      <c r="I857" s="461"/>
      <c r="J857" s="461"/>
      <c r="K857" s="461"/>
      <c r="L857" s="461"/>
      <c r="M857" s="461"/>
      <c r="N857" s="461"/>
      <c r="O857" s="461"/>
      <c r="P857" s="461"/>
      <c r="Q857" s="461"/>
    </row>
    <row r="858" ht="25.15" customHeight="true" x14ac:dyDescent="0.2">
      <c r="C858" s="461"/>
      <c r="D858" s="461"/>
      <c r="E858" s="461"/>
      <c r="F858" s="461"/>
      <c r="G858" s="461"/>
      <c r="H858" s="461"/>
      <c r="I858" s="461"/>
      <c r="J858" s="461"/>
      <c r="K858" s="461"/>
      <c r="L858" s="461"/>
      <c r="M858" s="461"/>
      <c r="N858" s="461"/>
      <c r="O858" s="461"/>
      <c r="P858" s="461"/>
      <c r="Q858" s="461"/>
    </row>
    <row r="859" ht="25.15" customHeight="true" x14ac:dyDescent="0.2">
      <c r="C859" s="461"/>
      <c r="D859" s="461"/>
      <c r="E859" s="461"/>
      <c r="F859" s="461"/>
      <c r="G859" s="461"/>
      <c r="H859" s="461"/>
      <c r="I859" s="461"/>
      <c r="J859" s="461"/>
      <c r="K859" s="461"/>
      <c r="L859" s="461"/>
      <c r="M859" s="461"/>
      <c r="N859" s="461"/>
      <c r="O859" s="461"/>
      <c r="P859" s="461"/>
      <c r="Q859" s="461"/>
    </row>
    <row r="860" ht="25.15" customHeight="true" x14ac:dyDescent="0.2">
      <c r="C860" s="461"/>
      <c r="D860" s="461"/>
      <c r="E860" s="461"/>
      <c r="F860" s="461"/>
      <c r="G860" s="461"/>
      <c r="H860" s="461"/>
      <c r="I860" s="461"/>
      <c r="J860" s="461"/>
      <c r="K860" s="461"/>
      <c r="L860" s="461"/>
      <c r="M860" s="461"/>
      <c r="N860" s="461"/>
      <c r="O860" s="461"/>
      <c r="P860" s="461"/>
      <c r="Q860" s="461"/>
    </row>
    <row r="861" ht="25.15" customHeight="true" x14ac:dyDescent="0.2">
      <c r="C861" s="461"/>
      <c r="D861" s="461"/>
      <c r="E861" s="461"/>
      <c r="F861" s="461"/>
      <c r="G861" s="461"/>
      <c r="H861" s="461"/>
      <c r="I861" s="461"/>
      <c r="J861" s="461"/>
      <c r="K861" s="461"/>
      <c r="L861" s="461"/>
      <c r="M861" s="461"/>
      <c r="N861" s="461"/>
      <c r="O861" s="461"/>
      <c r="P861" s="461"/>
      <c r="Q861" s="461"/>
    </row>
    <row r="862" ht="25.15" customHeight="true" x14ac:dyDescent="0.2">
      <c r="C862" s="461"/>
      <c r="D862" s="461"/>
      <c r="E862" s="461"/>
      <c r="F862" s="461"/>
      <c r="G862" s="461"/>
      <c r="H862" s="461"/>
      <c r="I862" s="461"/>
      <c r="J862" s="461"/>
      <c r="K862" s="461"/>
      <c r="L862" s="461"/>
      <c r="M862" s="461"/>
      <c r="N862" s="461"/>
      <c r="O862" s="461"/>
      <c r="P862" s="461"/>
      <c r="Q862" s="461"/>
    </row>
    <row r="863" ht="25.15" customHeight="true" x14ac:dyDescent="0.2">
      <c r="C863" s="461"/>
      <c r="D863" s="461"/>
      <c r="E863" s="461"/>
      <c r="F863" s="461"/>
      <c r="G863" s="461"/>
      <c r="H863" s="461"/>
      <c r="I863" s="461"/>
      <c r="J863" s="461"/>
      <c r="K863" s="461"/>
      <c r="L863" s="461"/>
      <c r="M863" s="461"/>
      <c r="N863" s="461"/>
      <c r="O863" s="461"/>
      <c r="P863" s="461"/>
      <c r="Q863" s="461"/>
    </row>
    <row r="864" ht="25.15" customHeight="true" x14ac:dyDescent="0.2">
      <c r="C864" s="461"/>
      <c r="D864" s="461"/>
      <c r="E864" s="461"/>
      <c r="F864" s="461"/>
      <c r="G864" s="461"/>
      <c r="H864" s="461"/>
      <c r="I864" s="461"/>
      <c r="J864" s="461"/>
      <c r="K864" s="461"/>
      <c r="L864" s="461"/>
      <c r="M864" s="461"/>
      <c r="N864" s="461"/>
      <c r="O864" s="461"/>
      <c r="P864" s="461"/>
      <c r="Q864" s="461"/>
    </row>
    <row r="865" ht="25.15" customHeight="true" x14ac:dyDescent="0.2">
      <c r="C865" s="461"/>
      <c r="D865" s="461"/>
      <c r="E865" s="461"/>
      <c r="F865" s="461"/>
      <c r="G865" s="461"/>
      <c r="H865" s="461"/>
      <c r="I865" s="461"/>
      <c r="J865" s="461"/>
      <c r="K865" s="461"/>
      <c r="L865" s="461"/>
      <c r="M865" s="461"/>
      <c r="N865" s="461"/>
      <c r="O865" s="461"/>
      <c r="P865" s="461"/>
      <c r="Q865" s="461"/>
    </row>
    <row r="866" ht="25.15" customHeight="true" x14ac:dyDescent="0.2">
      <c r="C866" s="461"/>
      <c r="D866" s="461"/>
      <c r="E866" s="461"/>
      <c r="F866" s="461"/>
      <c r="G866" s="461"/>
      <c r="H866" s="461"/>
      <c r="I866" s="461"/>
      <c r="J866" s="461"/>
      <c r="K866" s="461"/>
      <c r="L866" s="461"/>
      <c r="M866" s="461"/>
      <c r="N866" s="461"/>
      <c r="O866" s="461"/>
      <c r="P866" s="461"/>
      <c r="Q866" s="461"/>
    </row>
    <row r="867" ht="25.15" customHeight="true" x14ac:dyDescent="0.2">
      <c r="C867" s="461"/>
      <c r="D867" s="461"/>
      <c r="E867" s="461"/>
      <c r="F867" s="461"/>
      <c r="G867" s="461"/>
      <c r="H867" s="461"/>
      <c r="I867" s="461"/>
      <c r="J867" s="461"/>
      <c r="K867" s="461"/>
      <c r="L867" s="461"/>
      <c r="M867" s="461"/>
      <c r="N867" s="461"/>
      <c r="O867" s="461"/>
      <c r="P867" s="461"/>
      <c r="Q867" s="461"/>
    </row>
    <row r="868" ht="25.15" customHeight="true" x14ac:dyDescent="0.2">
      <c r="C868" s="461"/>
      <c r="D868" s="461"/>
      <c r="E868" s="461"/>
      <c r="F868" s="461"/>
      <c r="G868" s="461"/>
      <c r="H868" s="461"/>
      <c r="I868" s="461"/>
      <c r="J868" s="461"/>
      <c r="K868" s="461"/>
      <c r="L868" s="461"/>
      <c r="M868" s="461"/>
      <c r="N868" s="461"/>
      <c r="O868" s="461"/>
      <c r="P868" s="461"/>
      <c r="Q868" s="461"/>
    </row>
    <row r="869" ht="25.15" customHeight="true" x14ac:dyDescent="0.2">
      <c r="C869" s="461"/>
      <c r="D869" s="461"/>
      <c r="E869" s="461"/>
      <c r="F869" s="461"/>
      <c r="G869" s="461"/>
      <c r="H869" s="461"/>
      <c r="I869" s="461"/>
      <c r="J869" s="461"/>
      <c r="K869" s="461"/>
      <c r="L869" s="461"/>
      <c r="M869" s="461"/>
      <c r="N869" s="461"/>
      <c r="O869" s="461"/>
      <c r="P869" s="461"/>
      <c r="Q869" s="461"/>
    </row>
    <row r="870" ht="25.15" customHeight="true" x14ac:dyDescent="0.2">
      <c r="C870" s="461"/>
      <c r="D870" s="461"/>
      <c r="E870" s="461"/>
      <c r="F870" s="461"/>
      <c r="G870" s="461"/>
      <c r="H870" s="461"/>
      <c r="I870" s="461"/>
      <c r="J870" s="461"/>
      <c r="K870" s="461"/>
      <c r="L870" s="461"/>
      <c r="M870" s="461"/>
      <c r="N870" s="461"/>
      <c r="O870" s="461"/>
      <c r="P870" s="461"/>
      <c r="Q870" s="461"/>
    </row>
    <row r="871" ht="25.15" customHeight="true" x14ac:dyDescent="0.2">
      <c r="C871" s="461"/>
      <c r="D871" s="461"/>
      <c r="E871" s="461"/>
      <c r="F871" s="461"/>
      <c r="G871" s="461"/>
      <c r="H871" s="461"/>
      <c r="I871" s="461"/>
      <c r="J871" s="461"/>
      <c r="K871" s="461"/>
      <c r="L871" s="461"/>
      <c r="M871" s="461"/>
      <c r="N871" s="461"/>
      <c r="O871" s="461"/>
      <c r="P871" s="461"/>
      <c r="Q871" s="461"/>
    </row>
    <row r="872" ht="25.15" customHeight="true" x14ac:dyDescent="0.2">
      <c r="C872" s="461"/>
      <c r="D872" s="461"/>
      <c r="E872" s="461"/>
      <c r="F872" s="461"/>
      <c r="G872" s="461"/>
      <c r="H872" s="461"/>
      <c r="I872" s="461"/>
      <c r="J872" s="461"/>
      <c r="K872" s="461"/>
      <c r="L872" s="461"/>
      <c r="M872" s="461"/>
      <c r="N872" s="461"/>
      <c r="O872" s="461"/>
      <c r="P872" s="461"/>
      <c r="Q872" s="461"/>
    </row>
    <row r="873" ht="25.15" customHeight="true" x14ac:dyDescent="0.2">
      <c r="C873" s="461"/>
      <c r="D873" s="461"/>
      <c r="E873" s="461"/>
      <c r="F873" s="461"/>
      <c r="G873" s="461"/>
      <c r="H873" s="461"/>
      <c r="I873" s="461"/>
      <c r="J873" s="461"/>
      <c r="K873" s="461"/>
      <c r="L873" s="461"/>
      <c r="M873" s="461"/>
      <c r="N873" s="461"/>
      <c r="O873" s="461"/>
      <c r="P873" s="461"/>
      <c r="Q873" s="461"/>
    </row>
    <row r="874" ht="25.15" customHeight="true" x14ac:dyDescent="0.2">
      <c r="C874" s="461"/>
      <c r="D874" s="461"/>
      <c r="E874" s="461"/>
      <c r="F874" s="461"/>
      <c r="G874" s="461"/>
      <c r="H874" s="461"/>
      <c r="I874" s="461"/>
      <c r="J874" s="461"/>
      <c r="K874" s="461"/>
      <c r="L874" s="461"/>
      <c r="M874" s="461"/>
      <c r="N874" s="461"/>
      <c r="O874" s="461"/>
      <c r="P874" s="461"/>
      <c r="Q874" s="461"/>
    </row>
    <row r="875" ht="25.15" customHeight="true" x14ac:dyDescent="0.2">
      <c r="C875" s="461"/>
      <c r="D875" s="461"/>
      <c r="E875" s="461"/>
      <c r="F875" s="461"/>
      <c r="G875" s="461"/>
      <c r="H875" s="461"/>
      <c r="I875" s="461"/>
      <c r="J875" s="461"/>
      <c r="K875" s="461"/>
      <c r="L875" s="461"/>
      <c r="M875" s="461"/>
      <c r="N875" s="461"/>
      <c r="O875" s="461"/>
      <c r="P875" s="461"/>
      <c r="Q875" s="461"/>
    </row>
    <row r="876" ht="25.15" customHeight="true" x14ac:dyDescent="0.2">
      <c r="C876" s="461"/>
      <c r="D876" s="461"/>
      <c r="E876" s="461"/>
      <c r="F876" s="461"/>
      <c r="G876" s="461"/>
      <c r="H876" s="461"/>
      <c r="I876" s="461"/>
      <c r="J876" s="461"/>
      <c r="K876" s="461"/>
      <c r="L876" s="461"/>
      <c r="M876" s="461"/>
      <c r="N876" s="461"/>
      <c r="O876" s="461"/>
      <c r="P876" s="461"/>
      <c r="Q876" s="461"/>
    </row>
    <row r="877" ht="25.15" customHeight="true" x14ac:dyDescent="0.2">
      <c r="C877" s="461"/>
      <c r="D877" s="461"/>
      <c r="E877" s="461"/>
      <c r="F877" s="461"/>
      <c r="G877" s="461"/>
      <c r="H877" s="461"/>
      <c r="I877" s="461"/>
      <c r="J877" s="461"/>
      <c r="K877" s="461"/>
      <c r="L877" s="461"/>
      <c r="M877" s="461"/>
      <c r="N877" s="461"/>
      <c r="O877" s="461"/>
      <c r="P877" s="461"/>
      <c r="Q877" s="461"/>
    </row>
    <row r="878" ht="25.15" customHeight="true" x14ac:dyDescent="0.2">
      <c r="C878" s="461"/>
      <c r="D878" s="461"/>
      <c r="E878" s="461"/>
      <c r="F878" s="461"/>
      <c r="G878" s="461"/>
      <c r="H878" s="461"/>
      <c r="I878" s="461"/>
      <c r="J878" s="461"/>
      <c r="K878" s="461"/>
      <c r="L878" s="461"/>
      <c r="M878" s="461"/>
      <c r="N878" s="461"/>
      <c r="O878" s="461"/>
      <c r="P878" s="461"/>
      <c r="Q878" s="461"/>
    </row>
    <row r="879" ht="25.15" customHeight="true" x14ac:dyDescent="0.2">
      <c r="C879" s="461"/>
      <c r="D879" s="461"/>
      <c r="E879" s="461"/>
      <c r="F879" s="461"/>
      <c r="G879" s="461"/>
      <c r="H879" s="461"/>
      <c r="I879" s="461"/>
      <c r="J879" s="461"/>
      <c r="K879" s="461"/>
      <c r="L879" s="461"/>
      <c r="M879" s="461"/>
      <c r="N879" s="461"/>
      <c r="O879" s="461"/>
      <c r="P879" s="461"/>
      <c r="Q879" s="461"/>
    </row>
    <row r="880" ht="25.15" customHeight="true" x14ac:dyDescent="0.2">
      <c r="C880" s="461"/>
      <c r="D880" s="461"/>
      <c r="E880" s="461"/>
      <c r="F880" s="461"/>
      <c r="G880" s="461"/>
      <c r="H880" s="461"/>
      <c r="I880" s="461"/>
      <c r="J880" s="461"/>
      <c r="K880" s="461"/>
      <c r="L880" s="461"/>
      <c r="M880" s="461"/>
      <c r="N880" s="461"/>
      <c r="O880" s="461"/>
      <c r="P880" s="461"/>
      <c r="Q880" s="461"/>
    </row>
    <row r="881" ht="25.15" customHeight="true" x14ac:dyDescent="0.2">
      <c r="C881" s="461"/>
      <c r="D881" s="461"/>
      <c r="E881" s="461"/>
      <c r="F881" s="461"/>
      <c r="G881" s="461"/>
      <c r="H881" s="461"/>
      <c r="I881" s="461"/>
      <c r="J881" s="461"/>
      <c r="K881" s="461"/>
      <c r="L881" s="461"/>
      <c r="M881" s="461"/>
      <c r="N881" s="461"/>
      <c r="O881" s="461"/>
      <c r="P881" s="461"/>
      <c r="Q881" s="461"/>
    </row>
    <row r="882" ht="25.15" customHeight="true" x14ac:dyDescent="0.2">
      <c r="C882" s="461"/>
      <c r="D882" s="461"/>
      <c r="E882" s="461"/>
      <c r="F882" s="461"/>
      <c r="G882" s="461"/>
      <c r="H882" s="461"/>
      <c r="I882" s="461"/>
      <c r="J882" s="461"/>
      <c r="K882" s="461"/>
      <c r="L882" s="461"/>
      <c r="M882" s="461"/>
      <c r="N882" s="461"/>
      <c r="O882" s="461"/>
      <c r="P882" s="461"/>
      <c r="Q882" s="461"/>
    </row>
    <row r="883" ht="25.15" customHeight="true" x14ac:dyDescent="0.2">
      <c r="C883" s="461"/>
      <c r="D883" s="461"/>
      <c r="E883" s="461"/>
      <c r="F883" s="461"/>
      <c r="G883" s="461"/>
      <c r="H883" s="461"/>
      <c r="I883" s="461"/>
      <c r="J883" s="461"/>
      <c r="K883" s="461"/>
      <c r="L883" s="461"/>
      <c r="M883" s="461"/>
      <c r="N883" s="461"/>
      <c r="O883" s="461"/>
      <c r="P883" s="461"/>
      <c r="Q883" s="461"/>
    </row>
    <row r="884" ht="25.15" customHeight="true" x14ac:dyDescent="0.2">
      <c r="C884" s="461"/>
      <c r="D884" s="461"/>
      <c r="E884" s="461"/>
      <c r="F884" s="461"/>
      <c r="G884" s="461"/>
      <c r="H884" s="461"/>
      <c r="I884" s="461"/>
      <c r="J884" s="461"/>
      <c r="K884" s="461"/>
      <c r="L884" s="461"/>
      <c r="M884" s="461"/>
      <c r="N884" s="461"/>
      <c r="O884" s="461"/>
      <c r="P884" s="461"/>
      <c r="Q884" s="461"/>
    </row>
    <row r="885" ht="25.15" customHeight="true" x14ac:dyDescent="0.2">
      <c r="C885" s="461"/>
      <c r="D885" s="461"/>
      <c r="E885" s="461"/>
      <c r="F885" s="461"/>
      <c r="G885" s="461"/>
      <c r="H885" s="461"/>
      <c r="I885" s="461"/>
      <c r="J885" s="461"/>
      <c r="K885" s="461"/>
      <c r="L885" s="461"/>
      <c r="M885" s="461"/>
      <c r="N885" s="461"/>
      <c r="O885" s="461"/>
      <c r="P885" s="461"/>
      <c r="Q885" s="461"/>
    </row>
    <row r="886" ht="25.15" customHeight="true" x14ac:dyDescent="0.2">
      <c r="C886" s="461"/>
      <c r="D886" s="461"/>
      <c r="E886" s="461"/>
      <c r="F886" s="461"/>
      <c r="G886" s="461"/>
      <c r="H886" s="461"/>
      <c r="I886" s="461"/>
      <c r="J886" s="461"/>
      <c r="K886" s="461"/>
      <c r="L886" s="461"/>
      <c r="M886" s="461"/>
      <c r="N886" s="461"/>
      <c r="O886" s="461"/>
      <c r="P886" s="461"/>
      <c r="Q886" s="461"/>
    </row>
    <row r="887" ht="25.15" customHeight="true" x14ac:dyDescent="0.2">
      <c r="C887" s="461"/>
      <c r="D887" s="461"/>
      <c r="E887" s="461"/>
      <c r="F887" s="461"/>
      <c r="G887" s="461"/>
      <c r="H887" s="461"/>
      <c r="I887" s="461"/>
      <c r="J887" s="461"/>
      <c r="K887" s="461"/>
      <c r="L887" s="461"/>
      <c r="M887" s="461"/>
      <c r="N887" s="461"/>
      <c r="O887" s="461"/>
      <c r="P887" s="461"/>
      <c r="Q887" s="461"/>
    </row>
    <row r="888" ht="25.15" customHeight="true" x14ac:dyDescent="0.2">
      <c r="C888" s="461"/>
      <c r="D888" s="461"/>
      <c r="E888" s="461"/>
      <c r="F888" s="461"/>
      <c r="G888" s="461"/>
      <c r="H888" s="461"/>
      <c r="I888" s="461"/>
      <c r="J888" s="461"/>
      <c r="K888" s="461"/>
      <c r="L888" s="461"/>
      <c r="M888" s="461"/>
      <c r="N888" s="461"/>
      <c r="O888" s="461"/>
      <c r="P888" s="461"/>
      <c r="Q888" s="461"/>
    </row>
    <row r="889" ht="25.15" customHeight="true" x14ac:dyDescent="0.2">
      <c r="C889" s="461"/>
      <c r="D889" s="461"/>
      <c r="E889" s="461"/>
      <c r="F889" s="461"/>
      <c r="G889" s="461"/>
      <c r="H889" s="461"/>
      <c r="I889" s="461"/>
      <c r="J889" s="461"/>
      <c r="K889" s="461"/>
      <c r="L889" s="461"/>
      <c r="M889" s="461"/>
      <c r="N889" s="461"/>
      <c r="O889" s="461"/>
      <c r="P889" s="461"/>
      <c r="Q889" s="461"/>
    </row>
    <row r="890" ht="25.15" customHeight="true" x14ac:dyDescent="0.2">
      <c r="C890" s="461"/>
      <c r="D890" s="461"/>
      <c r="E890" s="461"/>
      <c r="F890" s="461"/>
      <c r="G890" s="461"/>
      <c r="H890" s="461"/>
      <c r="I890" s="461"/>
      <c r="J890" s="461"/>
      <c r="K890" s="461"/>
      <c r="L890" s="461"/>
      <c r="M890" s="461"/>
      <c r="N890" s="461"/>
      <c r="O890" s="461"/>
      <c r="P890" s="461"/>
      <c r="Q890" s="461"/>
    </row>
    <row r="891" ht="25.15" customHeight="true" x14ac:dyDescent="0.2">
      <c r="C891" s="461"/>
      <c r="D891" s="461"/>
      <c r="E891" s="461"/>
      <c r="F891" s="461"/>
      <c r="G891" s="461"/>
      <c r="H891" s="461"/>
      <c r="I891" s="461"/>
      <c r="J891" s="461"/>
      <c r="K891" s="461"/>
      <c r="L891" s="461"/>
      <c r="M891" s="461"/>
      <c r="N891" s="461"/>
      <c r="O891" s="461"/>
      <c r="P891" s="461"/>
      <c r="Q891" s="461"/>
    </row>
    <row r="892" ht="25.15" customHeight="true" x14ac:dyDescent="0.2">
      <c r="C892" s="461"/>
      <c r="D892" s="461"/>
      <c r="E892" s="461"/>
      <c r="F892" s="461"/>
      <c r="G892" s="461"/>
      <c r="H892" s="461"/>
      <c r="I892" s="461"/>
      <c r="J892" s="461"/>
      <c r="K892" s="461"/>
      <c r="L892" s="461"/>
      <c r="M892" s="461"/>
      <c r="N892" s="461"/>
      <c r="O892" s="461"/>
      <c r="P892" s="461"/>
      <c r="Q892" s="461"/>
    </row>
    <row r="893" ht="25.15" customHeight="true" x14ac:dyDescent="0.2">
      <c r="C893" s="461"/>
      <c r="D893" s="461"/>
      <c r="E893" s="461"/>
      <c r="F893" s="461"/>
      <c r="G893" s="461"/>
      <c r="H893" s="461"/>
      <c r="I893" s="461"/>
      <c r="J893" s="461"/>
      <c r="K893" s="461"/>
      <c r="L893" s="461"/>
      <c r="M893" s="461"/>
      <c r="N893" s="461"/>
      <c r="O893" s="461"/>
      <c r="P893" s="461"/>
      <c r="Q893" s="461"/>
    </row>
    <row r="894" ht="25.15" customHeight="true" x14ac:dyDescent="0.2">
      <c r="C894" s="461"/>
      <c r="D894" s="461"/>
      <c r="E894" s="461"/>
      <c r="F894" s="461"/>
      <c r="G894" s="461"/>
      <c r="H894" s="461"/>
      <c r="I894" s="461"/>
      <c r="J894" s="461"/>
      <c r="K894" s="461"/>
      <c r="L894" s="461"/>
      <c r="M894" s="461"/>
      <c r="N894" s="461"/>
      <c r="O894" s="461"/>
      <c r="P894" s="461"/>
      <c r="Q894" s="461"/>
    </row>
    <row r="895" ht="25.15" customHeight="true" x14ac:dyDescent="0.2">
      <c r="C895" s="461"/>
      <c r="D895" s="461"/>
      <c r="E895" s="461"/>
      <c r="F895" s="461"/>
      <c r="G895" s="461"/>
      <c r="H895" s="461"/>
      <c r="I895" s="461"/>
      <c r="J895" s="461"/>
      <c r="K895" s="461"/>
      <c r="L895" s="461"/>
      <c r="M895" s="461"/>
      <c r="N895" s="461"/>
      <c r="O895" s="461"/>
      <c r="P895" s="461"/>
      <c r="Q895" s="461"/>
    </row>
    <row r="896" ht="25.15" customHeight="true" x14ac:dyDescent="0.2">
      <c r="C896" s="461"/>
      <c r="D896" s="461"/>
      <c r="E896" s="461"/>
      <c r="F896" s="461"/>
      <c r="G896" s="461"/>
      <c r="H896" s="461"/>
      <c r="I896" s="461"/>
      <c r="J896" s="461"/>
      <c r="K896" s="461"/>
      <c r="L896" s="461"/>
      <c r="M896" s="461"/>
      <c r="N896" s="461"/>
      <c r="O896" s="461"/>
      <c r="P896" s="461"/>
      <c r="Q896" s="461"/>
    </row>
    <row r="897" ht="25.15" customHeight="true" x14ac:dyDescent="0.2">
      <c r="C897" s="461"/>
      <c r="D897" s="461"/>
      <c r="E897" s="461"/>
      <c r="F897" s="461"/>
      <c r="G897" s="461"/>
      <c r="H897" s="461"/>
      <c r="I897" s="461"/>
      <c r="J897" s="461"/>
      <c r="K897" s="461"/>
      <c r="L897" s="461"/>
      <c r="M897" s="461"/>
      <c r="N897" s="461"/>
      <c r="O897" s="461"/>
      <c r="P897" s="461"/>
      <c r="Q897" s="461"/>
    </row>
    <row r="898" ht="25.15" customHeight="true" x14ac:dyDescent="0.2">
      <c r="C898" s="461"/>
      <c r="D898" s="461"/>
      <c r="E898" s="461"/>
      <c r="F898" s="461"/>
      <c r="G898" s="461"/>
      <c r="H898" s="461"/>
      <c r="I898" s="461"/>
      <c r="J898" s="461"/>
      <c r="K898" s="461"/>
      <c r="L898" s="461"/>
      <c r="M898" s="461"/>
      <c r="N898" s="461"/>
      <c r="O898" s="461"/>
      <c r="P898" s="461"/>
      <c r="Q898" s="461"/>
    </row>
    <row r="899" ht="25.15" customHeight="true" x14ac:dyDescent="0.2">
      <c r="C899" s="461"/>
      <c r="D899" s="461"/>
      <c r="E899" s="461"/>
      <c r="F899" s="461"/>
      <c r="G899" s="461"/>
      <c r="H899" s="461"/>
      <c r="I899" s="461"/>
      <c r="J899" s="461"/>
      <c r="K899" s="461"/>
      <c r="L899" s="461"/>
      <c r="M899" s="461"/>
      <c r="N899" s="461"/>
      <c r="O899" s="461"/>
      <c r="P899" s="461"/>
      <c r="Q899" s="461"/>
    </row>
    <row r="900" ht="25.15" customHeight="true" x14ac:dyDescent="0.2">
      <c r="C900" s="461"/>
      <c r="D900" s="461"/>
      <c r="E900" s="461"/>
      <c r="F900" s="461"/>
      <c r="G900" s="461"/>
      <c r="H900" s="461"/>
      <c r="I900" s="461"/>
      <c r="J900" s="461"/>
      <c r="K900" s="461"/>
      <c r="L900" s="461"/>
      <c r="M900" s="461"/>
      <c r="N900" s="461"/>
      <c r="O900" s="461"/>
      <c r="P900" s="461"/>
      <c r="Q900" s="461"/>
    </row>
    <row r="901" ht="25.15" customHeight="true" x14ac:dyDescent="0.2">
      <c r="C901" s="461"/>
      <c r="D901" s="461"/>
      <c r="E901" s="461"/>
      <c r="F901" s="461"/>
      <c r="G901" s="461"/>
      <c r="H901" s="461"/>
      <c r="I901" s="461"/>
      <c r="J901" s="461"/>
      <c r="K901" s="461"/>
      <c r="L901" s="461"/>
      <c r="M901" s="461"/>
      <c r="N901" s="461"/>
      <c r="O901" s="461"/>
      <c r="P901" s="461"/>
      <c r="Q901" s="461"/>
    </row>
    <row r="902" ht="25.15" customHeight="true" x14ac:dyDescent="0.2">
      <c r="C902" s="461"/>
      <c r="D902" s="461"/>
      <c r="E902" s="461"/>
      <c r="F902" s="461"/>
      <c r="G902" s="461"/>
      <c r="H902" s="461"/>
      <c r="I902" s="461"/>
      <c r="J902" s="461"/>
      <c r="K902" s="461"/>
      <c r="L902" s="461"/>
      <c r="M902" s="461"/>
      <c r="N902" s="461"/>
      <c r="O902" s="461"/>
      <c r="P902" s="461"/>
      <c r="Q902" s="461"/>
    </row>
    <row r="903" ht="25.15" customHeight="true" x14ac:dyDescent="0.2">
      <c r="C903" s="461"/>
      <c r="D903" s="461"/>
      <c r="E903" s="461"/>
      <c r="F903" s="461"/>
      <c r="G903" s="461"/>
      <c r="H903" s="461"/>
      <c r="I903" s="461"/>
      <c r="J903" s="461"/>
      <c r="K903" s="461"/>
      <c r="L903" s="461"/>
      <c r="M903" s="461"/>
      <c r="N903" s="461"/>
      <c r="O903" s="461"/>
      <c r="P903" s="461"/>
      <c r="Q903" s="461"/>
    </row>
    <row r="904" ht="25.15" customHeight="true" x14ac:dyDescent="0.2">
      <c r="C904" s="461"/>
      <c r="D904" s="461"/>
      <c r="E904" s="461"/>
      <c r="F904" s="461"/>
      <c r="G904" s="461"/>
      <c r="H904" s="461"/>
      <c r="I904" s="461"/>
      <c r="J904" s="461"/>
      <c r="K904" s="461"/>
      <c r="L904" s="461"/>
      <c r="M904" s="461"/>
      <c r="N904" s="461"/>
      <c r="O904" s="461"/>
      <c r="P904" s="461"/>
      <c r="Q904" s="461"/>
    </row>
    <row r="905" ht="25.15" customHeight="true" x14ac:dyDescent="0.2">
      <c r="C905" s="461"/>
      <c r="D905" s="461"/>
      <c r="E905" s="461"/>
      <c r="F905" s="461"/>
      <c r="G905" s="461"/>
      <c r="H905" s="461"/>
      <c r="I905" s="461"/>
      <c r="J905" s="461"/>
      <c r="K905" s="461"/>
      <c r="L905" s="461"/>
      <c r="M905" s="461"/>
      <c r="N905" s="461"/>
      <c r="O905" s="461"/>
      <c r="P905" s="461"/>
      <c r="Q905" s="461"/>
    </row>
    <row r="906" ht="25.15" customHeight="true" x14ac:dyDescent="0.2">
      <c r="C906" s="461"/>
      <c r="D906" s="461"/>
      <c r="E906" s="461"/>
      <c r="F906" s="461"/>
      <c r="G906" s="461"/>
      <c r="H906" s="461"/>
      <c r="I906" s="461"/>
      <c r="J906" s="461"/>
      <c r="K906" s="461"/>
      <c r="L906" s="461"/>
      <c r="M906" s="461"/>
      <c r="N906" s="461"/>
      <c r="O906" s="461"/>
      <c r="P906" s="461"/>
      <c r="Q906" s="461"/>
    </row>
    <row r="907" ht="25.15" customHeight="true" x14ac:dyDescent="0.2">
      <c r="C907" s="461"/>
      <c r="D907" s="461"/>
      <c r="E907" s="461"/>
      <c r="F907" s="461"/>
      <c r="G907" s="461"/>
      <c r="H907" s="461"/>
      <c r="I907" s="461"/>
      <c r="J907" s="461"/>
      <c r="K907" s="461"/>
      <c r="L907" s="461"/>
      <c r="M907" s="461"/>
      <c r="N907" s="461"/>
      <c r="O907" s="461"/>
      <c r="P907" s="461"/>
      <c r="Q907" s="461"/>
    </row>
    <row r="908" ht="25.15" customHeight="true" x14ac:dyDescent="0.2">
      <c r="C908" s="461"/>
      <c r="D908" s="461"/>
      <c r="E908" s="461"/>
      <c r="F908" s="461"/>
      <c r="G908" s="461"/>
      <c r="H908" s="461"/>
      <c r="I908" s="461"/>
      <c r="J908" s="461"/>
      <c r="K908" s="461"/>
      <c r="L908" s="461"/>
      <c r="M908" s="461"/>
      <c r="N908" s="461"/>
      <c r="O908" s="461"/>
      <c r="P908" s="461"/>
      <c r="Q908" s="461"/>
    </row>
    <row r="909" ht="25.15" customHeight="true" x14ac:dyDescent="0.2">
      <c r="C909" s="461"/>
      <c r="D909" s="461"/>
      <c r="E909" s="461"/>
      <c r="F909" s="461"/>
      <c r="G909" s="461"/>
      <c r="H909" s="461"/>
      <c r="I909" s="461"/>
      <c r="J909" s="461"/>
      <c r="K909" s="461"/>
      <c r="L909" s="461"/>
      <c r="M909" s="461"/>
      <c r="N909" s="461"/>
      <c r="O909" s="461"/>
      <c r="P909" s="461"/>
      <c r="Q909" s="461"/>
    </row>
    <row r="910" ht="25.15" customHeight="true" x14ac:dyDescent="0.2">
      <c r="C910" s="461"/>
      <c r="D910" s="461"/>
      <c r="E910" s="461"/>
      <c r="F910" s="461"/>
      <c r="G910" s="461"/>
      <c r="H910" s="461"/>
      <c r="I910" s="461"/>
      <c r="J910" s="461"/>
      <c r="K910" s="461"/>
      <c r="L910" s="461"/>
      <c r="M910" s="461"/>
      <c r="N910" s="461"/>
      <c r="O910" s="461"/>
      <c r="P910" s="461"/>
      <c r="Q910" s="461"/>
    </row>
    <row r="911" ht="25.15" customHeight="true" x14ac:dyDescent="0.2">
      <c r="C911" s="461"/>
      <c r="D911" s="461"/>
      <c r="E911" s="461"/>
      <c r="F911" s="461"/>
      <c r="G911" s="461"/>
      <c r="H911" s="461"/>
      <c r="I911" s="461"/>
      <c r="J911" s="461"/>
      <c r="K911" s="461"/>
      <c r="L911" s="461"/>
      <c r="M911" s="461"/>
      <c r="N911" s="461"/>
      <c r="O911" s="461"/>
      <c r="P911" s="461"/>
      <c r="Q911" s="461"/>
    </row>
    <row r="912" ht="25.15" customHeight="true" x14ac:dyDescent="0.2">
      <c r="C912" s="461"/>
      <c r="D912" s="461"/>
      <c r="E912" s="461"/>
      <c r="F912" s="461"/>
      <c r="G912" s="461"/>
      <c r="H912" s="461"/>
      <c r="I912" s="461"/>
      <c r="J912" s="461"/>
      <c r="K912" s="461"/>
      <c r="L912" s="461"/>
      <c r="M912" s="461"/>
      <c r="N912" s="461"/>
      <c r="O912" s="461"/>
      <c r="P912" s="461"/>
      <c r="Q912" s="461"/>
    </row>
    <row r="913" ht="25.15" customHeight="true" x14ac:dyDescent="0.2">
      <c r="C913" s="461"/>
      <c r="D913" s="461"/>
      <c r="E913" s="461"/>
      <c r="F913" s="461"/>
      <c r="G913" s="461"/>
      <c r="H913" s="461"/>
      <c r="I913" s="461"/>
      <c r="J913" s="461"/>
      <c r="K913" s="461"/>
      <c r="L913" s="461"/>
      <c r="M913" s="461"/>
      <c r="N913" s="461"/>
      <c r="O913" s="461"/>
      <c r="P913" s="461"/>
      <c r="Q913" s="461"/>
    </row>
    <row r="914" ht="25.15" customHeight="true" x14ac:dyDescent="0.2">
      <c r="C914" s="461"/>
      <c r="D914" s="461"/>
      <c r="E914" s="461"/>
      <c r="F914" s="461"/>
      <c r="G914" s="461"/>
      <c r="H914" s="461"/>
      <c r="I914" s="461"/>
      <c r="J914" s="461"/>
      <c r="K914" s="461"/>
      <c r="L914" s="461"/>
      <c r="M914" s="461"/>
      <c r="N914" s="461"/>
      <c r="O914" s="461"/>
      <c r="P914" s="461"/>
      <c r="Q914" s="461"/>
    </row>
    <row r="915" ht="25.15" customHeight="true" x14ac:dyDescent="0.2">
      <c r="C915" s="461"/>
      <c r="D915" s="461"/>
      <c r="E915" s="461"/>
      <c r="F915" s="461"/>
      <c r="G915" s="461"/>
      <c r="H915" s="461"/>
      <c r="I915" s="461"/>
      <c r="J915" s="461"/>
      <c r="K915" s="461"/>
      <c r="L915" s="461"/>
      <c r="M915" s="461"/>
      <c r="N915" s="461"/>
      <c r="O915" s="461"/>
      <c r="P915" s="461"/>
      <c r="Q915" s="461"/>
    </row>
    <row r="916" ht="25.15" customHeight="true" x14ac:dyDescent="0.2">
      <c r="C916" s="461"/>
      <c r="D916" s="461"/>
      <c r="E916" s="461"/>
      <c r="F916" s="461"/>
      <c r="G916" s="461"/>
      <c r="H916" s="461"/>
      <c r="I916" s="461"/>
      <c r="J916" s="461"/>
      <c r="K916" s="461"/>
      <c r="L916" s="461"/>
      <c r="M916" s="461"/>
      <c r="N916" s="461"/>
      <c r="O916" s="461"/>
      <c r="P916" s="461"/>
      <c r="Q916" s="461"/>
    </row>
    <row r="917" ht="25.15" customHeight="true" x14ac:dyDescent="0.2">
      <c r="C917" s="461"/>
      <c r="D917" s="461"/>
      <c r="E917" s="461"/>
      <c r="F917" s="461"/>
      <c r="G917" s="461"/>
      <c r="H917" s="461"/>
      <c r="I917" s="461"/>
      <c r="J917" s="461"/>
      <c r="K917" s="461"/>
      <c r="L917" s="461"/>
      <c r="M917" s="461"/>
      <c r="N917" s="461"/>
      <c r="O917" s="461"/>
      <c r="P917" s="461"/>
      <c r="Q917" s="461"/>
    </row>
    <row r="918" ht="25.15" customHeight="true" x14ac:dyDescent="0.2">
      <c r="C918" s="461"/>
      <c r="D918" s="461"/>
      <c r="E918" s="461"/>
      <c r="F918" s="461"/>
      <c r="G918" s="461"/>
      <c r="H918" s="461"/>
      <c r="I918" s="461"/>
      <c r="J918" s="461"/>
      <c r="K918" s="461"/>
      <c r="L918" s="461"/>
      <c r="M918" s="461"/>
      <c r="N918" s="461"/>
      <c r="O918" s="461"/>
      <c r="P918" s="461"/>
      <c r="Q918" s="461"/>
    </row>
    <row r="919" ht="25.15" customHeight="true" x14ac:dyDescent="0.2">
      <c r="C919" s="461"/>
      <c r="D919" s="461"/>
      <c r="E919" s="461"/>
      <c r="F919" s="461"/>
      <c r="G919" s="461"/>
      <c r="H919" s="461"/>
      <c r="I919" s="461"/>
      <c r="J919" s="461"/>
      <c r="K919" s="461"/>
      <c r="L919" s="461"/>
      <c r="M919" s="461"/>
      <c r="N919" s="461"/>
      <c r="O919" s="461"/>
      <c r="P919" s="461"/>
      <c r="Q919" s="461"/>
    </row>
    <row r="920" ht="25.15" customHeight="true" x14ac:dyDescent="0.2">
      <c r="C920" s="461"/>
      <c r="D920" s="461"/>
      <c r="E920" s="461"/>
      <c r="F920" s="461"/>
      <c r="G920" s="461"/>
      <c r="H920" s="461"/>
      <c r="I920" s="461"/>
      <c r="J920" s="461"/>
      <c r="K920" s="461"/>
      <c r="L920" s="461"/>
      <c r="M920" s="461"/>
      <c r="N920" s="461"/>
      <c r="O920" s="461"/>
      <c r="P920" s="461"/>
      <c r="Q920" s="461"/>
    </row>
    <row r="921" ht="25.15" customHeight="true" x14ac:dyDescent="0.2">
      <c r="C921" s="461"/>
      <c r="D921" s="461"/>
      <c r="E921" s="461"/>
      <c r="F921" s="461"/>
      <c r="G921" s="461"/>
      <c r="H921" s="461"/>
      <c r="I921" s="461"/>
      <c r="J921" s="461"/>
      <c r="K921" s="461"/>
      <c r="L921" s="461"/>
      <c r="M921" s="461"/>
      <c r="N921" s="461"/>
      <c r="O921" s="461"/>
      <c r="P921" s="461"/>
      <c r="Q921" s="461"/>
    </row>
    <row r="922" ht="25.15" customHeight="true" x14ac:dyDescent="0.2">
      <c r="C922" s="461"/>
      <c r="D922" s="461"/>
      <c r="E922" s="461"/>
      <c r="F922" s="461"/>
      <c r="G922" s="461"/>
      <c r="H922" s="461"/>
      <c r="I922" s="461"/>
      <c r="J922" s="461"/>
      <c r="K922" s="461"/>
      <c r="L922" s="461"/>
      <c r="M922" s="461"/>
      <c r="N922" s="461"/>
      <c r="O922" s="461"/>
      <c r="P922" s="461"/>
      <c r="Q922" s="461"/>
    </row>
    <row r="923" ht="25.15" customHeight="true" x14ac:dyDescent="0.2">
      <c r="C923" s="461"/>
      <c r="D923" s="461"/>
      <c r="E923" s="461"/>
      <c r="F923" s="461"/>
      <c r="G923" s="461"/>
      <c r="H923" s="461"/>
      <c r="I923" s="461"/>
      <c r="J923" s="461"/>
      <c r="K923" s="461"/>
      <c r="L923" s="461"/>
      <c r="M923" s="461"/>
      <c r="N923" s="461"/>
      <c r="O923" s="461"/>
      <c r="P923" s="461"/>
      <c r="Q923" s="461"/>
    </row>
    <row r="924" ht="25.15" customHeight="true" x14ac:dyDescent="0.2">
      <c r="C924" s="461"/>
      <c r="D924" s="461"/>
      <c r="E924" s="461"/>
      <c r="F924" s="461"/>
      <c r="G924" s="461"/>
      <c r="H924" s="461"/>
      <c r="I924" s="461"/>
      <c r="J924" s="461"/>
      <c r="K924" s="461"/>
      <c r="L924" s="461"/>
      <c r="M924" s="461"/>
      <c r="N924" s="461"/>
      <c r="O924" s="461"/>
      <c r="P924" s="461"/>
      <c r="Q924" s="461"/>
    </row>
    <row r="925" ht="25.15" customHeight="true" x14ac:dyDescent="0.2">
      <c r="C925" s="461"/>
      <c r="D925" s="461"/>
      <c r="E925" s="461"/>
      <c r="F925" s="461"/>
      <c r="G925" s="461"/>
      <c r="H925" s="461"/>
      <c r="I925" s="461"/>
      <c r="J925" s="461"/>
      <c r="K925" s="461"/>
      <c r="L925" s="461"/>
      <c r="M925" s="461"/>
      <c r="N925" s="461"/>
      <c r="O925" s="461"/>
      <c r="P925" s="461"/>
      <c r="Q925" s="461"/>
    </row>
    <row r="926" ht="25.15" customHeight="true" x14ac:dyDescent="0.2">
      <c r="C926" s="461"/>
      <c r="D926" s="461"/>
      <c r="E926" s="461"/>
      <c r="F926" s="461"/>
      <c r="G926" s="461"/>
      <c r="H926" s="461"/>
      <c r="I926" s="461"/>
      <c r="J926" s="461"/>
      <c r="K926" s="461"/>
      <c r="L926" s="461"/>
      <c r="M926" s="461"/>
      <c r="N926" s="461"/>
      <c r="O926" s="461"/>
      <c r="P926" s="461"/>
      <c r="Q926" s="461"/>
    </row>
    <row r="927" ht="25.15" customHeight="true" x14ac:dyDescent="0.2">
      <c r="C927" s="461"/>
      <c r="D927" s="461"/>
      <c r="E927" s="461"/>
      <c r="F927" s="461"/>
      <c r="G927" s="461"/>
      <c r="H927" s="461"/>
      <c r="I927" s="461"/>
      <c r="J927" s="461"/>
      <c r="K927" s="461"/>
      <c r="L927" s="461"/>
      <c r="M927" s="461"/>
      <c r="N927" s="461"/>
      <c r="O927" s="461"/>
      <c r="P927" s="461"/>
      <c r="Q927" s="461"/>
    </row>
    <row r="928" ht="25.15" customHeight="true" x14ac:dyDescent="0.2">
      <c r="C928" s="461"/>
      <c r="D928" s="461"/>
      <c r="E928" s="461"/>
      <c r="F928" s="461"/>
      <c r="G928" s="461"/>
      <c r="H928" s="461"/>
      <c r="I928" s="461"/>
      <c r="J928" s="461"/>
      <c r="K928" s="461"/>
      <c r="L928" s="461"/>
      <c r="M928" s="461"/>
      <c r="N928" s="461"/>
      <c r="O928" s="461"/>
      <c r="P928" s="461"/>
      <c r="Q928" s="461"/>
    </row>
    <row r="929" ht="25.15" customHeight="true" x14ac:dyDescent="0.2">
      <c r="C929" s="461"/>
      <c r="D929" s="461"/>
      <c r="E929" s="461"/>
      <c r="F929" s="461"/>
      <c r="G929" s="461"/>
      <c r="H929" s="461"/>
      <c r="I929" s="461"/>
      <c r="J929" s="461"/>
      <c r="K929" s="461"/>
      <c r="L929" s="461"/>
      <c r="M929" s="461"/>
      <c r="N929" s="461"/>
      <c r="O929" s="461"/>
      <c r="P929" s="461"/>
      <c r="Q929" s="461"/>
    </row>
    <row r="930" ht="25.15" customHeight="true" x14ac:dyDescent="0.2">
      <c r="C930" s="461"/>
      <c r="D930" s="461"/>
      <c r="E930" s="461"/>
      <c r="F930" s="461"/>
      <c r="G930" s="461"/>
      <c r="H930" s="461"/>
      <c r="I930" s="461"/>
      <c r="J930" s="461"/>
      <c r="K930" s="461"/>
      <c r="L930" s="461"/>
      <c r="M930" s="461"/>
      <c r="N930" s="461"/>
      <c r="O930" s="461"/>
      <c r="P930" s="461"/>
      <c r="Q930" s="461"/>
    </row>
    <row r="931" ht="25.15" customHeight="true" x14ac:dyDescent="0.2">
      <c r="C931" s="461"/>
      <c r="D931" s="461"/>
      <c r="E931" s="461"/>
      <c r="F931" s="461"/>
      <c r="G931" s="461"/>
      <c r="H931" s="461"/>
      <c r="I931" s="461"/>
      <c r="J931" s="461"/>
      <c r="K931" s="461"/>
      <c r="L931" s="461"/>
      <c r="M931" s="461"/>
      <c r="N931" s="461"/>
      <c r="O931" s="461"/>
      <c r="P931" s="461"/>
      <c r="Q931" s="461"/>
    </row>
    <row r="932" ht="25.15" customHeight="true" x14ac:dyDescent="0.2">
      <c r="C932" s="461"/>
      <c r="D932" s="461"/>
      <c r="E932" s="461"/>
      <c r="F932" s="461"/>
      <c r="G932" s="461"/>
      <c r="H932" s="461"/>
      <c r="I932" s="461"/>
      <c r="J932" s="461"/>
      <c r="K932" s="461"/>
      <c r="L932" s="461"/>
      <c r="M932" s="461"/>
      <c r="N932" s="461"/>
      <c r="O932" s="461"/>
      <c r="P932" s="461"/>
      <c r="Q932" s="461"/>
    </row>
    <row r="933" ht="25.15" customHeight="true" x14ac:dyDescent="0.2">
      <c r="C933" s="461"/>
      <c r="D933" s="461"/>
      <c r="E933" s="461"/>
      <c r="F933" s="461"/>
      <c r="G933" s="461"/>
      <c r="H933" s="461"/>
      <c r="I933" s="461"/>
      <c r="J933" s="461"/>
      <c r="K933" s="461"/>
      <c r="L933" s="461"/>
      <c r="M933" s="461"/>
      <c r="N933" s="461"/>
      <c r="O933" s="461"/>
      <c r="P933" s="461"/>
      <c r="Q933" s="461"/>
    </row>
    <row r="934" ht="25.15" customHeight="true" x14ac:dyDescent="0.2">
      <c r="C934" s="461"/>
      <c r="D934" s="461"/>
      <c r="E934" s="461"/>
      <c r="F934" s="461"/>
      <c r="G934" s="461"/>
      <c r="H934" s="461"/>
      <c r="I934" s="461"/>
      <c r="J934" s="461"/>
      <c r="K934" s="461"/>
      <c r="L934" s="461"/>
      <c r="M934" s="461"/>
      <c r="N934" s="461"/>
      <c r="O934" s="461"/>
      <c r="P934" s="461"/>
      <c r="Q934" s="461"/>
    </row>
    <row r="935" ht="25.15" customHeight="true" x14ac:dyDescent="0.2">
      <c r="C935" s="461"/>
      <c r="D935" s="461"/>
      <c r="E935" s="461"/>
      <c r="F935" s="461"/>
      <c r="G935" s="461"/>
      <c r="H935" s="461"/>
      <c r="I935" s="461"/>
      <c r="J935" s="461"/>
      <c r="K935" s="461"/>
      <c r="L935" s="461"/>
      <c r="M935" s="461"/>
      <c r="N935" s="461"/>
      <c r="O935" s="461"/>
      <c r="P935" s="461"/>
      <c r="Q935" s="461"/>
    </row>
    <row r="936" ht="25.15" customHeight="true" x14ac:dyDescent="0.2">
      <c r="C936" s="461"/>
      <c r="D936" s="461"/>
      <c r="E936" s="461"/>
      <c r="F936" s="461"/>
      <c r="G936" s="461"/>
      <c r="H936" s="461"/>
      <c r="I936" s="461"/>
      <c r="J936" s="461"/>
      <c r="K936" s="461"/>
      <c r="L936" s="461"/>
      <c r="M936" s="461"/>
      <c r="N936" s="461"/>
      <c r="O936" s="461"/>
      <c r="P936" s="461"/>
      <c r="Q936" s="461"/>
    </row>
    <row r="937" ht="25.15" customHeight="true" x14ac:dyDescent="0.2">
      <c r="C937" s="461"/>
      <c r="D937" s="461"/>
      <c r="E937" s="461"/>
      <c r="F937" s="461"/>
      <c r="G937" s="461"/>
      <c r="H937" s="461"/>
      <c r="I937" s="461"/>
      <c r="J937" s="461"/>
      <c r="K937" s="461"/>
      <c r="L937" s="461"/>
      <c r="M937" s="461"/>
      <c r="N937" s="461"/>
      <c r="O937" s="461"/>
      <c r="P937" s="461"/>
      <c r="Q937" s="461"/>
    </row>
    <row r="938" ht="25.15" customHeight="true" x14ac:dyDescent="0.2">
      <c r="C938" s="461"/>
      <c r="D938" s="461"/>
      <c r="E938" s="461"/>
      <c r="F938" s="461"/>
      <c r="G938" s="461"/>
      <c r="H938" s="461"/>
      <c r="I938" s="461"/>
      <c r="J938" s="461"/>
      <c r="K938" s="461"/>
      <c r="L938" s="461"/>
      <c r="M938" s="461"/>
      <c r="N938" s="461"/>
      <c r="O938" s="461"/>
      <c r="P938" s="461"/>
      <c r="Q938" s="461"/>
    </row>
    <row r="939" ht="25.15" customHeight="true" x14ac:dyDescent="0.2">
      <c r="C939" s="461"/>
      <c r="D939" s="461"/>
      <c r="E939" s="461"/>
      <c r="F939" s="461"/>
      <c r="G939" s="461"/>
      <c r="H939" s="461"/>
      <c r="I939" s="461"/>
      <c r="J939" s="461"/>
      <c r="K939" s="461"/>
      <c r="L939" s="461"/>
      <c r="M939" s="461"/>
      <c r="N939" s="461"/>
      <c r="O939" s="461"/>
      <c r="P939" s="461"/>
      <c r="Q939" s="461"/>
    </row>
    <row r="940" ht="25.15" customHeight="true" x14ac:dyDescent="0.2">
      <c r="C940" s="461"/>
      <c r="D940" s="461"/>
      <c r="E940" s="461"/>
      <c r="F940" s="461"/>
      <c r="G940" s="461"/>
      <c r="H940" s="461"/>
      <c r="I940" s="461"/>
      <c r="J940" s="461"/>
      <c r="K940" s="461"/>
      <c r="L940" s="461"/>
      <c r="M940" s="461"/>
      <c r="N940" s="461"/>
      <c r="O940" s="461"/>
      <c r="P940" s="461"/>
      <c r="Q940" s="461"/>
    </row>
    <row r="941" ht="25.15" customHeight="true" x14ac:dyDescent="0.2">
      <c r="C941" s="461"/>
      <c r="D941" s="461"/>
      <c r="E941" s="461"/>
      <c r="F941" s="461"/>
      <c r="G941" s="461"/>
      <c r="H941" s="461"/>
      <c r="I941" s="461"/>
      <c r="J941" s="461"/>
      <c r="K941" s="461"/>
      <c r="L941" s="461"/>
      <c r="M941" s="461"/>
      <c r="N941" s="461"/>
      <c r="O941" s="461"/>
      <c r="P941" s="461"/>
      <c r="Q941" s="461"/>
    </row>
    <row r="942" ht="25.15" customHeight="true" x14ac:dyDescent="0.2">
      <c r="C942" s="461"/>
      <c r="D942" s="461"/>
      <c r="E942" s="461"/>
      <c r="F942" s="461"/>
      <c r="G942" s="461"/>
      <c r="H942" s="461"/>
      <c r="I942" s="461"/>
      <c r="J942" s="461"/>
      <c r="K942" s="461"/>
      <c r="L942" s="461"/>
      <c r="M942" s="461"/>
      <c r="N942" s="461"/>
      <c r="O942" s="461"/>
      <c r="P942" s="461"/>
      <c r="Q942" s="461"/>
    </row>
    <row r="943" ht="25.15" customHeight="true" x14ac:dyDescent="0.2">
      <c r="C943" s="461"/>
      <c r="D943" s="461"/>
      <c r="E943" s="461"/>
      <c r="F943" s="461"/>
      <c r="G943" s="461"/>
      <c r="H943" s="461"/>
      <c r="I943" s="461"/>
      <c r="J943" s="461"/>
      <c r="K943" s="461"/>
      <c r="L943" s="461"/>
      <c r="M943" s="461"/>
      <c r="N943" s="461"/>
      <c r="O943" s="461"/>
      <c r="P943" s="461"/>
      <c r="Q943" s="461"/>
    </row>
    <row r="944" ht="25.15" customHeight="true" x14ac:dyDescent="0.2">
      <c r="C944" s="461"/>
      <c r="D944" s="461"/>
      <c r="E944" s="461"/>
      <c r="F944" s="461"/>
      <c r="G944" s="461"/>
      <c r="H944" s="461"/>
      <c r="I944" s="461"/>
      <c r="J944" s="461"/>
      <c r="K944" s="461"/>
      <c r="L944" s="461"/>
      <c r="M944" s="461"/>
      <c r="N944" s="461"/>
      <c r="O944" s="461"/>
      <c r="P944" s="461"/>
      <c r="Q944" s="461"/>
    </row>
    <row r="945" ht="25.15" customHeight="true" x14ac:dyDescent="0.2">
      <c r="C945" s="461"/>
      <c r="D945" s="461"/>
      <c r="E945" s="461"/>
      <c r="F945" s="461"/>
      <c r="G945" s="461"/>
      <c r="H945" s="461"/>
      <c r="I945" s="461"/>
      <c r="J945" s="461"/>
      <c r="K945" s="461"/>
      <c r="L945" s="461"/>
      <c r="M945" s="461"/>
      <c r="N945" s="461"/>
      <c r="O945" s="461"/>
      <c r="P945" s="461"/>
      <c r="Q945" s="461"/>
    </row>
    <row r="946" ht="25.15" customHeight="true" x14ac:dyDescent="0.2">
      <c r="C946" s="461"/>
      <c r="D946" s="461"/>
      <c r="E946" s="461"/>
      <c r="F946" s="461"/>
      <c r="G946" s="461"/>
      <c r="H946" s="461"/>
      <c r="I946" s="461"/>
      <c r="J946" s="461"/>
      <c r="K946" s="461"/>
      <c r="L946" s="461"/>
      <c r="M946" s="461"/>
      <c r="N946" s="461"/>
      <c r="O946" s="461"/>
      <c r="P946" s="461"/>
      <c r="Q946" s="461"/>
    </row>
    <row r="947" ht="25.15" customHeight="true" x14ac:dyDescent="0.2">
      <c r="C947" s="461"/>
      <c r="D947" s="461"/>
      <c r="E947" s="461"/>
      <c r="F947" s="461"/>
      <c r="G947" s="461"/>
      <c r="H947" s="461"/>
      <c r="I947" s="461"/>
      <c r="J947" s="461"/>
      <c r="K947" s="461"/>
      <c r="L947" s="461"/>
      <c r="M947" s="461"/>
      <c r="N947" s="461"/>
      <c r="O947" s="461"/>
      <c r="P947" s="461"/>
      <c r="Q947" s="461"/>
    </row>
    <row r="948" ht="25.15" customHeight="true" x14ac:dyDescent="0.2">
      <c r="C948" s="461"/>
      <c r="D948" s="461"/>
      <c r="E948" s="461"/>
      <c r="F948" s="461"/>
      <c r="G948" s="461"/>
      <c r="H948" s="461"/>
      <c r="I948" s="461"/>
      <c r="J948" s="461"/>
      <c r="K948" s="461"/>
      <c r="L948" s="461"/>
      <c r="M948" s="461"/>
      <c r="N948" s="461"/>
      <c r="O948" s="461"/>
      <c r="P948" s="461"/>
      <c r="Q948" s="461"/>
    </row>
    <row r="949" ht="25.15" customHeight="true" x14ac:dyDescent="0.2">
      <c r="C949" s="461"/>
      <c r="D949" s="461"/>
      <c r="E949" s="461"/>
      <c r="F949" s="461"/>
      <c r="G949" s="461"/>
      <c r="H949" s="461"/>
      <c r="I949" s="461"/>
      <c r="J949" s="461"/>
      <c r="K949" s="461"/>
      <c r="L949" s="461"/>
      <c r="M949" s="461"/>
      <c r="N949" s="461"/>
      <c r="O949" s="461"/>
      <c r="P949" s="461"/>
      <c r="Q949" s="461"/>
    </row>
    <row r="950" ht="25.15" customHeight="true" x14ac:dyDescent="0.2">
      <c r="C950" s="461"/>
      <c r="D950" s="461"/>
      <c r="E950" s="461"/>
      <c r="F950" s="461"/>
      <c r="G950" s="461"/>
      <c r="H950" s="461"/>
      <c r="I950" s="461"/>
      <c r="J950" s="461"/>
      <c r="K950" s="461"/>
      <c r="L950" s="461"/>
      <c r="M950" s="461"/>
      <c r="N950" s="461"/>
      <c r="O950" s="461"/>
      <c r="P950" s="461"/>
      <c r="Q950" s="461"/>
    </row>
    <row r="951" ht="25.15" customHeight="true" x14ac:dyDescent="0.2">
      <c r="C951" s="461"/>
      <c r="D951" s="461"/>
      <c r="E951" s="461"/>
      <c r="F951" s="461"/>
      <c r="G951" s="461"/>
      <c r="H951" s="461"/>
      <c r="I951" s="461"/>
      <c r="J951" s="461"/>
      <c r="K951" s="461"/>
      <c r="L951" s="461"/>
      <c r="M951" s="461"/>
      <c r="N951" s="461"/>
      <c r="O951" s="461"/>
      <c r="P951" s="461"/>
      <c r="Q951" s="461"/>
    </row>
    <row r="952" ht="25.15" customHeight="true" x14ac:dyDescent="0.2">
      <c r="C952" s="461"/>
      <c r="D952" s="461"/>
      <c r="E952" s="461"/>
      <c r="F952" s="461"/>
      <c r="G952" s="461"/>
      <c r="H952" s="461"/>
      <c r="I952" s="461"/>
      <c r="J952" s="461"/>
      <c r="K952" s="461"/>
      <c r="L952" s="461"/>
      <c r="M952" s="461"/>
      <c r="N952" s="461"/>
      <c r="O952" s="461"/>
      <c r="P952" s="461"/>
      <c r="Q952" s="461"/>
    </row>
    <row r="953" ht="25.15" customHeight="true" x14ac:dyDescent="0.2">
      <c r="C953" s="461"/>
      <c r="D953" s="461"/>
      <c r="E953" s="461"/>
      <c r="F953" s="461"/>
      <c r="G953" s="461"/>
      <c r="H953" s="461"/>
      <c r="I953" s="461"/>
      <c r="J953" s="461"/>
      <c r="K953" s="461"/>
      <c r="L953" s="461"/>
      <c r="M953" s="461"/>
      <c r="N953" s="461"/>
      <c r="O953" s="461"/>
      <c r="P953" s="461"/>
      <c r="Q953" s="461"/>
    </row>
    <row r="954" ht="25.15" customHeight="true" x14ac:dyDescent="0.2">
      <c r="C954" s="461"/>
      <c r="D954" s="461"/>
      <c r="E954" s="461"/>
      <c r="F954" s="461"/>
      <c r="G954" s="461"/>
      <c r="H954" s="461"/>
      <c r="I954" s="461"/>
      <c r="J954" s="461"/>
      <c r="K954" s="461"/>
      <c r="L954" s="461"/>
      <c r="M954" s="461"/>
      <c r="N954" s="461"/>
      <c r="O954" s="461"/>
      <c r="P954" s="461"/>
      <c r="Q954" s="461"/>
    </row>
    <row r="955" ht="25.15" customHeight="true" x14ac:dyDescent="0.2">
      <c r="C955" s="461"/>
      <c r="D955" s="461"/>
      <c r="E955" s="461"/>
      <c r="F955" s="461"/>
      <c r="G955" s="461"/>
      <c r="H955" s="461"/>
      <c r="I955" s="461"/>
      <c r="J955" s="461"/>
      <c r="K955" s="461"/>
      <c r="L955" s="461"/>
      <c r="M955" s="461"/>
      <c r="N955" s="461"/>
      <c r="O955" s="461"/>
      <c r="P955" s="461"/>
      <c r="Q955" s="461"/>
    </row>
    <row r="956" ht="25.15" customHeight="true" x14ac:dyDescent="0.2">
      <c r="C956" s="461"/>
      <c r="D956" s="461"/>
      <c r="E956" s="461"/>
      <c r="F956" s="461"/>
      <c r="G956" s="461"/>
      <c r="H956" s="461"/>
      <c r="I956" s="461"/>
      <c r="J956" s="461"/>
      <c r="K956" s="461"/>
      <c r="L956" s="461"/>
      <c r="M956" s="461"/>
      <c r="N956" s="461"/>
      <c r="O956" s="461"/>
      <c r="P956" s="461"/>
      <c r="Q956" s="461"/>
    </row>
    <row r="957" ht="25.15" customHeight="true" x14ac:dyDescent="0.2">
      <c r="C957" s="461"/>
      <c r="D957" s="461"/>
      <c r="E957" s="461"/>
      <c r="F957" s="461"/>
      <c r="G957" s="461"/>
      <c r="H957" s="461"/>
      <c r="I957" s="461"/>
      <c r="J957" s="461"/>
      <c r="K957" s="461"/>
      <c r="L957" s="461"/>
      <c r="M957" s="461"/>
      <c r="N957" s="461"/>
      <c r="O957" s="461"/>
      <c r="P957" s="461"/>
      <c r="Q957" s="461"/>
    </row>
    <row r="958" ht="25.15" customHeight="true" x14ac:dyDescent="0.2">
      <c r="C958" s="461"/>
      <c r="D958" s="461"/>
      <c r="E958" s="461"/>
      <c r="F958" s="461"/>
      <c r="G958" s="461"/>
      <c r="H958" s="461"/>
      <c r="I958" s="461"/>
      <c r="J958" s="461"/>
      <c r="K958" s="461"/>
      <c r="L958" s="461"/>
      <c r="M958" s="461"/>
      <c r="N958" s="461"/>
      <c r="O958" s="461"/>
      <c r="P958" s="461"/>
      <c r="Q958" s="461"/>
    </row>
    <row r="959" ht="25.15" customHeight="true" x14ac:dyDescent="0.2">
      <c r="C959" s="461"/>
      <c r="D959" s="461"/>
      <c r="E959" s="461"/>
      <c r="F959" s="461"/>
      <c r="G959" s="461"/>
      <c r="H959" s="461"/>
      <c r="I959" s="461"/>
      <c r="J959" s="461"/>
      <c r="K959" s="461"/>
      <c r="L959" s="461"/>
      <c r="M959" s="461"/>
      <c r="N959" s="461"/>
      <c r="O959" s="461"/>
      <c r="P959" s="461"/>
      <c r="Q959" s="461"/>
    </row>
    <row r="960" ht="25.15" customHeight="true" x14ac:dyDescent="0.2">
      <c r="C960" s="461"/>
      <c r="D960" s="461"/>
      <c r="E960" s="461"/>
      <c r="F960" s="461"/>
      <c r="G960" s="461"/>
      <c r="H960" s="461"/>
      <c r="I960" s="461"/>
      <c r="J960" s="461"/>
      <c r="K960" s="461"/>
      <c r="L960" s="461"/>
      <c r="M960" s="461"/>
      <c r="N960" s="461"/>
      <c r="O960" s="461"/>
      <c r="P960" s="461"/>
      <c r="Q960" s="461"/>
    </row>
    <row r="961" ht="25.15" customHeight="true" x14ac:dyDescent="0.2">
      <c r="C961" s="461"/>
      <c r="D961" s="461"/>
      <c r="E961" s="461"/>
      <c r="F961" s="461"/>
      <c r="G961" s="461"/>
      <c r="H961" s="461"/>
      <c r="I961" s="461"/>
      <c r="J961" s="461"/>
      <c r="K961" s="461"/>
      <c r="L961" s="461"/>
      <c r="M961" s="461"/>
      <c r="N961" s="461"/>
      <c r="O961" s="461"/>
      <c r="P961" s="461"/>
      <c r="Q961" s="461"/>
    </row>
    <row r="962" ht="25.15" customHeight="true" x14ac:dyDescent="0.2">
      <c r="C962" s="461"/>
      <c r="D962" s="461"/>
      <c r="E962" s="461"/>
      <c r="F962" s="461"/>
      <c r="G962" s="461"/>
      <c r="H962" s="461"/>
      <c r="I962" s="461"/>
      <c r="J962" s="461"/>
      <c r="K962" s="461"/>
      <c r="L962" s="461"/>
      <c r="M962" s="461"/>
      <c r="N962" s="461"/>
      <c r="O962" s="461"/>
      <c r="P962" s="461"/>
      <c r="Q962" s="461"/>
    </row>
    <row r="963" ht="25.15" customHeight="true" x14ac:dyDescent="0.2">
      <c r="C963" s="461"/>
      <c r="D963" s="461"/>
      <c r="E963" s="461"/>
      <c r="F963" s="461"/>
      <c r="G963" s="461"/>
      <c r="H963" s="461"/>
      <c r="I963" s="461"/>
      <c r="J963" s="461"/>
      <c r="K963" s="461"/>
      <c r="L963" s="461"/>
      <c r="M963" s="461"/>
      <c r="N963" s="461"/>
      <c r="O963" s="461"/>
      <c r="P963" s="461"/>
      <c r="Q963" s="461"/>
    </row>
    <row r="964" ht="25.15" customHeight="true" x14ac:dyDescent="0.2">
      <c r="C964" s="461"/>
      <c r="D964" s="461"/>
      <c r="E964" s="461"/>
      <c r="F964" s="461"/>
      <c r="G964" s="461"/>
      <c r="H964" s="461"/>
      <c r="I964" s="461"/>
      <c r="J964" s="461"/>
      <c r="K964" s="461"/>
      <c r="L964" s="461"/>
      <c r="M964" s="461"/>
      <c r="N964" s="461"/>
      <c r="O964" s="461"/>
      <c r="P964" s="461"/>
      <c r="Q964" s="461"/>
    </row>
    <row r="965" ht="25.15" customHeight="true" x14ac:dyDescent="0.2">
      <c r="C965" s="461"/>
      <c r="D965" s="461"/>
      <c r="E965" s="461"/>
      <c r="F965" s="461"/>
      <c r="G965" s="461"/>
      <c r="H965" s="461"/>
      <c r="I965" s="461"/>
      <c r="J965" s="461"/>
      <c r="K965" s="461"/>
      <c r="L965" s="461"/>
      <c r="M965" s="461"/>
      <c r="N965" s="461"/>
      <c r="O965" s="461"/>
      <c r="P965" s="461"/>
      <c r="Q965" s="461"/>
    </row>
    <row r="966" ht="25.15" customHeight="true" x14ac:dyDescent="0.2">
      <c r="C966" s="461"/>
      <c r="D966" s="461"/>
      <c r="E966" s="461"/>
      <c r="F966" s="461"/>
      <c r="G966" s="461"/>
      <c r="H966" s="461"/>
      <c r="I966" s="461"/>
      <c r="J966" s="461"/>
      <c r="K966" s="461"/>
      <c r="L966" s="461"/>
      <c r="M966" s="461"/>
      <c r="N966" s="461"/>
      <c r="O966" s="461"/>
      <c r="P966" s="461"/>
      <c r="Q966" s="461"/>
    </row>
    <row r="967" ht="25.15" customHeight="true" x14ac:dyDescent="0.2">
      <c r="C967" s="461"/>
      <c r="D967" s="461"/>
      <c r="E967" s="461"/>
      <c r="F967" s="461"/>
      <c r="G967" s="461"/>
      <c r="H967" s="461"/>
      <c r="I967" s="461"/>
      <c r="J967" s="461"/>
      <c r="K967" s="461"/>
      <c r="L967" s="461"/>
      <c r="M967" s="461"/>
      <c r="N967" s="461"/>
      <c r="O967" s="461"/>
      <c r="P967" s="461"/>
      <c r="Q967" s="461"/>
    </row>
    <row r="968" ht="25.15" customHeight="true" x14ac:dyDescent="0.2">
      <c r="C968" s="461"/>
      <c r="D968" s="461"/>
      <c r="E968" s="461"/>
      <c r="F968" s="461"/>
      <c r="G968" s="461"/>
      <c r="H968" s="461"/>
      <c r="I968" s="461"/>
      <c r="J968" s="461"/>
      <c r="K968" s="461"/>
      <c r="L968" s="461"/>
      <c r="M968" s="461"/>
      <c r="N968" s="461"/>
      <c r="O968" s="461"/>
      <c r="P968" s="461"/>
      <c r="Q968" s="461"/>
    </row>
    <row r="969" ht="25.15" customHeight="true" x14ac:dyDescent="0.2">
      <c r="C969" s="461"/>
      <c r="D969" s="461"/>
      <c r="E969" s="461"/>
      <c r="F969" s="461"/>
      <c r="G969" s="461"/>
      <c r="H969" s="461"/>
      <c r="I969" s="461"/>
      <c r="J969" s="461"/>
      <c r="K969" s="461"/>
      <c r="L969" s="461"/>
      <c r="M969" s="461"/>
      <c r="N969" s="461"/>
      <c r="O969" s="461"/>
      <c r="P969" s="461"/>
      <c r="Q969" s="461"/>
    </row>
    <row r="970" ht="25.15" customHeight="true" x14ac:dyDescent="0.2">
      <c r="C970" s="461"/>
      <c r="D970" s="461"/>
      <c r="E970" s="461"/>
      <c r="F970" s="461"/>
      <c r="G970" s="461"/>
      <c r="H970" s="461"/>
      <c r="I970" s="461"/>
      <c r="J970" s="461"/>
      <c r="K970" s="461"/>
      <c r="L970" s="461"/>
      <c r="M970" s="461"/>
      <c r="N970" s="461"/>
      <c r="O970" s="461"/>
      <c r="P970" s="461"/>
      <c r="Q970" s="461"/>
    </row>
    <row r="971" ht="25.15" customHeight="true" x14ac:dyDescent="0.2">
      <c r="C971" s="461"/>
      <c r="D971" s="461"/>
      <c r="E971" s="461"/>
      <c r="F971" s="461"/>
      <c r="G971" s="461"/>
      <c r="H971" s="461"/>
      <c r="I971" s="461"/>
      <c r="J971" s="461"/>
      <c r="K971" s="461"/>
      <c r="L971" s="461"/>
      <c r="M971" s="461"/>
      <c r="N971" s="461"/>
      <c r="O971" s="461"/>
      <c r="P971" s="461"/>
      <c r="Q971" s="461"/>
    </row>
    <row r="972" ht="25.15" customHeight="true" x14ac:dyDescent="0.2">
      <c r="C972" s="461"/>
      <c r="D972" s="461"/>
      <c r="E972" s="461"/>
      <c r="F972" s="461"/>
      <c r="G972" s="461"/>
      <c r="H972" s="461"/>
      <c r="I972" s="461"/>
      <c r="J972" s="461"/>
      <c r="K972" s="461"/>
      <c r="L972" s="461"/>
      <c r="M972" s="461"/>
      <c r="N972" s="461"/>
      <c r="O972" s="461"/>
      <c r="P972" s="461"/>
      <c r="Q972" s="461"/>
    </row>
    <row r="973" ht="25.15" customHeight="true" x14ac:dyDescent="0.2">
      <c r="C973" s="461"/>
      <c r="D973" s="461"/>
      <c r="E973" s="461"/>
      <c r="F973" s="461"/>
      <c r="G973" s="461"/>
      <c r="H973" s="461"/>
      <c r="I973" s="461"/>
      <c r="J973" s="461"/>
      <c r="K973" s="461"/>
      <c r="L973" s="461"/>
      <c r="M973" s="461"/>
      <c r="N973" s="461"/>
      <c r="O973" s="461"/>
      <c r="P973" s="461"/>
      <c r="Q973" s="461"/>
    </row>
    <row r="974" ht="25.15" customHeight="true" x14ac:dyDescent="0.2">
      <c r="C974" s="461"/>
      <c r="D974" s="461"/>
      <c r="E974" s="461"/>
      <c r="F974" s="461"/>
      <c r="G974" s="461"/>
      <c r="H974" s="461"/>
      <c r="I974" s="461"/>
      <c r="J974" s="461"/>
      <c r="K974" s="461"/>
      <c r="L974" s="461"/>
      <c r="M974" s="461"/>
      <c r="N974" s="461"/>
      <c r="O974" s="461"/>
      <c r="P974" s="461"/>
      <c r="Q974" s="461"/>
    </row>
    <row r="975" ht="25.15" customHeight="true" x14ac:dyDescent="0.2">
      <c r="C975" s="461"/>
      <c r="D975" s="461"/>
      <c r="E975" s="461"/>
      <c r="F975" s="461"/>
      <c r="G975" s="461"/>
      <c r="H975" s="461"/>
      <c r="I975" s="461"/>
      <c r="J975" s="461"/>
      <c r="K975" s="461"/>
      <c r="L975" s="461"/>
      <c r="M975" s="461"/>
      <c r="N975" s="461"/>
      <c r="O975" s="461"/>
      <c r="P975" s="461"/>
      <c r="Q975" s="461"/>
    </row>
    <row r="976" ht="25.15" customHeight="true" x14ac:dyDescent="0.2">
      <c r="C976" s="461"/>
      <c r="D976" s="461"/>
      <c r="E976" s="461"/>
      <c r="F976" s="461"/>
      <c r="G976" s="461"/>
      <c r="H976" s="461"/>
      <c r="I976" s="461"/>
      <c r="J976" s="461"/>
      <c r="K976" s="461"/>
      <c r="L976" s="461"/>
      <c r="M976" s="461"/>
      <c r="N976" s="461"/>
      <c r="O976" s="461"/>
      <c r="P976" s="461"/>
      <c r="Q976" s="461"/>
    </row>
    <row r="977" ht="25.15" customHeight="true" x14ac:dyDescent="0.2">
      <c r="C977" s="461"/>
      <c r="D977" s="461"/>
      <c r="E977" s="461"/>
      <c r="F977" s="461"/>
      <c r="G977" s="461"/>
      <c r="H977" s="461"/>
      <c r="I977" s="461"/>
      <c r="J977" s="461"/>
      <c r="K977" s="461"/>
      <c r="L977" s="461"/>
      <c r="M977" s="461"/>
      <c r="N977" s="461"/>
      <c r="O977" s="461"/>
      <c r="P977" s="461"/>
      <c r="Q977" s="461"/>
    </row>
    <row r="978" ht="25.15" customHeight="true" x14ac:dyDescent="0.2">
      <c r="C978" s="461"/>
      <c r="D978" s="461"/>
      <c r="E978" s="461"/>
      <c r="F978" s="461"/>
      <c r="G978" s="461"/>
      <c r="H978" s="461"/>
      <c r="I978" s="461"/>
      <c r="J978" s="461"/>
      <c r="K978" s="461"/>
      <c r="L978" s="461"/>
      <c r="M978" s="461"/>
      <c r="N978" s="461"/>
      <c r="O978" s="461"/>
      <c r="P978" s="461"/>
      <c r="Q978" s="461"/>
    </row>
    <row r="979" ht="25.15" customHeight="true" x14ac:dyDescent="0.2">
      <c r="C979" s="461"/>
      <c r="D979" s="461"/>
      <c r="E979" s="461"/>
      <c r="F979" s="461"/>
      <c r="G979" s="461"/>
      <c r="H979" s="461"/>
      <c r="I979" s="461"/>
      <c r="J979" s="461"/>
      <c r="K979" s="461"/>
      <c r="L979" s="461"/>
      <c r="M979" s="461"/>
      <c r="N979" s="461"/>
      <c r="O979" s="461"/>
      <c r="P979" s="461"/>
      <c r="Q979" s="461"/>
    </row>
    <row r="980" ht="25.15" customHeight="true" x14ac:dyDescent="0.2">
      <c r="C980" s="461"/>
      <c r="D980" s="461"/>
      <c r="E980" s="461"/>
      <c r="F980" s="461"/>
      <c r="G980" s="461"/>
      <c r="H980" s="461"/>
      <c r="I980" s="461"/>
      <c r="J980" s="461"/>
      <c r="K980" s="461"/>
      <c r="L980" s="461"/>
      <c r="M980" s="461"/>
      <c r="N980" s="461"/>
      <c r="O980" s="461"/>
      <c r="P980" s="461"/>
      <c r="Q980" s="461"/>
    </row>
    <row r="981" ht="25.15" customHeight="true" x14ac:dyDescent="0.2">
      <c r="C981" s="461"/>
      <c r="D981" s="461"/>
      <c r="E981" s="461"/>
      <c r="F981" s="461"/>
      <c r="G981" s="461"/>
      <c r="H981" s="461"/>
      <c r="I981" s="461"/>
      <c r="J981" s="461"/>
      <c r="K981" s="461"/>
      <c r="L981" s="461"/>
      <c r="M981" s="461"/>
      <c r="N981" s="461"/>
      <c r="O981" s="461"/>
      <c r="P981" s="461"/>
      <c r="Q981" s="461"/>
    </row>
    <row r="982" ht="25.15" customHeight="true" x14ac:dyDescent="0.2">
      <c r="C982" s="461"/>
      <c r="D982" s="461"/>
      <c r="E982" s="461"/>
      <c r="F982" s="461"/>
      <c r="G982" s="461"/>
      <c r="H982" s="461"/>
      <c r="I982" s="461"/>
      <c r="J982" s="461"/>
      <c r="K982" s="461"/>
      <c r="L982" s="461"/>
      <c r="M982" s="461"/>
      <c r="N982" s="461"/>
      <c r="O982" s="461"/>
      <c r="P982" s="461"/>
      <c r="Q982" s="461"/>
    </row>
    <row r="983" ht="25.15" customHeight="true" x14ac:dyDescent="0.2">
      <c r="C983" s="461"/>
      <c r="D983" s="461"/>
      <c r="E983" s="461"/>
      <c r="F983" s="461"/>
      <c r="G983" s="461"/>
      <c r="H983" s="461"/>
      <c r="I983" s="461"/>
      <c r="J983" s="461"/>
      <c r="K983" s="461"/>
      <c r="L983" s="461"/>
      <c r="M983" s="461"/>
      <c r="N983" s="461"/>
      <c r="O983" s="461"/>
      <c r="P983" s="461"/>
      <c r="Q983" s="461"/>
    </row>
    <row r="984" ht="25.15" customHeight="true" x14ac:dyDescent="0.2">
      <c r="C984" s="461"/>
      <c r="D984" s="461"/>
      <c r="E984" s="461"/>
      <c r="F984" s="461"/>
      <c r="G984" s="461"/>
      <c r="H984" s="461"/>
      <c r="I984" s="461"/>
      <c r="J984" s="461"/>
      <c r="K984" s="461"/>
      <c r="L984" s="461"/>
      <c r="M984" s="461"/>
      <c r="N984" s="461"/>
      <c r="O984" s="461"/>
      <c r="P984" s="461"/>
      <c r="Q984" s="461"/>
    </row>
    <row r="985" ht="25.15" customHeight="true" x14ac:dyDescent="0.2">
      <c r="C985" s="461"/>
      <c r="D985" s="461"/>
      <c r="E985" s="461"/>
      <c r="F985" s="461"/>
      <c r="G985" s="461"/>
      <c r="H985" s="461"/>
      <c r="I985" s="461"/>
      <c r="J985" s="461"/>
      <c r="K985" s="461"/>
      <c r="L985" s="461"/>
      <c r="M985" s="461"/>
      <c r="N985" s="461"/>
      <c r="O985" s="461"/>
      <c r="P985" s="461"/>
      <c r="Q985" s="461"/>
    </row>
    <row r="986" ht="25.15" customHeight="true" x14ac:dyDescent="0.2">
      <c r="C986" s="461"/>
      <c r="D986" s="461"/>
      <c r="E986" s="461"/>
      <c r="F986" s="461"/>
      <c r="G986" s="461"/>
      <c r="H986" s="461"/>
      <c r="I986" s="461"/>
      <c r="J986" s="461"/>
      <c r="K986" s="461"/>
      <c r="L986" s="461"/>
      <c r="M986" s="461"/>
      <c r="N986" s="461"/>
      <c r="O986" s="461"/>
      <c r="P986" s="461"/>
      <c r="Q986" s="461"/>
    </row>
    <row r="987" ht="25.15" customHeight="true" x14ac:dyDescent="0.2">
      <c r="C987" s="461"/>
      <c r="D987" s="461"/>
      <c r="E987" s="461"/>
      <c r="F987" s="461"/>
      <c r="G987" s="461"/>
      <c r="H987" s="461"/>
      <c r="I987" s="461"/>
      <c r="J987" s="461"/>
      <c r="K987" s="461"/>
      <c r="L987" s="461"/>
      <c r="M987" s="461"/>
      <c r="N987" s="461"/>
      <c r="O987" s="461"/>
      <c r="P987" s="461"/>
      <c r="Q987" s="461"/>
    </row>
    <row r="988" ht="25.15" customHeight="true" x14ac:dyDescent="0.2">
      <c r="C988" s="461"/>
      <c r="D988" s="461"/>
      <c r="E988" s="461"/>
      <c r="F988" s="461"/>
      <c r="G988" s="461"/>
      <c r="H988" s="461"/>
      <c r="I988" s="461"/>
      <c r="J988" s="461"/>
      <c r="K988" s="461"/>
      <c r="L988" s="461"/>
      <c r="M988" s="461"/>
      <c r="N988" s="461"/>
      <c r="O988" s="461"/>
      <c r="P988" s="461"/>
      <c r="Q988" s="461"/>
    </row>
    <row r="989" ht="25.15" customHeight="true" x14ac:dyDescent="0.2">
      <c r="C989" s="461"/>
      <c r="D989" s="461"/>
      <c r="E989" s="461"/>
      <c r="F989" s="461"/>
      <c r="G989" s="461"/>
      <c r="H989" s="461"/>
      <c r="I989" s="461"/>
      <c r="J989" s="461"/>
      <c r="K989" s="461"/>
      <c r="L989" s="461"/>
      <c r="M989" s="461"/>
      <c r="N989" s="461"/>
      <c r="O989" s="461"/>
      <c r="P989" s="461"/>
      <c r="Q989" s="461"/>
    </row>
    <row r="990" ht="25.15" customHeight="true" x14ac:dyDescent="0.2">
      <c r="C990" s="461"/>
      <c r="D990" s="461"/>
      <c r="E990" s="461"/>
      <c r="F990" s="461"/>
      <c r="G990" s="461"/>
      <c r="H990" s="461"/>
      <c r="I990" s="461"/>
      <c r="J990" s="461"/>
      <c r="K990" s="461"/>
      <c r="L990" s="461"/>
      <c r="M990" s="461"/>
      <c r="N990" s="461"/>
      <c r="O990" s="461"/>
      <c r="P990" s="461"/>
      <c r="Q990" s="461"/>
    </row>
    <row r="991" ht="25.15" customHeight="true" x14ac:dyDescent="0.2">
      <c r="C991" s="461"/>
      <c r="D991" s="461"/>
      <c r="E991" s="461"/>
      <c r="F991" s="461"/>
      <c r="G991" s="461"/>
      <c r="H991" s="461"/>
      <c r="I991" s="461"/>
      <c r="J991" s="461"/>
      <c r="K991" s="461"/>
      <c r="L991" s="461"/>
      <c r="M991" s="461"/>
      <c r="N991" s="461"/>
      <c r="O991" s="461"/>
      <c r="P991" s="461"/>
      <c r="Q991" s="461"/>
    </row>
    <row r="992" ht="25.15" customHeight="true" x14ac:dyDescent="0.2">
      <c r="C992" s="461"/>
      <c r="D992" s="461"/>
      <c r="E992" s="461"/>
      <c r="F992" s="461"/>
      <c r="G992" s="461"/>
      <c r="H992" s="461"/>
      <c r="I992" s="461"/>
      <c r="J992" s="461"/>
      <c r="K992" s="461"/>
      <c r="L992" s="461"/>
      <c r="M992" s="461"/>
      <c r="N992" s="461"/>
      <c r="O992" s="461"/>
      <c r="P992" s="461"/>
      <c r="Q992" s="461"/>
    </row>
    <row r="993" ht="25.15" customHeight="true" x14ac:dyDescent="0.2">
      <c r="C993" s="461"/>
      <c r="D993" s="461"/>
      <c r="E993" s="461"/>
      <c r="F993" s="461"/>
      <c r="G993" s="461"/>
      <c r="H993" s="461"/>
      <c r="I993" s="461"/>
      <c r="J993" s="461"/>
      <c r="K993" s="461"/>
      <c r="L993" s="461"/>
      <c r="M993" s="461"/>
      <c r="N993" s="461"/>
      <c r="O993" s="461"/>
      <c r="P993" s="461"/>
      <c r="Q993" s="461"/>
    </row>
    <row r="994" ht="25.15" customHeight="true" x14ac:dyDescent="0.2">
      <c r="C994" s="461"/>
      <c r="D994" s="461"/>
      <c r="E994" s="461"/>
      <c r="F994" s="461"/>
      <c r="G994" s="461"/>
      <c r="H994" s="461"/>
      <c r="I994" s="461"/>
      <c r="J994" s="461"/>
      <c r="K994" s="461"/>
      <c r="L994" s="461"/>
      <c r="M994" s="461"/>
      <c r="N994" s="461"/>
      <c r="O994" s="461"/>
      <c r="P994" s="461"/>
      <c r="Q994" s="461"/>
    </row>
    <row r="995" ht="25.15" customHeight="true" x14ac:dyDescent="0.2">
      <c r="C995" s="461"/>
      <c r="D995" s="461"/>
      <c r="E995" s="461"/>
      <c r="F995" s="461"/>
      <c r="G995" s="461"/>
      <c r="H995" s="461"/>
      <c r="I995" s="461"/>
      <c r="J995" s="461"/>
      <c r="K995" s="461"/>
      <c r="L995" s="461"/>
      <c r="M995" s="461"/>
      <c r="N995" s="461"/>
      <c r="O995" s="461"/>
      <c r="P995" s="461"/>
      <c r="Q995" s="461"/>
    </row>
    <row r="996" ht="25.15" customHeight="true" x14ac:dyDescent="0.2">
      <c r="C996" s="461"/>
      <c r="D996" s="461"/>
      <c r="E996" s="461"/>
      <c r="F996" s="461"/>
      <c r="G996" s="461"/>
      <c r="H996" s="461"/>
      <c r="I996" s="461"/>
      <c r="J996" s="461"/>
      <c r="K996" s="461"/>
      <c r="L996" s="461"/>
      <c r="M996" s="461"/>
      <c r="N996" s="461"/>
      <c r="O996" s="461"/>
      <c r="P996" s="461"/>
      <c r="Q996" s="461"/>
    </row>
    <row r="997" ht="25.15" customHeight="true" x14ac:dyDescent="0.2">
      <c r="C997" s="461"/>
      <c r="D997" s="461"/>
      <c r="E997" s="461"/>
      <c r="F997" s="461"/>
      <c r="G997" s="461"/>
      <c r="H997" s="461"/>
      <c r="I997" s="461"/>
      <c r="J997" s="461"/>
      <c r="K997" s="461"/>
      <c r="L997" s="461"/>
      <c r="M997" s="461"/>
      <c r="N997" s="461"/>
      <c r="O997" s="461"/>
      <c r="P997" s="461"/>
      <c r="Q997" s="461"/>
    </row>
    <row r="998" ht="25.15" customHeight="true" x14ac:dyDescent="0.2">
      <c r="C998" s="461"/>
      <c r="D998" s="461"/>
      <c r="E998" s="461"/>
      <c r="F998" s="461"/>
      <c r="G998" s="461"/>
      <c r="H998" s="461"/>
      <c r="I998" s="461"/>
      <c r="J998" s="461"/>
      <c r="K998" s="461"/>
      <c r="L998" s="461"/>
      <c r="M998" s="461"/>
      <c r="N998" s="461"/>
      <c r="O998" s="461"/>
      <c r="P998" s="461"/>
      <c r="Q998" s="461"/>
    </row>
    <row r="999" ht="25.15" customHeight="true" x14ac:dyDescent="0.2">
      <c r="C999" s="461"/>
      <c r="D999" s="461"/>
      <c r="E999" s="461"/>
      <c r="F999" s="461"/>
      <c r="G999" s="461"/>
      <c r="H999" s="461"/>
      <c r="I999" s="461"/>
      <c r="J999" s="461"/>
      <c r="K999" s="461"/>
      <c r="L999" s="461"/>
      <c r="M999" s="461"/>
      <c r="N999" s="461"/>
      <c r="O999" s="461"/>
      <c r="P999" s="461"/>
      <c r="Q999" s="461"/>
    </row>
    <row r="1000" ht="25.15" customHeight="true" x14ac:dyDescent="0.2">
      <c r="C1000" s="461"/>
      <c r="D1000" s="461"/>
      <c r="E1000" s="461"/>
      <c r="F1000" s="461"/>
      <c r="G1000" s="461"/>
      <c r="H1000" s="461"/>
      <c r="I1000" s="461"/>
      <c r="J1000" s="461"/>
      <c r="K1000" s="461"/>
      <c r="L1000" s="461"/>
      <c r="M1000" s="461"/>
      <c r="N1000" s="461"/>
      <c r="O1000" s="461"/>
      <c r="P1000" s="461"/>
      <c r="Q1000" s="461"/>
    </row>
    <row r="1001" ht="25.15" customHeight="true" x14ac:dyDescent="0.2">
      <c r="C1001" s="461"/>
      <c r="D1001" s="461"/>
      <c r="E1001" s="461"/>
      <c r="F1001" s="461"/>
      <c r="G1001" s="461"/>
      <c r="H1001" s="461"/>
      <c r="I1001" s="461"/>
      <c r="J1001" s="461"/>
      <c r="K1001" s="461"/>
      <c r="L1001" s="461"/>
      <c r="M1001" s="461"/>
      <c r="N1001" s="461"/>
      <c r="O1001" s="461"/>
      <c r="P1001" s="461"/>
      <c r="Q1001" s="461"/>
    </row>
    <row r="1002" ht="25.15" customHeight="true" x14ac:dyDescent="0.2">
      <c r="C1002" s="461"/>
      <c r="D1002" s="461"/>
      <c r="E1002" s="461"/>
      <c r="F1002" s="461"/>
      <c r="G1002" s="461"/>
      <c r="H1002" s="461"/>
      <c r="I1002" s="461"/>
      <c r="J1002" s="461"/>
      <c r="K1002" s="461"/>
      <c r="L1002" s="461"/>
      <c r="M1002" s="461"/>
      <c r="N1002" s="461"/>
      <c r="O1002" s="461"/>
      <c r="P1002" s="461"/>
      <c r="Q1002" s="461"/>
    </row>
    <row r="1003" ht="25.15" customHeight="true" x14ac:dyDescent="0.2">
      <c r="C1003" s="461"/>
      <c r="D1003" s="461"/>
      <c r="E1003" s="461"/>
      <c r="F1003" s="461"/>
      <c r="G1003" s="461"/>
      <c r="H1003" s="461"/>
      <c r="I1003" s="461"/>
      <c r="J1003" s="461"/>
      <c r="K1003" s="461"/>
      <c r="L1003" s="461"/>
      <c r="M1003" s="461"/>
      <c r="N1003" s="461"/>
      <c r="O1003" s="461"/>
      <c r="P1003" s="461"/>
      <c r="Q1003" s="461"/>
    </row>
    <row r="1004" ht="25.15" customHeight="true" x14ac:dyDescent="0.2">
      <c r="C1004" s="461"/>
      <c r="D1004" s="461"/>
      <c r="E1004" s="461"/>
      <c r="F1004" s="461"/>
      <c r="G1004" s="461"/>
      <c r="H1004" s="461"/>
      <c r="I1004" s="461"/>
      <c r="J1004" s="461"/>
      <c r="K1004" s="461"/>
      <c r="L1004" s="461"/>
      <c r="M1004" s="461"/>
      <c r="N1004" s="461"/>
      <c r="O1004" s="461"/>
      <c r="P1004" s="461"/>
      <c r="Q1004" s="461"/>
    </row>
    <row r="1005" ht="25.15" customHeight="true" x14ac:dyDescent="0.2">
      <c r="C1005" s="461"/>
      <c r="D1005" s="461"/>
      <c r="E1005" s="461"/>
      <c r="F1005" s="461"/>
      <c r="G1005" s="461"/>
      <c r="H1005" s="461"/>
      <c r="I1005" s="461"/>
      <c r="J1005" s="461"/>
      <c r="K1005" s="461"/>
      <c r="L1005" s="461"/>
      <c r="M1005" s="461"/>
      <c r="N1005" s="461"/>
      <c r="O1005" s="461"/>
      <c r="P1005" s="461"/>
      <c r="Q1005" s="461"/>
    </row>
    <row r="1006" ht="25.15" customHeight="true" x14ac:dyDescent="0.2">
      <c r="C1006" s="461"/>
      <c r="D1006" s="461"/>
      <c r="E1006" s="461"/>
      <c r="F1006" s="461"/>
      <c r="G1006" s="461"/>
      <c r="H1006" s="461"/>
      <c r="I1006" s="461"/>
      <c r="J1006" s="461"/>
      <c r="K1006" s="461"/>
      <c r="L1006" s="461"/>
      <c r="M1006" s="461"/>
      <c r="N1006" s="461"/>
      <c r="O1006" s="461"/>
      <c r="P1006" s="461"/>
      <c r="Q1006" s="461"/>
    </row>
    <row r="1007" ht="25.15" customHeight="true" x14ac:dyDescent="0.2">
      <c r="C1007" s="461"/>
      <c r="D1007" s="461"/>
      <c r="E1007" s="461"/>
      <c r="F1007" s="461"/>
      <c r="G1007" s="461"/>
      <c r="H1007" s="461"/>
      <c r="I1007" s="461"/>
      <c r="J1007" s="461"/>
      <c r="K1007" s="461"/>
      <c r="L1007" s="461"/>
      <c r="M1007" s="461"/>
      <c r="N1007" s="461"/>
      <c r="O1007" s="461"/>
      <c r="P1007" s="461"/>
      <c r="Q1007" s="461"/>
    </row>
    <row r="1008" ht="25.15" customHeight="true" x14ac:dyDescent="0.2">
      <c r="C1008" s="461"/>
      <c r="D1008" s="461"/>
      <c r="E1008" s="461"/>
      <c r="F1008" s="461"/>
      <c r="G1008" s="461"/>
      <c r="H1008" s="461"/>
      <c r="I1008" s="461"/>
      <c r="J1008" s="461"/>
      <c r="K1008" s="461"/>
      <c r="L1008" s="461"/>
      <c r="M1008" s="461"/>
      <c r="N1008" s="461"/>
      <c r="O1008" s="461"/>
      <c r="P1008" s="461"/>
      <c r="Q1008" s="461"/>
    </row>
    <row r="1009" ht="25.15" customHeight="true" x14ac:dyDescent="0.2">
      <c r="C1009" s="461"/>
      <c r="D1009" s="461"/>
      <c r="E1009" s="461"/>
      <c r="F1009" s="461"/>
      <c r="G1009" s="461"/>
      <c r="H1009" s="461"/>
      <c r="I1009" s="461"/>
      <c r="J1009" s="461"/>
      <c r="K1009" s="461"/>
      <c r="L1009" s="461"/>
      <c r="M1009" s="461"/>
      <c r="N1009" s="461"/>
      <c r="O1009" s="461"/>
      <c r="P1009" s="461"/>
      <c r="Q1009" s="461"/>
    </row>
    <row r="1010" ht="25.15" customHeight="true" x14ac:dyDescent="0.2">
      <c r="C1010" s="461"/>
      <c r="D1010" s="461"/>
      <c r="E1010" s="461"/>
      <c r="F1010" s="461"/>
      <c r="G1010" s="461"/>
      <c r="H1010" s="461"/>
      <c r="I1010" s="461"/>
      <c r="J1010" s="461"/>
      <c r="K1010" s="461"/>
      <c r="L1010" s="461"/>
      <c r="M1010" s="461"/>
      <c r="N1010" s="461"/>
      <c r="O1010" s="461"/>
      <c r="P1010" s="461"/>
      <c r="Q1010" s="461"/>
    </row>
    <row r="1011" ht="25.15" customHeight="true" x14ac:dyDescent="0.2">
      <c r="C1011" s="461"/>
      <c r="D1011" s="461"/>
      <c r="E1011" s="461"/>
      <c r="F1011" s="461"/>
      <c r="G1011" s="461"/>
      <c r="H1011" s="461"/>
      <c r="I1011" s="461"/>
      <c r="J1011" s="461"/>
      <c r="K1011" s="461"/>
      <c r="L1011" s="461"/>
      <c r="M1011" s="461"/>
      <c r="N1011" s="461"/>
      <c r="O1011" s="461"/>
      <c r="P1011" s="461"/>
      <c r="Q1011" s="461"/>
    </row>
    <row r="1012" ht="25.15" customHeight="true" x14ac:dyDescent="0.2">
      <c r="C1012" s="461"/>
      <c r="D1012" s="461"/>
      <c r="E1012" s="461"/>
      <c r="F1012" s="461"/>
      <c r="G1012" s="461"/>
      <c r="H1012" s="461"/>
      <c r="I1012" s="461"/>
      <c r="J1012" s="461"/>
      <c r="K1012" s="461"/>
      <c r="L1012" s="461"/>
      <c r="M1012" s="461"/>
      <c r="N1012" s="461"/>
      <c r="O1012" s="461"/>
      <c r="P1012" s="461"/>
      <c r="Q1012" s="461"/>
    </row>
    <row r="1013" ht="25.15" customHeight="true" x14ac:dyDescent="0.2">
      <c r="C1013" s="461"/>
      <c r="D1013" s="461"/>
      <c r="E1013" s="461"/>
      <c r="F1013" s="461"/>
      <c r="G1013" s="461"/>
      <c r="H1013" s="461"/>
      <c r="I1013" s="461"/>
      <c r="J1013" s="461"/>
      <c r="K1013" s="461"/>
      <c r="L1013" s="461"/>
      <c r="M1013" s="461"/>
      <c r="N1013" s="461"/>
      <c r="O1013" s="461"/>
      <c r="P1013" s="461"/>
      <c r="Q1013" s="461"/>
    </row>
    <row r="1014" ht="25.15" customHeight="true" x14ac:dyDescent="0.2">
      <c r="C1014" s="461"/>
      <c r="D1014" s="461"/>
      <c r="E1014" s="461"/>
      <c r="F1014" s="461"/>
      <c r="G1014" s="461"/>
      <c r="H1014" s="461"/>
      <c r="I1014" s="461"/>
      <c r="J1014" s="461"/>
      <c r="K1014" s="461"/>
      <c r="L1014" s="461"/>
      <c r="M1014" s="461"/>
      <c r="N1014" s="461"/>
      <c r="O1014" s="461"/>
      <c r="P1014" s="461"/>
      <c r="Q1014" s="461"/>
    </row>
    <row r="1015" ht="25.15" customHeight="true" x14ac:dyDescent="0.2">
      <c r="C1015" s="461"/>
      <c r="D1015" s="461"/>
      <c r="E1015" s="461"/>
      <c r="F1015" s="461"/>
      <c r="G1015" s="461"/>
      <c r="H1015" s="461"/>
      <c r="I1015" s="461"/>
      <c r="J1015" s="461"/>
      <c r="K1015" s="461"/>
      <c r="L1015" s="461"/>
      <c r="M1015" s="461"/>
      <c r="N1015" s="461"/>
      <c r="O1015" s="461"/>
      <c r="P1015" s="461"/>
      <c r="Q1015" s="461"/>
    </row>
    <row r="1016" ht="25.15" customHeight="true" x14ac:dyDescent="0.2">
      <c r="C1016" s="461"/>
      <c r="D1016" s="461"/>
      <c r="E1016" s="461"/>
      <c r="F1016" s="461"/>
      <c r="G1016" s="461"/>
      <c r="H1016" s="461"/>
      <c r="I1016" s="461"/>
      <c r="J1016" s="461"/>
      <c r="K1016" s="461"/>
      <c r="L1016" s="461"/>
      <c r="M1016" s="461"/>
      <c r="N1016" s="461"/>
      <c r="O1016" s="461"/>
      <c r="P1016" s="461"/>
      <c r="Q1016" s="461"/>
    </row>
    <row r="1017" ht="25.15" customHeight="true" x14ac:dyDescent="0.2">
      <c r="C1017" s="461"/>
      <c r="D1017" s="461"/>
      <c r="E1017" s="461"/>
      <c r="F1017" s="461"/>
      <c r="G1017" s="461"/>
      <c r="H1017" s="461"/>
      <c r="I1017" s="461"/>
      <c r="J1017" s="461"/>
      <c r="K1017" s="461"/>
      <c r="L1017" s="461"/>
      <c r="M1017" s="461"/>
      <c r="N1017" s="461"/>
      <c r="O1017" s="461"/>
      <c r="P1017" s="461"/>
      <c r="Q1017" s="461"/>
    </row>
    <row r="1018" ht="25.15" customHeight="true" x14ac:dyDescent="0.2">
      <c r="C1018" s="461"/>
      <c r="D1018" s="461"/>
      <c r="E1018" s="461"/>
      <c r="F1018" s="461"/>
      <c r="G1018" s="461"/>
      <c r="H1018" s="461"/>
      <c r="I1018" s="461"/>
      <c r="J1018" s="461"/>
      <c r="K1018" s="461"/>
      <c r="L1018" s="461"/>
      <c r="M1018" s="461"/>
      <c r="N1018" s="461"/>
      <c r="O1018" s="461"/>
      <c r="P1018" s="461"/>
      <c r="Q1018" s="461"/>
    </row>
    <row r="1019" ht="25.15" customHeight="true" x14ac:dyDescent="0.2">
      <c r="C1019" s="461"/>
      <c r="D1019" s="461"/>
      <c r="E1019" s="461"/>
      <c r="F1019" s="461"/>
      <c r="G1019" s="461"/>
      <c r="H1019" s="461"/>
      <c r="I1019" s="461"/>
      <c r="J1019" s="461"/>
      <c r="K1019" s="461"/>
      <c r="L1019" s="461"/>
      <c r="M1019" s="461"/>
      <c r="N1019" s="461"/>
      <c r="O1019" s="461"/>
      <c r="P1019" s="461"/>
      <c r="Q1019" s="461"/>
    </row>
    <row r="1020" ht="25.15" customHeight="true" x14ac:dyDescent="0.2">
      <c r="C1020" s="461"/>
      <c r="D1020" s="461"/>
      <c r="E1020" s="461"/>
      <c r="F1020" s="461"/>
      <c r="G1020" s="461"/>
      <c r="H1020" s="461"/>
      <c r="I1020" s="461"/>
      <c r="J1020" s="461"/>
      <c r="K1020" s="461"/>
      <c r="L1020" s="461"/>
      <c r="M1020" s="461"/>
      <c r="N1020" s="461"/>
      <c r="O1020" s="461"/>
      <c r="P1020" s="461"/>
      <c r="Q1020" s="461"/>
    </row>
    <row r="1021" ht="25.15" customHeight="true" x14ac:dyDescent="0.2">
      <c r="C1021" s="461"/>
      <c r="D1021" s="461"/>
      <c r="E1021" s="461"/>
      <c r="F1021" s="461"/>
      <c r="G1021" s="461"/>
      <c r="H1021" s="461"/>
      <c r="I1021" s="461"/>
      <c r="J1021" s="461"/>
      <c r="K1021" s="461"/>
      <c r="L1021" s="461"/>
      <c r="M1021" s="461"/>
      <c r="N1021" s="461"/>
      <c r="O1021" s="461"/>
      <c r="P1021" s="461"/>
      <c r="Q1021" s="461"/>
    </row>
    <row r="1022" ht="25.15" customHeight="true" x14ac:dyDescent="0.2">
      <c r="C1022" s="461"/>
      <c r="D1022" s="461"/>
      <c r="E1022" s="461"/>
      <c r="F1022" s="461"/>
      <c r="G1022" s="461"/>
      <c r="H1022" s="461"/>
      <c r="I1022" s="461"/>
      <c r="J1022" s="461"/>
      <c r="K1022" s="461"/>
      <c r="L1022" s="461"/>
      <c r="M1022" s="461"/>
      <c r="N1022" s="461"/>
      <c r="O1022" s="461"/>
      <c r="P1022" s="461"/>
      <c r="Q1022" s="461"/>
    </row>
    <row r="1023" ht="25.15" customHeight="true" x14ac:dyDescent="0.2">
      <c r="C1023" s="461"/>
      <c r="D1023" s="461"/>
      <c r="E1023" s="461"/>
      <c r="F1023" s="461"/>
      <c r="G1023" s="461"/>
      <c r="H1023" s="461"/>
      <c r="I1023" s="461"/>
      <c r="J1023" s="461"/>
      <c r="K1023" s="461"/>
      <c r="L1023" s="461"/>
      <c r="M1023" s="461"/>
      <c r="N1023" s="461"/>
      <c r="O1023" s="461"/>
      <c r="P1023" s="461"/>
      <c r="Q1023" s="461"/>
    </row>
    <row r="1024" ht="25.15" customHeight="true" x14ac:dyDescent="0.2">
      <c r="C1024" s="461"/>
      <c r="D1024" s="461"/>
      <c r="E1024" s="461"/>
      <c r="F1024" s="461"/>
      <c r="G1024" s="461"/>
      <c r="H1024" s="461"/>
      <c r="I1024" s="461"/>
      <c r="J1024" s="461"/>
      <c r="K1024" s="461"/>
      <c r="L1024" s="461"/>
      <c r="M1024" s="461"/>
      <c r="N1024" s="461"/>
      <c r="O1024" s="461"/>
      <c r="P1024" s="461"/>
      <c r="Q1024" s="461"/>
    </row>
    <row r="1025" s="218" customFormat="true" ht="21" customHeight="true" x14ac:dyDescent="0.2">
      <c r="A1025" s="1929" t="s">
        <v>147</v>
      </c>
      <c r="B1025" s="1930"/>
      <c r="C1025" s="1931"/>
      <c r="Z1025" s="211"/>
      <c r="AA1025" s="211"/>
      <c r="AB1025" s="211"/>
      <c r="AC1025" s="211"/>
      <c r="AD1025" s="211"/>
      <c r="AE1025" s="211"/>
      <c r="AF1025" s="211"/>
      <c r="AG1025" s="211"/>
      <c r="AH1025" s="211"/>
      <c r="AI1025" s="211"/>
      <c r="AJ1025" s="211"/>
      <c r="AK1025" s="211"/>
      <c r="AL1025" s="211"/>
      <c r="AM1025" s="211"/>
      <c r="AN1025" s="211"/>
      <c r="AO1025" s="211"/>
      <c r="AP1025" s="211"/>
      <c r="AQ1025" s="211"/>
      <c r="AR1025" s="211"/>
      <c r="AS1025" s="211"/>
      <c r="AT1025" s="211"/>
      <c r="AU1025" s="211"/>
      <c r="AV1025" s="211"/>
      <c r="AW1025" s="211"/>
      <c r="AX1025" s="211"/>
      <c r="AY1025" s="211"/>
      <c r="AZ1025" s="211"/>
      <c r="BA1025" s="223"/>
      <c r="BB1025" s="291"/>
      <c r="BC1025"/>
      <c r="BD1025"/>
      <c r="BE1025"/>
      <c r="BF1025"/>
      <c r="BG1025"/>
      <c r="BH1025"/>
      <c r="BI1025"/>
      <c r="BJ1025"/>
      <c r="BK1025"/>
      <c r="BL1025"/>
      <c r="BM1025"/>
      <c r="BN1025"/>
      <c r="BO1025"/>
      <c r="BP1025"/>
      <c r="BQ1025"/>
      <c r="BR1025"/>
      <c r="BS1025"/>
      <c r="BT1025"/>
      <c r="BU1025"/>
      <c r="BV1025"/>
      <c r="BW1025"/>
      <c r="BX1025"/>
      <c r="BY1025" s="223"/>
      <c r="BZ1025" s="224"/>
      <c r="CA1025" s="224"/>
      <c r="CB1025" s="224"/>
      <c r="CC1025" s="224"/>
      <c r="CD1025" s="224"/>
      <c r="CE1025" s="224"/>
      <c r="CF1025" s="224"/>
      <c r="CG1025" s="224"/>
      <c r="CH1025" s="224"/>
      <c r="CI1025" s="224"/>
      <c r="CJ1025" s="224"/>
      <c r="CK1025" s="224"/>
      <c r="CL1025" s="224"/>
      <c r="CM1025" s="224"/>
      <c r="CN1025" s="224"/>
      <c r="CO1025" s="224"/>
      <c r="CP1025" s="224"/>
      <c r="CQ1025" s="224"/>
      <c r="CR1025" s="224"/>
      <c r="CS1025" s="224"/>
      <c r="CT1025" s="224"/>
      <c r="CU1025" s="224"/>
      <c r="CV1025" s="224"/>
      <c r="CW1025" s="224"/>
      <c r="CX1025" s="224"/>
      <c r="CY1025" s="224"/>
      <c r="CZ1025" s="224"/>
    </row>
    <row r="1026" s="218" customFormat="true" ht="15.95" customHeight="true" x14ac:dyDescent="0.2">
      <c r="A1026" s="1932" t="s">
        <v>178</v>
      </c>
      <c r="B1026" s="1933"/>
      <c r="C1026" s="424" t="s">
        <v>179</v>
      </c>
      <c r="Z1026" s="211"/>
      <c r="AA1026" s="211"/>
      <c r="AB1026" s="211"/>
      <c r="AC1026" s="211"/>
      <c r="AD1026" s="211"/>
      <c r="AE1026" s="211"/>
      <c r="AF1026" s="211"/>
      <c r="AG1026" s="211"/>
      <c r="AH1026" s="211"/>
      <c r="AI1026" s="211"/>
      <c r="AJ1026" s="211"/>
      <c r="AK1026" s="211"/>
      <c r="AL1026" s="211"/>
      <c r="AM1026" s="211"/>
      <c r="AN1026" s="211"/>
      <c r="AO1026" s="211"/>
      <c r="AP1026" s="211"/>
      <c r="AQ1026" s="211"/>
      <c r="AR1026" s="211"/>
      <c r="AS1026" s="211"/>
      <c r="AT1026" s="211"/>
      <c r="AU1026" s="211"/>
      <c r="AV1026" s="211"/>
      <c r="AW1026" s="211"/>
      <c r="AX1026" s="211"/>
      <c r="AY1026" s="211"/>
      <c r="AZ1026" s="211"/>
      <c r="BA1026" s="223"/>
      <c r="BB1026" s="291"/>
      <c r="BC1026"/>
      <c r="BD1026"/>
      <c r="BE1026"/>
      <c r="BF1026"/>
      <c r="BG1026"/>
      <c r="BH1026"/>
      <c r="BI1026"/>
      <c r="BJ1026"/>
      <c r="BK1026"/>
      <c r="BL1026"/>
      <c r="BM1026"/>
      <c r="BN1026"/>
      <c r="BO1026"/>
      <c r="BP1026"/>
      <c r="BQ1026"/>
      <c r="BR1026"/>
      <c r="BS1026"/>
      <c r="BT1026"/>
      <c r="BU1026"/>
      <c r="BV1026"/>
      <c r="BW1026"/>
      <c r="BX1026"/>
      <c r="BY1026" s="223"/>
      <c r="BZ1026" s="224"/>
      <c r="CA1026" s="224"/>
      <c r="CB1026" s="224"/>
      <c r="CC1026" s="224"/>
      <c r="CD1026" s="224"/>
      <c r="CE1026" s="224"/>
      <c r="CF1026" s="224"/>
      <c r="CG1026" s="224"/>
      <c r="CH1026" s="224"/>
      <c r="CI1026" s="224"/>
      <c r="CJ1026" s="224"/>
      <c r="CK1026" s="224"/>
      <c r="CL1026" s="224"/>
      <c r="CM1026" s="224"/>
      <c r="CN1026" s="224"/>
      <c r="CO1026" s="224"/>
      <c r="CP1026" s="224"/>
      <c r="CQ1026" s="224"/>
      <c r="CR1026" s="224"/>
      <c r="CS1026" s="224"/>
      <c r="CT1026" s="224"/>
      <c r="CU1026" s="224"/>
      <c r="CV1026" s="224"/>
      <c r="CW1026" s="224"/>
      <c r="CX1026" s="224"/>
      <c r="CY1026" s="224"/>
      <c r="CZ1026" s="224"/>
    </row>
    <row r="1027" s="218" customFormat="true" ht="17.1" hidden="true" customHeight="true" x14ac:dyDescent="0.2">
      <c r="A1027" s="425" t="s">
        <v>180</v>
      </c>
      <c r="B1027" s="426" t="s">
        <v>181</v>
      </c>
      <c r="C1027" s="427">
        <v>10750</v>
      </c>
      <c r="Z1027" s="211"/>
      <c r="AA1027" s="211"/>
      <c r="AB1027" s="211"/>
      <c r="AC1027" s="211"/>
      <c r="AD1027" s="211"/>
      <c r="AE1027" s="211"/>
      <c r="AF1027" s="211"/>
      <c r="AG1027" s="211"/>
      <c r="AH1027" s="211"/>
      <c r="AI1027" s="211"/>
      <c r="AJ1027" s="211"/>
      <c r="AK1027" s="211"/>
      <c r="AL1027" s="211"/>
      <c r="AM1027" s="211"/>
      <c r="AN1027" s="211"/>
      <c r="AO1027" s="211"/>
      <c r="AP1027" s="211"/>
      <c r="AQ1027" s="211"/>
      <c r="AR1027" s="211"/>
      <c r="AS1027" s="211"/>
      <c r="AT1027" s="211"/>
      <c r="AU1027" s="211"/>
      <c r="AV1027" s="211"/>
      <c r="AW1027" s="211"/>
      <c r="AX1027" s="211"/>
      <c r="AY1027" s="211"/>
      <c r="AZ1027" s="211"/>
      <c r="BA1027" s="223"/>
      <c r="BB1027" s="291"/>
      <c r="BC1027"/>
      <c r="BD1027"/>
      <c r="BE1027"/>
      <c r="BF1027"/>
      <c r="BG1027"/>
      <c r="BH1027"/>
      <c r="BI1027"/>
      <c r="BJ1027"/>
      <c r="BK1027"/>
      <c r="BL1027"/>
      <c r="BM1027"/>
      <c r="BN1027"/>
      <c r="BO1027"/>
      <c r="BP1027"/>
      <c r="BQ1027"/>
      <c r="BR1027"/>
      <c r="BS1027"/>
      <c r="BT1027"/>
      <c r="BU1027"/>
      <c r="BV1027"/>
      <c r="BW1027"/>
      <c r="BX1027"/>
      <c r="BY1027" s="223"/>
      <c r="BZ1027" s="224"/>
      <c r="CA1027" s="224"/>
      <c r="CB1027" s="224"/>
      <c r="CC1027" s="224"/>
      <c r="CD1027" s="224"/>
      <c r="CE1027" s="224"/>
      <c r="CF1027" s="224"/>
      <c r="CG1027" s="224"/>
      <c r="CH1027" s="224"/>
      <c r="CI1027" s="224"/>
      <c r="CJ1027" s="224"/>
      <c r="CK1027" s="224"/>
      <c r="CL1027" s="224"/>
      <c r="CM1027" s="224"/>
      <c r="CN1027" s="224"/>
      <c r="CO1027" s="224"/>
      <c r="CP1027" s="224"/>
      <c r="CQ1027" s="224"/>
      <c r="CR1027" s="224"/>
      <c r="CS1027" s="224"/>
      <c r="CT1027" s="224"/>
      <c r="CU1027" s="224"/>
      <c r="CV1027" s="224"/>
      <c r="CW1027" s="224"/>
      <c r="CX1027" s="224"/>
      <c r="CY1027" s="224"/>
      <c r="CZ1027" s="224"/>
    </row>
    <row r="1028" s="218" customFormat="true" ht="17.1" hidden="true" customHeight="true" x14ac:dyDescent="0.2">
      <c r="A1028" s="428" t="s">
        <v>182</v>
      </c>
      <c r="B1028" s="429" t="s">
        <v>181</v>
      </c>
      <c r="C1028" s="430">
        <v>10750</v>
      </c>
      <c r="Z1028" s="211"/>
      <c r="AA1028" s="211"/>
      <c r="AB1028" s="211"/>
      <c r="AC1028" s="211"/>
      <c r="AD1028" s="211"/>
      <c r="AE1028" s="211"/>
      <c r="AF1028" s="211"/>
      <c r="AG1028" s="211"/>
      <c r="AH1028" s="211"/>
      <c r="AI1028" s="211"/>
      <c r="AJ1028" s="211"/>
      <c r="AK1028" s="211"/>
      <c r="AL1028" s="211"/>
      <c r="AM1028" s="211"/>
      <c r="AN1028" s="211"/>
      <c r="AO1028" s="211"/>
      <c r="AP1028" s="211"/>
      <c r="AQ1028" s="211"/>
      <c r="AR1028" s="211"/>
      <c r="AS1028" s="211"/>
      <c r="AT1028" s="211"/>
      <c r="AU1028" s="211"/>
      <c r="AV1028" s="211"/>
      <c r="AW1028" s="211"/>
      <c r="AX1028" s="211"/>
      <c r="AY1028" s="211"/>
      <c r="AZ1028" s="211"/>
      <c r="BA1028" s="223"/>
      <c r="BB1028" s="291"/>
      <c r="BC1028"/>
      <c r="BD1028"/>
      <c r="BE1028"/>
      <c r="BF1028"/>
      <c r="BG1028"/>
      <c r="BH1028"/>
      <c r="BI1028"/>
      <c r="BJ1028"/>
      <c r="BK1028"/>
      <c r="BL1028"/>
      <c r="BM1028"/>
      <c r="BN1028"/>
      <c r="BO1028"/>
      <c r="BP1028"/>
      <c r="BQ1028"/>
      <c r="BR1028"/>
      <c r="BS1028"/>
      <c r="BT1028"/>
      <c r="BU1028"/>
      <c r="BV1028"/>
      <c r="BW1028"/>
      <c r="BX1028"/>
      <c r="BY1028" s="223"/>
      <c r="BZ1028" s="224"/>
      <c r="CA1028" s="224"/>
      <c r="CB1028" s="224"/>
      <c r="CC1028" s="224"/>
      <c r="CD1028" s="224"/>
      <c r="CE1028" s="224"/>
      <c r="CF1028" s="224"/>
      <c r="CG1028" s="224"/>
      <c r="CH1028" s="224"/>
      <c r="CI1028" s="224"/>
      <c r="CJ1028" s="224"/>
      <c r="CK1028" s="224"/>
      <c r="CL1028" s="224"/>
      <c r="CM1028" s="224"/>
      <c r="CN1028" s="224"/>
      <c r="CO1028" s="224"/>
      <c r="CP1028" s="224"/>
      <c r="CQ1028" s="224"/>
      <c r="CR1028" s="224"/>
      <c r="CS1028" s="224"/>
      <c r="CT1028" s="224"/>
      <c r="CU1028" s="224"/>
      <c r="CV1028" s="224"/>
      <c r="CW1028" s="224"/>
      <c r="CX1028" s="224"/>
      <c r="CY1028" s="224"/>
      <c r="CZ1028" s="224"/>
    </row>
    <row r="1029" s="218" customFormat="true" ht="17.1" hidden="true" customHeight="true" x14ac:dyDescent="0.2">
      <c r="A1029" s="428" t="s">
        <v>183</v>
      </c>
      <c r="B1029" s="429" t="s">
        <v>181</v>
      </c>
      <c r="C1029" s="430">
        <v>10750</v>
      </c>
      <c r="Z1029" s="211"/>
      <c r="AA1029" s="211"/>
      <c r="AB1029" s="211"/>
      <c r="AC1029" s="211"/>
      <c r="AD1029" s="211"/>
      <c r="AE1029" s="211"/>
      <c r="AF1029" s="211"/>
      <c r="AG1029" s="211"/>
      <c r="AH1029" s="211"/>
      <c r="AI1029" s="211"/>
      <c r="AJ1029" s="211"/>
      <c r="AK1029" s="211"/>
      <c r="AL1029" s="211"/>
      <c r="AM1029" s="211"/>
      <c r="AN1029" s="211"/>
      <c r="AO1029" s="211"/>
      <c r="AP1029" s="211"/>
      <c r="AQ1029" s="211"/>
      <c r="AR1029" s="211"/>
      <c r="AS1029" s="211"/>
      <c r="AT1029" s="211"/>
      <c r="AU1029" s="211"/>
      <c r="AV1029" s="211"/>
      <c r="AW1029" s="211"/>
      <c r="AX1029" s="211"/>
      <c r="AY1029" s="211"/>
      <c r="AZ1029" s="211"/>
      <c r="BA1029" s="223"/>
      <c r="BB1029" s="291"/>
      <c r="BC1029"/>
      <c r="BD1029"/>
      <c r="BE1029"/>
      <c r="BF1029"/>
      <c r="BG1029"/>
      <c r="BH1029"/>
      <c r="BI1029"/>
      <c r="BJ1029"/>
      <c r="BK1029"/>
      <c r="BL1029"/>
      <c r="BM1029"/>
      <c r="BN1029"/>
      <c r="BO1029"/>
      <c r="BP1029"/>
      <c r="BQ1029"/>
      <c r="BR1029"/>
      <c r="BS1029"/>
      <c r="BT1029"/>
      <c r="BU1029"/>
      <c r="BV1029"/>
      <c r="BW1029"/>
      <c r="BX1029"/>
      <c r="BY1029" s="223"/>
      <c r="BZ1029" s="224"/>
      <c r="CA1029" s="224"/>
      <c r="CB1029" s="224"/>
      <c r="CC1029" s="224"/>
      <c r="CD1029" s="224"/>
      <c r="CE1029" s="224"/>
      <c r="CF1029" s="224"/>
      <c r="CG1029" s="224"/>
      <c r="CH1029" s="224"/>
      <c r="CI1029" s="224"/>
      <c r="CJ1029" s="224"/>
      <c r="CK1029" s="224"/>
      <c r="CL1029" s="224"/>
      <c r="CM1029" s="224"/>
      <c r="CN1029" s="224"/>
      <c r="CO1029" s="224"/>
      <c r="CP1029" s="224"/>
      <c r="CQ1029" s="224"/>
      <c r="CR1029" s="224"/>
      <c r="CS1029" s="224"/>
      <c r="CT1029" s="224"/>
      <c r="CU1029" s="224"/>
      <c r="CV1029" s="224"/>
      <c r="CW1029" s="224"/>
      <c r="CX1029" s="224"/>
      <c r="CY1029" s="224"/>
      <c r="CZ1029" s="224"/>
    </row>
    <row r="1030" s="218" customFormat="true" ht="17.1" hidden="true" customHeight="true" x14ac:dyDescent="0.2">
      <c r="A1030" s="428" t="s">
        <v>185</v>
      </c>
      <c r="B1030" s="429" t="s">
        <v>181</v>
      </c>
      <c r="C1030" s="430">
        <v>10750</v>
      </c>
      <c r="Z1030" s="211"/>
      <c r="AA1030" s="211"/>
      <c r="AB1030" s="211"/>
      <c r="AC1030" s="211"/>
      <c r="AD1030" s="211"/>
      <c r="AE1030" s="211"/>
      <c r="AF1030" s="211"/>
      <c r="AG1030" s="211"/>
      <c r="AH1030" s="211"/>
      <c r="AI1030" s="211"/>
      <c r="AJ1030" s="211"/>
      <c r="AK1030" s="211"/>
      <c r="AL1030" s="211"/>
      <c r="AM1030" s="211"/>
      <c r="AN1030" s="211"/>
      <c r="AO1030" s="211"/>
      <c r="AP1030" s="211"/>
      <c r="AQ1030" s="211"/>
      <c r="AR1030" s="211"/>
      <c r="AS1030" s="211"/>
      <c r="AT1030" s="211"/>
      <c r="AU1030" s="211"/>
      <c r="AV1030" s="211"/>
      <c r="AW1030" s="211"/>
      <c r="AX1030" s="211"/>
      <c r="AY1030" s="211"/>
      <c r="AZ1030" s="211"/>
      <c r="BA1030" s="223"/>
      <c r="BB1030" s="291"/>
      <c r="BC1030"/>
      <c r="BD1030"/>
      <c r="BE1030"/>
      <c r="BF1030"/>
      <c r="BG1030"/>
      <c r="BH1030"/>
      <c r="BI1030"/>
      <c r="BJ1030"/>
      <c r="BK1030"/>
      <c r="BL1030"/>
      <c r="BM1030"/>
      <c r="BN1030"/>
      <c r="BO1030"/>
      <c r="BP1030"/>
      <c r="BQ1030"/>
      <c r="BR1030"/>
      <c r="BS1030"/>
      <c r="BT1030"/>
      <c r="BU1030"/>
      <c r="BV1030"/>
      <c r="BW1030"/>
      <c r="BX1030"/>
      <c r="BY1030" s="223"/>
      <c r="BZ1030" s="224"/>
      <c r="CA1030" s="224"/>
      <c r="CB1030" s="224"/>
      <c r="CC1030" s="224"/>
      <c r="CD1030" s="224"/>
      <c r="CE1030" s="224"/>
      <c r="CF1030" s="224"/>
      <c r="CG1030" s="224"/>
      <c r="CH1030" s="224"/>
      <c r="CI1030" s="224"/>
      <c r="CJ1030" s="224"/>
      <c r="CK1030" s="224"/>
      <c r="CL1030" s="224"/>
      <c r="CM1030" s="224"/>
      <c r="CN1030" s="224"/>
      <c r="CO1030" s="224"/>
      <c r="CP1030" s="224"/>
      <c r="CQ1030" s="224"/>
      <c r="CR1030" s="224"/>
      <c r="CS1030" s="224"/>
      <c r="CT1030" s="224"/>
      <c r="CU1030" s="224"/>
      <c r="CV1030" s="224"/>
      <c r="CW1030" s="224"/>
      <c r="CX1030" s="224"/>
      <c r="CY1030" s="224"/>
      <c r="CZ1030" s="224"/>
    </row>
    <row r="1031" s="218" customFormat="true" ht="17.1" customHeight="true" x14ac:dyDescent="0.2">
      <c r="A1031" s="1934" t="s">
        <v>187</v>
      </c>
      <c r="B1031" s="429" t="s">
        <v>188</v>
      </c>
      <c r="C1031" s="430">
        <v>2977</v>
      </c>
      <c r="Z1031" s="211"/>
      <c r="AA1031" s="211"/>
      <c r="AB1031" s="211"/>
      <c r="AC1031" s="211"/>
      <c r="AD1031" s="211"/>
      <c r="AE1031" s="211"/>
      <c r="AF1031" s="211"/>
      <c r="AG1031" s="211"/>
      <c r="AH1031" s="211"/>
      <c r="AI1031" s="211"/>
      <c r="AJ1031" s="211"/>
      <c r="AK1031" s="211"/>
      <c r="AL1031" s="211"/>
      <c r="AM1031" s="211"/>
      <c r="AN1031" s="211"/>
      <c r="AO1031" s="211"/>
      <c r="AP1031" s="211"/>
      <c r="AQ1031" s="211"/>
      <c r="AR1031" s="211"/>
      <c r="AS1031" s="211"/>
      <c r="AT1031" s="211"/>
      <c r="AU1031" s="211"/>
      <c r="AV1031" s="211"/>
      <c r="AW1031" s="211"/>
      <c r="AX1031" s="211"/>
      <c r="AY1031" s="211"/>
      <c r="AZ1031" s="211"/>
      <c r="BA1031" s="223"/>
      <c r="BB1031" s="291"/>
      <c r="BC1031"/>
      <c r="BD1031"/>
      <c r="BE1031"/>
      <c r="BF1031"/>
      <c r="BG1031"/>
      <c r="BH1031"/>
      <c r="BI1031"/>
      <c r="BJ1031"/>
      <c r="BK1031"/>
      <c r="BL1031"/>
      <c r="BM1031"/>
      <c r="BN1031"/>
      <c r="BO1031"/>
      <c r="BP1031"/>
      <c r="BQ1031"/>
      <c r="BR1031"/>
      <c r="BS1031"/>
      <c r="BT1031"/>
      <c r="BU1031"/>
      <c r="BV1031"/>
      <c r="BW1031"/>
      <c r="BX1031"/>
      <c r="BY1031" s="223"/>
      <c r="BZ1031" s="224"/>
      <c r="CA1031" s="224"/>
      <c r="CB1031" s="224"/>
      <c r="CC1031" s="224"/>
      <c r="CD1031" s="224"/>
      <c r="CE1031" s="224"/>
      <c r="CF1031" s="224"/>
      <c r="CG1031" s="224"/>
      <c r="CH1031" s="224"/>
      <c r="CI1031" s="224"/>
      <c r="CJ1031" s="224"/>
      <c r="CK1031" s="224"/>
      <c r="CL1031" s="224"/>
      <c r="CM1031" s="224"/>
      <c r="CN1031" s="224"/>
      <c r="CO1031" s="224"/>
      <c r="CP1031" s="224"/>
      <c r="CQ1031" s="224"/>
      <c r="CR1031" s="224"/>
      <c r="CS1031" s="224"/>
      <c r="CT1031" s="224"/>
      <c r="CU1031" s="224"/>
      <c r="CV1031" s="224"/>
      <c r="CW1031" s="224"/>
      <c r="CX1031" s="224"/>
      <c r="CY1031" s="224"/>
      <c r="CZ1031" s="224"/>
    </row>
    <row r="1032" s="218" customFormat="true" ht="17.1" customHeight="true" x14ac:dyDescent="0.2">
      <c r="A1032" s="1934"/>
      <c r="B1032" s="429" t="s">
        <v>189</v>
      </c>
      <c r="C1032" s="430">
        <v>7773</v>
      </c>
      <c r="Z1032" s="211"/>
      <c r="AA1032" s="211"/>
      <c r="AB1032" s="211"/>
      <c r="AC1032" s="211"/>
      <c r="AD1032" s="211"/>
      <c r="AE1032" s="211"/>
      <c r="AF1032" s="211"/>
      <c r="AG1032" s="211"/>
      <c r="AH1032" s="211"/>
      <c r="AI1032" s="211"/>
      <c r="AJ1032" s="211"/>
      <c r="AK1032" s="211"/>
      <c r="AL1032" s="211"/>
      <c r="AM1032" s="211"/>
      <c r="AN1032" s="211"/>
      <c r="AO1032" s="211"/>
      <c r="AP1032" s="211"/>
      <c r="AQ1032" s="211"/>
      <c r="AR1032" s="211"/>
      <c r="AS1032" s="211"/>
      <c r="AT1032" s="211"/>
      <c r="AU1032" s="211"/>
      <c r="AV1032" s="211"/>
      <c r="AW1032" s="211"/>
      <c r="AX1032" s="211"/>
      <c r="AY1032" s="211"/>
      <c r="AZ1032" s="211"/>
      <c r="BA1032" s="223"/>
      <c r="BB1032" s="291"/>
      <c r="BC1032"/>
      <c r="BD1032"/>
      <c r="BE1032"/>
      <c r="BF1032"/>
      <c r="BG1032"/>
      <c r="BH1032"/>
      <c r="BI1032"/>
      <c r="BJ1032"/>
      <c r="BK1032"/>
      <c r="BL1032"/>
      <c r="BM1032"/>
      <c r="BN1032"/>
      <c r="BO1032"/>
      <c r="BP1032"/>
      <c r="BQ1032"/>
      <c r="BR1032"/>
      <c r="BS1032"/>
      <c r="BT1032"/>
      <c r="BU1032"/>
      <c r="BV1032"/>
      <c r="BW1032"/>
      <c r="BX1032"/>
      <c r="BY1032" s="223"/>
      <c r="BZ1032" s="224"/>
      <c r="CA1032" s="224"/>
      <c r="CB1032" s="224"/>
      <c r="CC1032" s="224"/>
      <c r="CD1032" s="224"/>
      <c r="CE1032" s="224"/>
      <c r="CF1032" s="224"/>
      <c r="CG1032" s="224"/>
      <c r="CH1032" s="224"/>
      <c r="CI1032" s="224"/>
      <c r="CJ1032" s="224"/>
      <c r="CK1032" s="224"/>
      <c r="CL1032" s="224"/>
      <c r="CM1032" s="224"/>
      <c r="CN1032" s="224"/>
      <c r="CO1032" s="224"/>
      <c r="CP1032" s="224"/>
      <c r="CQ1032" s="224"/>
      <c r="CR1032" s="224"/>
      <c r="CS1032" s="224"/>
      <c r="CT1032" s="224"/>
      <c r="CU1032" s="224"/>
      <c r="CV1032" s="224"/>
      <c r="CW1032" s="224"/>
      <c r="CX1032" s="224"/>
      <c r="CY1032" s="224"/>
      <c r="CZ1032" s="224"/>
    </row>
    <row r="1033" s="218" customFormat="true" ht="17.1" customHeight="true" x14ac:dyDescent="0.2">
      <c r="A1033" s="1935"/>
      <c r="B1033" s="431" t="s">
        <v>190</v>
      </c>
      <c r="C1033" s="432">
        <v>0</v>
      </c>
      <c r="Z1033" s="211"/>
      <c r="AA1033" s="211"/>
      <c r="AB1033" s="211"/>
      <c r="AC1033" s="211"/>
      <c r="AD1033" s="211"/>
      <c r="AE1033" s="211"/>
      <c r="AF1033" s="211"/>
      <c r="AG1033" s="211"/>
      <c r="AH1033" s="211"/>
      <c r="AI1033" s="211"/>
      <c r="AJ1033" s="211"/>
      <c r="AK1033" s="211"/>
      <c r="AL1033" s="211"/>
      <c r="AM1033" s="211"/>
      <c r="AN1033" s="211"/>
      <c r="AO1033" s="211"/>
      <c r="AP1033" s="211"/>
      <c r="AQ1033" s="211"/>
      <c r="AR1033" s="211"/>
      <c r="AS1033" s="211"/>
      <c r="AT1033" s="211"/>
      <c r="AU1033" s="211"/>
      <c r="AV1033" s="211"/>
      <c r="AW1033" s="211"/>
      <c r="AX1033" s="211"/>
      <c r="AY1033" s="211"/>
      <c r="AZ1033" s="211"/>
      <c r="BA1033" s="416"/>
      <c r="BB1033" s="136"/>
      <c r="BC1033" s="416"/>
      <c r="BD1033" s="416"/>
      <c r="BE1033" s="416"/>
      <c r="BF1033" s="416"/>
      <c r="BG1033" s="416"/>
      <c r="BH1033" s="416"/>
      <c r="BI1033" s="416"/>
      <c r="BJ1033" s="416"/>
      <c r="BK1033" s="416"/>
      <c r="BL1033" s="416"/>
      <c r="BM1033" s="416"/>
      <c r="BN1033" s="416"/>
      <c r="BO1033" s="416"/>
      <c r="BP1033" s="416"/>
      <c r="BQ1033" s="416"/>
      <c r="BR1033" s="416"/>
      <c r="BS1033" s="416"/>
      <c r="BT1033" s="416"/>
      <c r="BU1033" s="416"/>
      <c r="BV1033" s="416"/>
      <c r="BW1033" s="416"/>
      <c r="BX1033" s="416"/>
      <c r="BY1033" s="416"/>
      <c r="BZ1033" s="211"/>
      <c r="CA1033" s="211"/>
      <c r="CB1033" s="211"/>
      <c r="CC1033" s="211"/>
      <c r="CD1033" s="211"/>
      <c r="CE1033" s="211"/>
      <c r="CF1033" s="211"/>
      <c r="CG1033" s="211"/>
      <c r="CH1033" s="211"/>
      <c r="CI1033" s="211"/>
      <c r="CJ1033" s="211"/>
      <c r="CK1033" s="211"/>
      <c r="CL1033" s="211"/>
      <c r="CM1033" s="211"/>
      <c r="CN1033" s="211"/>
      <c r="CO1033" s="211"/>
      <c r="CP1033" s="211"/>
      <c r="CQ1033" s="211"/>
      <c r="CR1033" s="211"/>
      <c r="CS1033" s="211"/>
      <c r="CT1033" s="211"/>
      <c r="CU1033" s="211"/>
      <c r="CV1033" s="211"/>
      <c r="CW1033" s="211"/>
      <c r="CX1033" s="211"/>
      <c r="CY1033" s="211"/>
      <c r="CZ1033" s="211"/>
    </row>
    <row r="1034" s="218" customFormat="true" ht="12.95" customHeight="true" x14ac:dyDescent="0.2">
      <c r="A1034" s="1936" t="s">
        <v>244</v>
      </c>
      <c r="B1034" s="1937"/>
      <c r="C1034" s="1938"/>
      <c r="Z1034" s="211"/>
      <c r="AA1034" s="211"/>
      <c r="AB1034" s="211"/>
      <c r="AC1034" s="211"/>
      <c r="AD1034" s="211"/>
      <c r="AE1034" s="211"/>
      <c r="AF1034" s="211"/>
      <c r="AG1034" s="211"/>
      <c r="AH1034" s="211"/>
      <c r="AI1034" s="211"/>
      <c r="AJ1034" s="211"/>
      <c r="AK1034" s="211"/>
      <c r="AL1034" s="211"/>
      <c r="AM1034" s="211"/>
      <c r="AN1034" s="211"/>
      <c r="AO1034" s="211"/>
      <c r="AP1034" s="211"/>
      <c r="AQ1034" s="211"/>
      <c r="AR1034" s="211"/>
      <c r="AS1034" s="211"/>
      <c r="AT1034" s="211"/>
      <c r="AU1034" s="211"/>
      <c r="AV1034" s="211"/>
      <c r="AW1034" s="211"/>
      <c r="AX1034" s="211"/>
      <c r="AY1034" s="211"/>
      <c r="AZ1034" s="211"/>
      <c r="BA1034" s="223"/>
      <c r="BB1034" s="291"/>
      <c r="BC1034"/>
      <c r="BD1034"/>
      <c r="BE1034"/>
      <c r="BF1034"/>
      <c r="BG1034"/>
      <c r="BH1034"/>
      <c r="BI1034"/>
      <c r="BJ1034"/>
      <c r="BK1034"/>
      <c r="BL1034"/>
      <c r="BM1034"/>
      <c r="BN1034"/>
      <c r="BO1034"/>
      <c r="BP1034"/>
      <c r="BQ1034"/>
      <c r="BR1034"/>
      <c r="BS1034"/>
      <c r="BT1034"/>
      <c r="BU1034"/>
      <c r="BV1034"/>
      <c r="BW1034"/>
      <c r="BX1034"/>
      <c r="BY1034" s="223"/>
      <c r="BZ1034" s="224"/>
      <c r="CA1034" s="224"/>
      <c r="CB1034" s="224"/>
      <c r="CC1034" s="224"/>
      <c r="CD1034" s="224"/>
      <c r="CE1034" s="224"/>
      <c r="CF1034" s="224"/>
      <c r="CG1034" s="224"/>
      <c r="CH1034" s="224"/>
      <c r="CI1034" s="224"/>
      <c r="CJ1034" s="224"/>
      <c r="CK1034" s="224"/>
      <c r="CL1034" s="224"/>
      <c r="CM1034" s="224"/>
      <c r="CN1034" s="224"/>
      <c r="CO1034" s="224"/>
      <c r="CP1034" s="224"/>
      <c r="CQ1034" s="224"/>
      <c r="CR1034" s="224"/>
      <c r="CS1034" s="224"/>
      <c r="CT1034" s="224"/>
      <c r="CU1034" s="224"/>
      <c r="CV1034" s="224"/>
      <c r="CW1034" s="224"/>
      <c r="CX1034" s="224"/>
      <c r="CY1034" s="224"/>
      <c r="CZ1034" s="224"/>
    </row>
    <row r="1035" s="218" customFormat="true" ht="15" customHeight="true" x14ac:dyDescent="0.2">
      <c r="B1035" s="396"/>
      <c r="Z1035" s="211"/>
      <c r="AA1035" s="211"/>
      <c r="AB1035" s="211"/>
      <c r="AC1035" s="211"/>
      <c r="AD1035" s="211"/>
      <c r="AE1035" s="211"/>
      <c r="AF1035" s="211"/>
      <c r="AG1035" s="211"/>
      <c r="AH1035" s="211"/>
      <c r="AI1035" s="211"/>
      <c r="AJ1035" s="211"/>
      <c r="AK1035" s="211"/>
      <c r="AL1035" s="211"/>
      <c r="AM1035" s="211"/>
      <c r="AN1035" s="211"/>
      <c r="AO1035" s="211"/>
      <c r="AP1035" s="211"/>
      <c r="AQ1035" s="211"/>
      <c r="AR1035" s="211"/>
      <c r="AS1035" s="211"/>
      <c r="AT1035" s="211"/>
      <c r="AU1035" s="211"/>
      <c r="AV1035" s="211"/>
      <c r="AW1035" s="211"/>
      <c r="AX1035" s="211"/>
      <c r="AY1035" s="211"/>
      <c r="AZ1035" s="211"/>
      <c r="BA1035" s="391"/>
      <c r="BB1035" s="238"/>
      <c r="BC1035" s="391"/>
      <c r="BD1035" s="391"/>
      <c r="BE1035" s="391"/>
      <c r="BF1035" s="391"/>
      <c r="BG1035" s="391"/>
      <c r="BH1035" s="391"/>
      <c r="BI1035" s="391"/>
      <c r="BJ1035" s="391"/>
      <c r="BK1035" s="391"/>
      <c r="BL1035" s="391"/>
      <c r="BM1035" s="391"/>
      <c r="BN1035" s="391"/>
      <c r="BO1035" s="391"/>
      <c r="BP1035" s="391"/>
      <c r="BQ1035" s="391"/>
      <c r="BR1035" s="391"/>
      <c r="BS1035" s="391"/>
      <c r="BT1035" s="391"/>
      <c r="BU1035" s="391"/>
      <c r="BV1035" s="391"/>
      <c r="BW1035" s="391"/>
      <c r="BX1035" s="391"/>
      <c r="BY1035" s="391"/>
      <c r="BZ1035" s="211"/>
      <c r="CA1035" s="211"/>
      <c r="CB1035" s="211"/>
      <c r="CC1035" s="211"/>
      <c r="CD1035" s="211"/>
      <c r="CE1035" s="211"/>
      <c r="CF1035" s="211"/>
      <c r="CG1035" s="211"/>
      <c r="CH1035" s="211"/>
      <c r="CI1035" s="211"/>
      <c r="CJ1035" s="211"/>
      <c r="CK1035" s="211"/>
      <c r="CL1035" s="211"/>
      <c r="CM1035" s="211"/>
      <c r="CN1035" s="211"/>
      <c r="CO1035" s="211"/>
      <c r="CP1035" s="211"/>
      <c r="CQ1035" s="211"/>
      <c r="CR1035" s="211"/>
      <c r="CS1035" s="211"/>
      <c r="CT1035" s="211"/>
      <c r="CU1035" s="211"/>
      <c r="CV1035" s="211"/>
      <c r="CW1035" s="211"/>
      <c r="CX1035" s="211"/>
      <c r="CY1035" s="211"/>
      <c r="CZ1035" s="211"/>
    </row>
    <row r="1036" ht="15" customHeight="true" x14ac:dyDescent="0.25">
      <c r="A1036" s="292" t="s">
        <v>120</v>
      </c>
      <c r="B1036" s="118" t="s">
        <v>121</v>
      </c>
    </row>
    <row r="1037" ht="15" customHeight="true" x14ac:dyDescent="0.2">
      <c r="A1037" s="293" t="str">
        <f>R15</f>
        <v>Agadez</v>
      </c>
      <c r="B1037" s="293">
        <f>BR122+BR123</f>
        <v>1234.0530949999993</v>
      </c>
    </row>
    <row r="1038" ht="15" customHeight="true" x14ac:dyDescent="0.2">
      <c r="A1038" s="293" t="str">
        <f>S15</f>
        <v>Diffa</v>
      </c>
      <c r="B1038" s="293">
        <f>BS122+BS123</f>
        <v>1887.9833900000026</v>
      </c>
    </row>
    <row r="1039" ht="15" customHeight="true" x14ac:dyDescent="0.2">
      <c r="A1039" s="293" t="str">
        <f>T15</f>
        <v>Dosso</v>
      </c>
      <c r="B1039" s="293">
        <f>BT122+BT123</f>
        <v>7735.9703829999871</v>
      </c>
    </row>
    <row r="1040" ht="15" customHeight="true" x14ac:dyDescent="0.2">
      <c r="A1040" s="293" t="str">
        <f>U15</f>
        <v>Maradi</v>
      </c>
      <c r="B1040" s="293">
        <f>BU122+BU123</f>
        <v>14272.627580999953</v>
      </c>
    </row>
    <row r="1041" ht="15" customHeight="true" x14ac:dyDescent="0.2">
      <c r="A1041" s="293" t="str">
        <f>V15</f>
        <v>Niamey</v>
      </c>
      <c r="B1041" s="293">
        <f>BV122+BV123</f>
        <v>4254.0056500000101</v>
      </c>
    </row>
    <row r="1042" ht="15" customHeight="true" x14ac:dyDescent="0.2">
      <c r="A1042" s="293" t="str">
        <f>W15</f>
        <v>Tahoua</v>
      </c>
      <c r="B1042" s="293">
        <f>BW122+BW123</f>
        <v>13890.464780999973</v>
      </c>
    </row>
    <row r="1043" ht="15" customHeight="true" x14ac:dyDescent="0.2">
      <c r="A1043" s="293" t="str">
        <f>X15</f>
        <v>Tillaberi</v>
      </c>
      <c r="B1043" s="293">
        <f>BX122+XR123</f>
        <v>557.539851</v>
      </c>
    </row>
    <row r="1044" ht="15" customHeight="true" x14ac:dyDescent="0.2">
      <c r="A1044" s="293" t="str">
        <f>Y15</f>
        <v>Zinder</v>
      </c>
      <c r="B1044" s="293">
        <f>BY122+BY123</f>
        <v>13081.941694000016</v>
      </c>
    </row>
    <row r="1045" ht="15" customHeight="true" x14ac:dyDescent="0.2">
      <c r="A1045" s="293">
        <f>Z15</f>
        <v>0</v>
      </c>
      <c r="B1045" s="293">
        <f>BZ122+BZ123</f>
        <v>0</v>
      </c>
    </row>
    <row r="1046" ht="15" customHeight="true" x14ac:dyDescent="0.2">
      <c r="A1046" s="238">
        <f>AA15</f>
        <v>0</v>
      </c>
      <c r="B1046" s="293">
        <f>CA122+CA123</f>
        <v>0</v>
      </c>
    </row>
    <row r="1047" ht="15" customHeight="true" x14ac:dyDescent="0.2">
      <c r="A1047" s="238">
        <f>AB15</f>
        <v>0</v>
      </c>
      <c r="B1047" s="293">
        <f>CB122+CB123</f>
        <v>0</v>
      </c>
    </row>
    <row r="1048" ht="15" customHeight="true" x14ac:dyDescent="0.2">
      <c r="A1048" s="238">
        <f>AC15</f>
        <v>0</v>
      </c>
      <c r="B1048" s="293">
        <f>CC122+CC123</f>
        <v>0</v>
      </c>
    </row>
    <row r="1049" ht="15" customHeight="true" x14ac:dyDescent="0.2">
      <c r="A1049" s="238">
        <f>AD15</f>
        <v>0</v>
      </c>
      <c r="B1049" s="293">
        <f>CD122+CD123</f>
        <v>0</v>
      </c>
    </row>
    <row r="1050" ht="15" customHeight="true" x14ac:dyDescent="0.2">
      <c r="A1050" s="238">
        <f>AE15</f>
        <v>0</v>
      </c>
      <c r="B1050" s="293">
        <f>CE122+CE123</f>
        <v>0</v>
      </c>
    </row>
    <row r="1051" ht="15" customHeight="true" x14ac:dyDescent="0.2">
      <c r="A1051" s="238">
        <f>AF15</f>
        <v>0</v>
      </c>
      <c r="B1051" s="293">
        <f>CF122+CF123</f>
        <v>0</v>
      </c>
    </row>
    <row r="1052" ht="15" customHeight="true" x14ac:dyDescent="0.2">
      <c r="A1052" s="238">
        <f>AG15</f>
        <v>0</v>
      </c>
      <c r="B1052" s="293">
        <f>CG122+CG123</f>
        <v>0</v>
      </c>
    </row>
    <row r="1053" ht="15" customHeight="true" x14ac:dyDescent="0.2">
      <c r="A1053" s="238">
        <f>AH15</f>
        <v>0</v>
      </c>
      <c r="B1053" s="293">
        <f>CH122+CH123</f>
        <v>0</v>
      </c>
    </row>
    <row r="1054" ht="15" customHeight="true" x14ac:dyDescent="0.2">
      <c r="A1054" s="238">
        <f>AI15</f>
        <v>0</v>
      </c>
      <c r="B1054" s="293">
        <f>CI122+CI123</f>
        <v>0</v>
      </c>
    </row>
    <row r="1055" ht="15" customHeight="true" x14ac:dyDescent="0.2">
      <c r="A1055" s="238">
        <f>AJ15</f>
        <v>0</v>
      </c>
      <c r="B1055" s="293">
        <f>CJ122+CJ123</f>
        <v>0</v>
      </c>
    </row>
    <row r="1056" ht="15" customHeight="true" x14ac:dyDescent="0.2">
      <c r="A1056" s="238">
        <f>AK15</f>
        <v>0</v>
      </c>
      <c r="B1056" s="293">
        <f>CK122+CK123</f>
        <v>0</v>
      </c>
    </row>
    <row r="1057" ht="15" customHeight="true" x14ac:dyDescent="0.2">
      <c r="A1057" s="238">
        <f>AL15</f>
        <v>0</v>
      </c>
      <c r="B1057" s="293">
        <f>CL122+CL123</f>
        <v>0</v>
      </c>
    </row>
    <row r="1058" ht="15" customHeight="true" x14ac:dyDescent="0.2">
      <c r="A1058" s="238">
        <f>AM15</f>
        <v>0</v>
      </c>
      <c r="B1058" s="293">
        <f>CM122+CM123</f>
        <v>0</v>
      </c>
    </row>
    <row r="1059" ht="15" customHeight="true" x14ac:dyDescent="0.2">
      <c r="A1059" s="238">
        <f>AN15</f>
        <v>0</v>
      </c>
      <c r="B1059" s="293">
        <f>CN122+CN123</f>
        <v>0</v>
      </c>
    </row>
    <row r="1060" ht="15" customHeight="true" x14ac:dyDescent="0.2">
      <c r="A1060" s="238">
        <f>AO15</f>
        <v>0</v>
      </c>
      <c r="B1060" s="293">
        <f>CO122+CO123</f>
        <v>0</v>
      </c>
    </row>
    <row r="1061" ht="15" customHeight="true" x14ac:dyDescent="0.2">
      <c r="A1061" s="238">
        <f>AP15</f>
        <v>0</v>
      </c>
      <c r="B1061" s="293">
        <f>CP122+CP123</f>
        <v>0</v>
      </c>
    </row>
    <row r="1062" ht="15" customHeight="true" x14ac:dyDescent="0.2">
      <c r="A1062" s="238">
        <f>AQ15</f>
        <v>0</v>
      </c>
      <c r="B1062" s="293">
        <f>CQ122+CQ123</f>
        <v>0</v>
      </c>
    </row>
    <row r="1063" ht="15" customHeight="true" x14ac:dyDescent="0.2">
      <c r="A1063" s="238">
        <f>AR15</f>
        <v>0</v>
      </c>
      <c r="B1063" s="293">
        <f>CR122+CR123</f>
        <v>0</v>
      </c>
    </row>
    <row r="1064" ht="15" customHeight="true" x14ac:dyDescent="0.2">
      <c r="A1064" s="238">
        <f>AS15</f>
        <v>0</v>
      </c>
      <c r="B1064" s="293">
        <f>CS122+CS123</f>
        <v>0</v>
      </c>
    </row>
    <row r="1065" ht="15" customHeight="true" x14ac:dyDescent="0.2">
      <c r="A1065" s="238">
        <f>AT15</f>
        <v>0</v>
      </c>
      <c r="B1065" s="293">
        <f>CT122+CT123</f>
        <v>0</v>
      </c>
    </row>
    <row r="1066" ht="15" customHeight="true" x14ac:dyDescent="0.2">
      <c r="A1066" s="238">
        <f>AU15</f>
        <v>0</v>
      </c>
      <c r="B1066" s="293">
        <f>CU122+CU123</f>
        <v>0</v>
      </c>
    </row>
    <row r="1067" ht="15" customHeight="true" x14ac:dyDescent="0.2">
      <c r="A1067" s="238">
        <f>AV15</f>
        <v>0</v>
      </c>
      <c r="B1067" s="293">
        <f>CV122+CV123</f>
        <v>0</v>
      </c>
    </row>
    <row r="1068" ht="15" customHeight="true" x14ac:dyDescent="0.2">
      <c r="A1068" s="238">
        <f>AW15</f>
        <v>0</v>
      </c>
      <c r="B1068" s="293">
        <f>CW122+CW123</f>
        <v>0</v>
      </c>
    </row>
    <row r="1069" ht="15" customHeight="true" x14ac:dyDescent="0.2">
      <c r="A1069" s="238">
        <f>AX15</f>
        <v>0</v>
      </c>
      <c r="B1069" s="293">
        <f>CX122+CX123</f>
        <v>0</v>
      </c>
    </row>
    <row r="1070" ht="15" customHeight="true" x14ac:dyDescent="0.2">
      <c r="A1070" s="238">
        <f>AY15</f>
        <v>0</v>
      </c>
      <c r="B1070" s="293">
        <f>CY122+CY123</f>
        <v>0</v>
      </c>
    </row>
    <row r="1071" ht="15" customHeight="true" x14ac:dyDescent="0.2">
      <c r="A1071" s="238"/>
      <c r="B1071" s="293"/>
    </row>
    <row r="1072" ht="15" customHeight="true" x14ac:dyDescent="0.2">
      <c r="A1072" s="293">
        <f>34-COUNTIF(A1037:A1071,"0")</f>
        <v>8</v>
      </c>
      <c r="B1072" s="238" t="s">
        <v>136</v>
      </c>
    </row>
    <row r="1100" s="211" customFormat="true" ht="17.1" customHeight="true" x14ac:dyDescent="0.2">
      <c r="A1100" s="556"/>
      <c r="B1100" s="553"/>
      <c r="BA1100" s="391"/>
      <c r="BB1100" s="238"/>
      <c r="BC1100" s="391"/>
      <c r="BD1100" s="391"/>
      <c r="BE1100" s="391"/>
      <c r="BF1100" s="391"/>
      <c r="BG1100" s="391"/>
      <c r="BH1100" s="391"/>
      <c r="BI1100" s="391"/>
      <c r="BJ1100" s="391"/>
      <c r="BK1100" s="391"/>
      <c r="BL1100" s="391"/>
      <c r="BM1100" s="391"/>
      <c r="BN1100" s="391"/>
      <c r="BO1100" s="391"/>
      <c r="BP1100" s="391"/>
      <c r="BQ1100" s="391"/>
      <c r="BR1100" s="391"/>
      <c r="BS1100" s="391"/>
      <c r="BT1100" s="391"/>
      <c r="BU1100" s="391"/>
      <c r="BV1100" s="391"/>
      <c r="BW1100" s="391"/>
      <c r="BX1100" s="391"/>
      <c r="BY1100" s="391"/>
    </row>
    <row r="1101" s="211" customFormat="true" ht="17.1" customHeight="true" x14ac:dyDescent="0.2">
      <c r="A1101" s="557"/>
      <c r="B1101" s="554"/>
      <c r="BA1101" s="391"/>
      <c r="BB1101" s="238"/>
      <c r="BC1101" s="391"/>
      <c r="BD1101" s="391"/>
      <c r="BE1101" s="391"/>
      <c r="BF1101" s="391"/>
      <c r="BG1101" s="391"/>
      <c r="BH1101" s="391"/>
      <c r="BI1101" s="391"/>
      <c r="BJ1101" s="391"/>
      <c r="BK1101" s="391"/>
      <c r="BL1101" s="391"/>
      <c r="BM1101" s="391"/>
      <c r="BN1101" s="391"/>
      <c r="BO1101" s="391"/>
      <c r="BP1101" s="391"/>
      <c r="BQ1101" s="391"/>
      <c r="BR1101" s="391"/>
      <c r="BS1101" s="391"/>
      <c r="BT1101" s="391"/>
      <c r="BU1101" s="391"/>
      <c r="BV1101" s="391"/>
      <c r="BW1101" s="391"/>
      <c r="BX1101" s="391"/>
      <c r="BY1101" s="391"/>
    </row>
    <row r="1102" s="211" customFormat="true" ht="15" customHeight="true" x14ac:dyDescent="0.2">
      <c r="BA1102" s="391"/>
      <c r="BB1102" s="238"/>
      <c r="BC1102" s="391"/>
      <c r="BD1102" s="391"/>
      <c r="BE1102" s="391"/>
      <c r="BF1102" s="391"/>
      <c r="BG1102" s="391"/>
      <c r="BH1102" s="391"/>
      <c r="BI1102" s="391"/>
      <c r="BJ1102" s="391"/>
      <c r="BK1102" s="391"/>
      <c r="BL1102" s="391"/>
      <c r="BM1102" s="391"/>
      <c r="BN1102" s="391"/>
      <c r="BO1102" s="391"/>
      <c r="BP1102" s="391"/>
      <c r="BQ1102" s="391"/>
      <c r="BR1102" s="391"/>
      <c r="BS1102" s="391"/>
      <c r="BT1102" s="391"/>
      <c r="BU1102" s="391"/>
      <c r="BV1102" s="391"/>
      <c r="BW1102" s="391"/>
      <c r="BX1102" s="391"/>
      <c r="BY1102" s="391"/>
    </row>
    <row r="1103" s="211" customFormat="true" ht="15" customHeight="true" x14ac:dyDescent="0.2">
      <c r="BA1103" s="391"/>
      <c r="BB1103" s="238"/>
      <c r="BC1103" s="391"/>
      <c r="BD1103" s="391"/>
      <c r="BE1103" s="391"/>
      <c r="BF1103" s="391"/>
      <c r="BG1103" s="391"/>
      <c r="BH1103" s="391"/>
      <c r="BI1103" s="391"/>
      <c r="BJ1103" s="391"/>
      <c r="BK1103" s="391"/>
      <c r="BL1103" s="391"/>
      <c r="BM1103" s="391"/>
      <c r="BN1103" s="391"/>
      <c r="BO1103" s="391"/>
      <c r="BP1103" s="391"/>
      <c r="BQ1103" s="391"/>
      <c r="BR1103" s="391"/>
      <c r="BS1103" s="391"/>
      <c r="BT1103" s="391"/>
      <c r="BU1103" s="391"/>
      <c r="BV1103" s="391"/>
      <c r="BW1103" s="391"/>
      <c r="BX1103" s="391"/>
      <c r="BY1103" s="391"/>
    </row>
    <row r="1104" s="211" customFormat="true" ht="15" customHeight="true" x14ac:dyDescent="0.2">
      <c r="BA1104" s="391"/>
      <c r="BB1104" s="238"/>
      <c r="BC1104" s="391"/>
      <c r="BD1104" s="391"/>
      <c r="BE1104" s="391"/>
      <c r="BF1104" s="391"/>
      <c r="BG1104" s="391"/>
      <c r="BH1104" s="391"/>
      <c r="BI1104" s="391"/>
      <c r="BJ1104" s="391"/>
      <c r="BK1104" s="391"/>
      <c r="BL1104" s="391"/>
      <c r="BM1104" s="391"/>
      <c r="BN1104" s="391"/>
      <c r="BO1104" s="391"/>
      <c r="BP1104" s="391"/>
      <c r="BQ1104" s="391"/>
      <c r="BR1104" s="391"/>
      <c r="BS1104" s="391"/>
      <c r="BT1104" s="391"/>
      <c r="BU1104" s="391"/>
      <c r="BV1104" s="391"/>
      <c r="BW1104" s="391"/>
      <c r="BX1104" s="391"/>
      <c r="BY1104" s="391"/>
    </row>
    <row r="1105" s="211" customFormat="true" ht="15" customHeight="true" x14ac:dyDescent="0.2">
      <c r="BA1105" s="391"/>
      <c r="BB1105" s="238"/>
      <c r="BC1105" s="391"/>
      <c r="BD1105" s="391"/>
      <c r="BE1105" s="391"/>
      <c r="BF1105" s="391"/>
      <c r="BG1105" s="391"/>
      <c r="BH1105" s="391"/>
      <c r="BI1105" s="391"/>
      <c r="BJ1105" s="391"/>
      <c r="BK1105" s="391"/>
      <c r="BL1105" s="391"/>
      <c r="BM1105" s="391"/>
      <c r="BN1105" s="391"/>
      <c r="BO1105" s="391"/>
      <c r="BP1105" s="391"/>
      <c r="BQ1105" s="391"/>
      <c r="BR1105" s="391"/>
      <c r="BS1105" s="391"/>
      <c r="BT1105" s="391"/>
      <c r="BU1105" s="391"/>
      <c r="BV1105" s="391"/>
      <c r="BW1105" s="391"/>
      <c r="BX1105" s="391"/>
      <c r="BY1105" s="391"/>
    </row>
    <row r="1106" s="211" customFormat="true" ht="15" customHeight="true" x14ac:dyDescent="0.2">
      <c r="BA1106" s="391"/>
      <c r="BB1106" s="238"/>
      <c r="BC1106" s="391"/>
      <c r="BD1106" s="391"/>
      <c r="BE1106" s="391"/>
      <c r="BF1106" s="391"/>
      <c r="BG1106" s="391"/>
      <c r="BH1106" s="391"/>
      <c r="BI1106" s="391"/>
      <c r="BJ1106" s="391"/>
      <c r="BK1106" s="391"/>
      <c r="BL1106" s="391"/>
      <c r="BM1106" s="391"/>
      <c r="BN1106" s="391"/>
      <c r="BO1106" s="391"/>
      <c r="BP1106" s="391"/>
      <c r="BQ1106" s="391"/>
      <c r="BR1106" s="391"/>
      <c r="BS1106" s="391"/>
      <c r="BT1106" s="391"/>
      <c r="BU1106" s="391"/>
      <c r="BV1106" s="391"/>
      <c r="BW1106" s="391"/>
      <c r="BX1106" s="391"/>
      <c r="BY1106" s="391"/>
    </row>
    <row r="1107" s="211" customFormat="true" ht="15" customHeight="true" x14ac:dyDescent="0.2">
      <c r="BA1107" s="391"/>
      <c r="BB1107" s="238"/>
      <c r="BC1107" s="391"/>
      <c r="BD1107" s="391"/>
      <c r="BE1107" s="391"/>
      <c r="BF1107" s="391"/>
      <c r="BG1107" s="391"/>
      <c r="BH1107" s="391"/>
      <c r="BI1107" s="391"/>
      <c r="BJ1107" s="391"/>
      <c r="BK1107" s="391"/>
      <c r="BL1107" s="391"/>
      <c r="BM1107" s="391"/>
      <c r="BN1107" s="391"/>
      <c r="BO1107" s="391"/>
      <c r="BP1107" s="391"/>
      <c r="BQ1107" s="391"/>
      <c r="BR1107" s="391"/>
      <c r="BS1107" s="391"/>
      <c r="BT1107" s="391"/>
      <c r="BU1107" s="391"/>
      <c r="BV1107" s="391"/>
      <c r="BW1107" s="391"/>
      <c r="BX1107" s="391"/>
      <c r="BY1107" s="391"/>
    </row>
    <row r="1108" s="211" customFormat="true" ht="15" customHeight="true" x14ac:dyDescent="0.2">
      <c r="BA1108" s="391"/>
      <c r="BB1108" s="238"/>
      <c r="BC1108" s="391"/>
      <c r="BD1108" s="391"/>
      <c r="BE1108" s="391"/>
      <c r="BF1108" s="391"/>
      <c r="BG1108" s="391"/>
      <c r="BH1108" s="391"/>
      <c r="BI1108" s="391"/>
      <c r="BJ1108" s="391"/>
      <c r="BK1108" s="391"/>
      <c r="BL1108" s="391"/>
      <c r="BM1108" s="391"/>
      <c r="BN1108" s="391"/>
      <c r="BO1108" s="391"/>
      <c r="BP1108" s="391"/>
      <c r="BQ1108" s="391"/>
      <c r="BR1108" s="391"/>
      <c r="BS1108" s="391"/>
      <c r="BT1108" s="391"/>
      <c r="BU1108" s="391"/>
      <c r="BV1108" s="391"/>
      <c r="BW1108" s="391"/>
      <c r="BX1108" s="391"/>
      <c r="BY1108" s="391"/>
    </row>
    <row r="1109" s="211" customFormat="true" ht="15" customHeight="true" x14ac:dyDescent="0.2">
      <c r="BA1109" s="391"/>
      <c r="BB1109" s="238"/>
      <c r="BC1109" s="391"/>
      <c r="BD1109" s="391"/>
      <c r="BE1109" s="391"/>
      <c r="BF1109" s="391"/>
      <c r="BG1109" s="391"/>
      <c r="BH1109" s="391"/>
      <c r="BI1109" s="391"/>
      <c r="BJ1109" s="391"/>
      <c r="BK1109" s="391"/>
      <c r="BL1109" s="391"/>
      <c r="BM1109" s="391"/>
      <c r="BN1109" s="391"/>
      <c r="BO1109" s="391"/>
      <c r="BP1109" s="391"/>
      <c r="BQ1109" s="391"/>
      <c r="BR1109" s="391"/>
      <c r="BS1109" s="391"/>
      <c r="BT1109" s="391"/>
      <c r="BU1109" s="391"/>
      <c r="BV1109" s="391"/>
      <c r="BW1109" s="391"/>
      <c r="BX1109" s="391"/>
      <c r="BY1109" s="391"/>
    </row>
    <row r="1110" s="211" customFormat="true" ht="15" customHeight="true" x14ac:dyDescent="0.2">
      <c r="BA1110" s="391"/>
      <c r="BB1110" s="238"/>
      <c r="BC1110" s="391"/>
      <c r="BD1110" s="391"/>
      <c r="BE1110" s="391"/>
      <c r="BF1110" s="391"/>
      <c r="BG1110" s="391"/>
      <c r="BH1110" s="391"/>
      <c r="BI1110" s="391"/>
      <c r="BJ1110" s="391"/>
      <c r="BK1110" s="391"/>
      <c r="BL1110" s="391"/>
      <c r="BM1110" s="391"/>
      <c r="BN1110" s="391"/>
      <c r="BO1110" s="391"/>
      <c r="BP1110" s="391"/>
      <c r="BQ1110" s="391"/>
      <c r="BR1110" s="391"/>
      <c r="BS1110" s="391"/>
      <c r="BT1110" s="391"/>
      <c r="BU1110" s="391"/>
      <c r="BV1110" s="391"/>
      <c r="BW1110" s="391"/>
      <c r="BX1110" s="391"/>
      <c r="BY1110" s="391"/>
    </row>
    <row r="1111" s="211" customFormat="true" ht="15" customHeight="true" x14ac:dyDescent="0.2">
      <c r="BA1111" s="391"/>
      <c r="BB1111" s="238"/>
      <c r="BC1111" s="391"/>
      <c r="BD1111" s="391"/>
      <c r="BE1111" s="391"/>
      <c r="BF1111" s="391"/>
      <c r="BG1111" s="391"/>
      <c r="BH1111" s="391"/>
      <c r="BI1111" s="391"/>
      <c r="BJ1111" s="391"/>
      <c r="BK1111" s="391"/>
      <c r="BL1111" s="391"/>
      <c r="BM1111" s="391"/>
      <c r="BN1111" s="391"/>
      <c r="BO1111" s="391"/>
      <c r="BP1111" s="391"/>
      <c r="BQ1111" s="391"/>
      <c r="BR1111" s="391"/>
      <c r="BS1111" s="391"/>
      <c r="BT1111" s="391"/>
      <c r="BU1111" s="391"/>
      <c r="BV1111" s="391"/>
      <c r="BW1111" s="391"/>
      <c r="BX1111" s="391"/>
      <c r="BY1111" s="391"/>
    </row>
    <row r="1112" s="211" customFormat="true" ht="15" customHeight="true" x14ac:dyDescent="0.2">
      <c r="BA1112" s="391"/>
      <c r="BB1112" s="238"/>
      <c r="BC1112" s="391"/>
      <c r="BD1112" s="391"/>
      <c r="BE1112" s="391"/>
      <c r="BF1112" s="391"/>
      <c r="BG1112" s="391"/>
      <c r="BH1112" s="391"/>
      <c r="BI1112" s="391"/>
      <c r="BJ1112" s="391"/>
      <c r="BK1112" s="391"/>
      <c r="BL1112" s="391"/>
      <c r="BM1112" s="391"/>
      <c r="BN1112" s="391"/>
      <c r="BO1112" s="391"/>
      <c r="BP1112" s="391"/>
      <c r="BQ1112" s="391"/>
      <c r="BR1112" s="391"/>
      <c r="BS1112" s="391"/>
      <c r="BT1112" s="391"/>
      <c r="BU1112" s="391"/>
      <c r="BV1112" s="391"/>
      <c r="BW1112" s="391"/>
      <c r="BX1112" s="391"/>
      <c r="BY1112" s="391"/>
    </row>
    <row r="1113" s="211" customFormat="true" ht="15" customHeight="true" x14ac:dyDescent="0.2">
      <c r="BA1113" s="391"/>
      <c r="BB1113" s="238"/>
      <c r="BC1113" s="391"/>
      <c r="BD1113" s="391"/>
      <c r="BE1113" s="391"/>
      <c r="BF1113" s="391"/>
      <c r="BG1113" s="391"/>
      <c r="BH1113" s="391"/>
      <c r="BI1113" s="391"/>
      <c r="BJ1113" s="391"/>
      <c r="BK1113" s="391"/>
      <c r="BL1113" s="391"/>
      <c r="BM1113" s="391"/>
      <c r="BN1113" s="391"/>
      <c r="BO1113" s="391"/>
      <c r="BP1113" s="391"/>
      <c r="BQ1113" s="391"/>
      <c r="BR1113" s="391"/>
      <c r="BS1113" s="391"/>
      <c r="BT1113" s="391"/>
      <c r="BU1113" s="391"/>
      <c r="BV1113" s="391"/>
      <c r="BW1113" s="391"/>
      <c r="BX1113" s="391"/>
      <c r="BY1113" s="391"/>
    </row>
    <row r="1114" s="211" customFormat="true" ht="17.1" customHeight="true" x14ac:dyDescent="0.2">
      <c r="A1114" s="557"/>
      <c r="B1114" s="554"/>
      <c r="C1114" s="542"/>
      <c r="D1114" s="542"/>
      <c r="E1114" s="542"/>
      <c r="F1114" s="542"/>
      <c r="G1114" s="542"/>
      <c r="H1114" s="542"/>
      <c r="I1114" s="542"/>
      <c r="J1114" s="542"/>
      <c r="K1114" s="542"/>
      <c r="L1114" s="542"/>
      <c r="M1114" s="542"/>
      <c r="N1114" s="542"/>
      <c r="O1114" s="542"/>
      <c r="P1114" s="542"/>
      <c r="Q1114" s="542"/>
      <c r="R1114" s="542"/>
      <c r="S1114" s="542"/>
      <c r="T1114" s="542"/>
      <c r="U1114" s="542"/>
      <c r="V1114" s="542"/>
      <c r="W1114" s="542"/>
      <c r="X1114" s="542"/>
      <c r="Y1114" s="542"/>
      <c r="BA1114" s="391"/>
      <c r="BB1114" s="238"/>
      <c r="BC1114" s="391"/>
      <c r="BD1114" s="391"/>
      <c r="BE1114" s="391"/>
      <c r="BF1114" s="391"/>
      <c r="BG1114" s="391"/>
      <c r="BH1114" s="391"/>
      <c r="BI1114" s="391"/>
      <c r="BJ1114" s="391"/>
      <c r="BK1114" s="391"/>
      <c r="BL1114" s="391"/>
      <c r="BM1114" s="391"/>
      <c r="BN1114" s="391"/>
      <c r="BO1114" s="391"/>
      <c r="BP1114" s="391"/>
      <c r="BQ1114" s="391"/>
      <c r="BR1114" s="391"/>
      <c r="BS1114" s="391"/>
      <c r="BT1114" s="391"/>
      <c r="BU1114" s="391"/>
      <c r="BV1114" s="391"/>
      <c r="BW1114" s="391"/>
      <c r="BX1114" s="391"/>
      <c r="BY1114" s="391"/>
    </row>
    <row r="1115" s="211" customFormat="true" ht="17.1" customHeight="true" x14ac:dyDescent="0.2">
      <c r="A1115" s="557"/>
      <c r="B1115" s="554"/>
      <c r="C1115" s="542"/>
      <c r="D1115" s="542"/>
      <c r="E1115" s="542"/>
      <c r="F1115" s="542"/>
      <c r="G1115" s="542"/>
      <c r="H1115" s="542"/>
      <c r="I1115" s="542"/>
      <c r="J1115" s="542"/>
      <c r="K1115" s="542"/>
      <c r="L1115" s="542"/>
      <c r="M1115" s="542"/>
      <c r="N1115" s="542"/>
      <c r="O1115" s="542"/>
      <c r="P1115" s="542"/>
      <c r="Q1115" s="542"/>
      <c r="R1115" s="542"/>
      <c r="S1115" s="542"/>
      <c r="T1115" s="542"/>
      <c r="U1115" s="542"/>
      <c r="V1115" s="542"/>
      <c r="W1115" s="542"/>
      <c r="X1115" s="542"/>
      <c r="Y1115" s="542"/>
      <c r="BA1115" s="391"/>
      <c r="BB1115" s="238"/>
      <c r="BC1115" s="391"/>
      <c r="BD1115" s="391"/>
      <c r="BE1115" s="391"/>
      <c r="BF1115" s="391"/>
      <c r="BG1115" s="391"/>
      <c r="BH1115" s="391"/>
      <c r="BI1115" s="391"/>
      <c r="BJ1115" s="391"/>
      <c r="BK1115" s="391"/>
      <c r="BL1115" s="391"/>
      <c r="BM1115" s="391"/>
      <c r="BN1115" s="391"/>
      <c r="BO1115" s="391"/>
      <c r="BP1115" s="391"/>
      <c r="BQ1115" s="391"/>
      <c r="BR1115" s="391"/>
      <c r="BS1115" s="391"/>
      <c r="BT1115" s="391"/>
      <c r="BU1115" s="391"/>
      <c r="BV1115" s="391"/>
      <c r="BW1115" s="391"/>
      <c r="BX1115" s="391"/>
      <c r="BY1115" s="391"/>
    </row>
    <row r="1116" s="211" customFormat="true" ht="17.1" customHeight="true" x14ac:dyDescent="0.2">
      <c r="A1116" s="557"/>
      <c r="B1116" s="554"/>
      <c r="C1116" s="542"/>
      <c r="D1116" s="542"/>
      <c r="E1116" s="542"/>
      <c r="F1116" s="542"/>
      <c r="G1116" s="542"/>
      <c r="H1116" s="542"/>
      <c r="I1116" s="542"/>
      <c r="J1116" s="542"/>
      <c r="K1116" s="542"/>
      <c r="L1116" s="542"/>
      <c r="M1116" s="542"/>
      <c r="N1116" s="542"/>
      <c r="O1116" s="542"/>
      <c r="P1116" s="542"/>
      <c r="Q1116" s="542"/>
      <c r="R1116" s="542"/>
      <c r="S1116" s="542"/>
      <c r="T1116" s="542"/>
      <c r="U1116" s="542"/>
      <c r="V1116" s="542"/>
      <c r="W1116" s="542"/>
      <c r="X1116" s="542"/>
      <c r="Y1116" s="542"/>
      <c r="BA1116" s="391"/>
      <c r="BB1116" s="238"/>
      <c r="BC1116" s="391"/>
      <c r="BD1116" s="391"/>
      <c r="BE1116" s="391"/>
      <c r="BF1116" s="391"/>
      <c r="BG1116" s="391"/>
      <c r="BH1116" s="391"/>
      <c r="BI1116" s="391"/>
      <c r="BJ1116" s="391"/>
      <c r="BK1116" s="391"/>
      <c r="BL1116" s="391"/>
      <c r="BM1116" s="391"/>
      <c r="BN1116" s="391"/>
      <c r="BO1116" s="391"/>
      <c r="BP1116" s="391"/>
      <c r="BQ1116" s="391"/>
      <c r="BR1116" s="391"/>
      <c r="BS1116" s="391"/>
      <c r="BT1116" s="391"/>
      <c r="BU1116" s="391"/>
      <c r="BV1116" s="391"/>
      <c r="BW1116" s="391"/>
      <c r="BX1116" s="391"/>
      <c r="BY1116" s="391"/>
    </row>
    <row r="1117" s="211" customFormat="true" ht="17.1" customHeight="true" x14ac:dyDescent="0.2">
      <c r="A1117" s="558"/>
      <c r="B1117" s="555"/>
      <c r="C1117" s="544"/>
      <c r="D1117" s="544"/>
      <c r="E1117" s="544"/>
      <c r="F1117" s="544"/>
      <c r="G1117" s="544"/>
      <c r="H1117" s="544"/>
      <c r="I1117" s="544"/>
      <c r="J1117" s="544"/>
      <c r="K1117" s="544"/>
      <c r="L1117" s="544"/>
      <c r="M1117" s="544"/>
      <c r="N1117" s="544"/>
      <c r="O1117" s="544"/>
      <c r="P1117" s="544"/>
      <c r="Q1117" s="544"/>
      <c r="R1117" s="544"/>
      <c r="S1117" s="544"/>
      <c r="T1117" s="544"/>
      <c r="U1117" s="544"/>
      <c r="V1117" s="544"/>
      <c r="W1117" s="544"/>
      <c r="X1117" s="544"/>
      <c r="Y1117" s="544"/>
      <c r="BA1117" s="391"/>
      <c r="BB1117" s="238"/>
      <c r="BC1117" s="391"/>
      <c r="BD1117" s="391"/>
      <c r="BE1117" s="391"/>
      <c r="BF1117" s="391"/>
      <c r="BG1117" s="391"/>
      <c r="BH1117" s="391"/>
      <c r="BI1117" s="391"/>
      <c r="BJ1117" s="391"/>
      <c r="BK1117" s="391"/>
      <c r="BL1117" s="391"/>
      <c r="BM1117" s="391"/>
      <c r="BN1117" s="391"/>
      <c r="BO1117" s="391"/>
      <c r="BP1117" s="391"/>
      <c r="BQ1117" s="391"/>
      <c r="BR1117" s="391"/>
      <c r="BS1117" s="391"/>
      <c r="BT1117" s="391"/>
      <c r="BU1117" s="391"/>
      <c r="BV1117" s="391"/>
      <c r="BW1117" s="391"/>
      <c r="BX1117" s="391"/>
      <c r="BY1117" s="391"/>
    </row>
    <row r="1118" s="211" customFormat="true" ht="15" customHeight="true" x14ac:dyDescent="0.2">
      <c r="BA1118" s="391"/>
      <c r="BB1118" s="238"/>
      <c r="BC1118" s="391"/>
      <c r="BD1118" s="391"/>
      <c r="BE1118" s="391"/>
      <c r="BF1118" s="391"/>
      <c r="BG1118" s="391"/>
      <c r="BH1118" s="391"/>
      <c r="BI1118" s="391"/>
      <c r="BJ1118" s="391"/>
      <c r="BK1118" s="391"/>
      <c r="BL1118" s="391"/>
      <c r="BM1118" s="391"/>
      <c r="BN1118" s="391"/>
      <c r="BO1118" s="391"/>
      <c r="BP1118" s="391"/>
      <c r="BQ1118" s="391"/>
      <c r="BR1118" s="391"/>
      <c r="BS1118" s="391"/>
      <c r="BT1118" s="391"/>
      <c r="BU1118" s="391"/>
      <c r="BV1118" s="391"/>
      <c r="BW1118" s="391"/>
      <c r="BX1118" s="391"/>
      <c r="BY1118" s="391"/>
    </row>
    <row r="1119" s="211" customFormat="true" ht="15" customHeight="true" x14ac:dyDescent="0.2">
      <c r="BA1119" s="391"/>
      <c r="BB1119" s="238"/>
      <c r="BC1119" s="391"/>
      <c r="BD1119" s="391"/>
      <c r="BE1119" s="391"/>
      <c r="BF1119" s="391"/>
      <c r="BG1119" s="391"/>
      <c r="BH1119" s="391"/>
      <c r="BI1119" s="391"/>
      <c r="BJ1119" s="391"/>
      <c r="BK1119" s="391"/>
      <c r="BL1119" s="391"/>
      <c r="BM1119" s="391"/>
      <c r="BN1119" s="391"/>
      <c r="BO1119" s="391"/>
      <c r="BP1119" s="391"/>
      <c r="BQ1119" s="391"/>
      <c r="BR1119" s="391"/>
      <c r="BS1119" s="391"/>
      <c r="BT1119" s="391"/>
      <c r="BU1119" s="391"/>
      <c r="BV1119" s="391"/>
      <c r="BW1119" s="391"/>
      <c r="BX1119" s="391"/>
      <c r="BY1119" s="391"/>
    </row>
    <row r="1120" s="211" customFormat="true" ht="15" customHeight="true" x14ac:dyDescent="0.2">
      <c r="BA1120" s="391"/>
      <c r="BB1120" s="238"/>
      <c r="BC1120" s="391"/>
      <c r="BD1120" s="391"/>
      <c r="BE1120" s="391"/>
      <c r="BF1120" s="391"/>
      <c r="BG1120" s="391"/>
      <c r="BH1120" s="391"/>
      <c r="BI1120" s="391"/>
      <c r="BJ1120" s="391"/>
      <c r="BK1120" s="391"/>
      <c r="BL1120" s="391"/>
      <c r="BM1120" s="391"/>
      <c r="BN1120" s="391"/>
      <c r="BO1120" s="391"/>
      <c r="BP1120" s="391"/>
      <c r="BQ1120" s="391"/>
      <c r="BR1120" s="391"/>
      <c r="BS1120" s="391"/>
      <c r="BT1120" s="391"/>
      <c r="BU1120" s="391"/>
      <c r="BV1120" s="391"/>
      <c r="BW1120" s="391"/>
      <c r="BX1120" s="391"/>
      <c r="BY1120" s="391"/>
    </row>
    <row r="1121" s="211" customFormat="true" ht="15" customHeight="true" x14ac:dyDescent="0.2">
      <c r="BA1121" s="391"/>
      <c r="BB1121" s="238"/>
      <c r="BC1121" s="391"/>
      <c r="BD1121" s="391"/>
      <c r="BE1121" s="391"/>
      <c r="BF1121" s="391"/>
      <c r="BG1121" s="391"/>
      <c r="BH1121" s="391"/>
      <c r="BI1121" s="391"/>
      <c r="BJ1121" s="391"/>
      <c r="BK1121" s="391"/>
      <c r="BL1121" s="391"/>
      <c r="BM1121" s="391"/>
      <c r="BN1121" s="391"/>
      <c r="BO1121" s="391"/>
      <c r="BP1121" s="391"/>
      <c r="BQ1121" s="391"/>
      <c r="BR1121" s="391"/>
      <c r="BS1121" s="391"/>
      <c r="BT1121" s="391"/>
      <c r="BU1121" s="391"/>
      <c r="BV1121" s="391"/>
      <c r="BW1121" s="391"/>
      <c r="BX1121" s="391"/>
      <c r="BY1121" s="391"/>
    </row>
    <row r="1122" s="211" customFormat="true" ht="15" customHeight="true" x14ac:dyDescent="0.2">
      <c r="BA1122" s="391"/>
      <c r="BB1122" s="238"/>
      <c r="BC1122" s="391"/>
      <c r="BD1122" s="391"/>
      <c r="BE1122" s="391"/>
      <c r="BF1122" s="391"/>
      <c r="BG1122" s="391"/>
      <c r="BH1122" s="391"/>
      <c r="BI1122" s="391"/>
      <c r="BJ1122" s="391"/>
      <c r="BK1122" s="391"/>
      <c r="BL1122" s="391"/>
      <c r="BM1122" s="391"/>
      <c r="BN1122" s="391"/>
      <c r="BO1122" s="391"/>
      <c r="BP1122" s="391"/>
      <c r="BQ1122" s="391"/>
      <c r="BR1122" s="391"/>
      <c r="BS1122" s="391"/>
      <c r="BT1122" s="391"/>
      <c r="BU1122" s="391"/>
      <c r="BV1122" s="391"/>
      <c r="BW1122" s="391"/>
      <c r="BX1122" s="391"/>
      <c r="BY1122" s="391"/>
    </row>
    <row r="1123" s="211" customFormat="true" ht="15" customHeight="true" x14ac:dyDescent="0.2">
      <c r="BA1123" s="391"/>
      <c r="BB1123" s="238"/>
      <c r="BC1123" s="391"/>
      <c r="BD1123" s="391"/>
      <c r="BE1123" s="391"/>
      <c r="BF1123" s="391"/>
      <c r="BG1123" s="391"/>
      <c r="BH1123" s="391"/>
      <c r="BI1123" s="391"/>
      <c r="BJ1123" s="391"/>
      <c r="BK1123" s="391"/>
      <c r="BL1123" s="391"/>
      <c r="BM1123" s="391"/>
      <c r="BN1123" s="391"/>
      <c r="BO1123" s="391"/>
      <c r="BP1123" s="391"/>
      <c r="BQ1123" s="391"/>
      <c r="BR1123" s="391"/>
      <c r="BS1123" s="391"/>
      <c r="BT1123" s="391"/>
      <c r="BU1123" s="391"/>
      <c r="BV1123" s="391"/>
      <c r="BW1123" s="391"/>
      <c r="BX1123" s="391"/>
      <c r="BY1123" s="391"/>
    </row>
    <row r="1124" s="211" customFormat="true" ht="15" customHeight="true" x14ac:dyDescent="0.2">
      <c r="BA1124" s="391"/>
      <c r="BB1124" s="238"/>
      <c r="BC1124" s="391"/>
      <c r="BD1124" s="391"/>
      <c r="BE1124" s="391"/>
      <c r="BF1124" s="391"/>
      <c r="BG1124" s="391"/>
      <c r="BH1124" s="391"/>
      <c r="BI1124" s="391"/>
      <c r="BJ1124" s="391"/>
      <c r="BK1124" s="391"/>
      <c r="BL1124" s="391"/>
      <c r="BM1124" s="391"/>
      <c r="BN1124" s="391"/>
      <c r="BO1124" s="391"/>
      <c r="BP1124" s="391"/>
      <c r="BQ1124" s="391"/>
      <c r="BR1124" s="391"/>
      <c r="BS1124" s="391"/>
      <c r="BT1124" s="391"/>
      <c r="BU1124" s="391"/>
      <c r="BV1124" s="391"/>
      <c r="BW1124" s="391"/>
      <c r="BX1124" s="391"/>
      <c r="BY1124" s="391"/>
    </row>
    <row r="1125" s="211" customFormat="true" ht="15" customHeight="true" x14ac:dyDescent="0.2">
      <c r="BA1125" s="391"/>
      <c r="BB1125" s="238"/>
      <c r="BC1125" s="391"/>
      <c r="BD1125" s="391"/>
      <c r="BE1125" s="391"/>
      <c r="BF1125" s="391"/>
      <c r="BG1125" s="391"/>
      <c r="BH1125" s="391"/>
      <c r="BI1125" s="391"/>
      <c r="BJ1125" s="391"/>
      <c r="BK1125" s="391"/>
      <c r="BL1125" s="391"/>
      <c r="BM1125" s="391"/>
      <c r="BN1125" s="391"/>
      <c r="BO1125" s="391"/>
      <c r="BP1125" s="391"/>
      <c r="BQ1125" s="391"/>
      <c r="BR1125" s="391"/>
      <c r="BS1125" s="391"/>
      <c r="BT1125" s="391"/>
      <c r="BU1125" s="391"/>
      <c r="BV1125" s="391"/>
      <c r="BW1125" s="391"/>
      <c r="BX1125" s="391"/>
      <c r="BY1125" s="391"/>
    </row>
    <row r="1126" s="211" customFormat="true" ht="15" customHeight="true" x14ac:dyDescent="0.2">
      <c r="BA1126" s="391"/>
      <c r="BB1126" s="238"/>
      <c r="BC1126" s="391"/>
      <c r="BD1126" s="391"/>
      <c r="BE1126" s="391"/>
      <c r="BF1126" s="391"/>
      <c r="BG1126" s="391"/>
      <c r="BH1126" s="391"/>
      <c r="BI1126" s="391"/>
      <c r="BJ1126" s="391"/>
      <c r="BK1126" s="391"/>
      <c r="BL1126" s="391"/>
      <c r="BM1126" s="391"/>
      <c r="BN1126" s="391"/>
      <c r="BO1126" s="391"/>
      <c r="BP1126" s="391"/>
      <c r="BQ1126" s="391"/>
      <c r="BR1126" s="391"/>
      <c r="BS1126" s="391"/>
      <c r="BT1126" s="391"/>
      <c r="BU1126" s="391"/>
      <c r="BV1126" s="391"/>
      <c r="BW1126" s="391"/>
      <c r="BX1126" s="391"/>
      <c r="BY1126" s="391"/>
    </row>
    <row r="1127" s="211" customFormat="true" ht="15" customHeight="true" x14ac:dyDescent="0.2">
      <c r="BA1127" s="391"/>
      <c r="BB1127" s="238"/>
      <c r="BC1127" s="391"/>
      <c r="BD1127" s="391"/>
      <c r="BE1127" s="391"/>
      <c r="BF1127" s="391"/>
      <c r="BG1127" s="391"/>
      <c r="BH1127" s="391"/>
      <c r="BI1127" s="391"/>
      <c r="BJ1127" s="391"/>
      <c r="BK1127" s="391"/>
      <c r="BL1127" s="391"/>
      <c r="BM1127" s="391"/>
      <c r="BN1127" s="391"/>
      <c r="BO1127" s="391"/>
      <c r="BP1127" s="391"/>
      <c r="BQ1127" s="391"/>
      <c r="BR1127" s="391"/>
      <c r="BS1127" s="391"/>
      <c r="BT1127" s="391"/>
      <c r="BU1127" s="391"/>
      <c r="BV1127" s="391"/>
      <c r="BW1127" s="391"/>
      <c r="BX1127" s="391"/>
      <c r="BY1127" s="391"/>
    </row>
    <row r="1128" s="211" customFormat="true" ht="15" customHeight="true" x14ac:dyDescent="0.2">
      <c r="BA1128" s="391"/>
      <c r="BB1128" s="238"/>
      <c r="BC1128" s="391"/>
      <c r="BD1128" s="391"/>
      <c r="BE1128" s="391"/>
      <c r="BF1128" s="391"/>
      <c r="BG1128" s="391"/>
      <c r="BH1128" s="391"/>
      <c r="BI1128" s="391"/>
      <c r="BJ1128" s="391"/>
      <c r="BK1128" s="391"/>
      <c r="BL1128" s="391"/>
      <c r="BM1128" s="391"/>
      <c r="BN1128" s="391"/>
      <c r="BO1128" s="391"/>
      <c r="BP1128" s="391"/>
      <c r="BQ1128" s="391"/>
      <c r="BR1128" s="391"/>
      <c r="BS1128" s="391"/>
      <c r="BT1128" s="391"/>
      <c r="BU1128" s="391"/>
      <c r="BV1128" s="391"/>
      <c r="BW1128" s="391"/>
      <c r="BX1128" s="391"/>
      <c r="BY1128" s="391"/>
    </row>
    <row r="1129" s="211" customFormat="true" ht="15" customHeight="true" x14ac:dyDescent="0.2">
      <c r="BA1129" s="391"/>
      <c r="BB1129" s="238"/>
      <c r="BC1129" s="391"/>
      <c r="BD1129" s="391"/>
      <c r="BE1129" s="391"/>
      <c r="BF1129" s="391"/>
      <c r="BG1129" s="391"/>
      <c r="BH1129" s="391"/>
      <c r="BI1129" s="391"/>
      <c r="BJ1129" s="391"/>
      <c r="BK1129" s="391"/>
      <c r="BL1129" s="391"/>
      <c r="BM1129" s="391"/>
      <c r="BN1129" s="391"/>
      <c r="BO1129" s="391"/>
      <c r="BP1129" s="391"/>
      <c r="BQ1129" s="391"/>
      <c r="BR1129" s="391"/>
      <c r="BS1129" s="391"/>
      <c r="BT1129" s="391"/>
      <c r="BU1129" s="391"/>
      <c r="BV1129" s="391"/>
      <c r="BW1129" s="391"/>
      <c r="BX1129" s="391"/>
      <c r="BY1129" s="391"/>
    </row>
    <row r="1130" s="211" customFormat="true" ht="15" customHeight="true" x14ac:dyDescent="0.2">
      <c r="BA1130" s="391"/>
      <c r="BB1130" s="238"/>
      <c r="BC1130" s="391"/>
      <c r="BD1130" s="391"/>
      <c r="BE1130" s="391"/>
      <c r="BF1130" s="391"/>
      <c r="BG1130" s="391"/>
      <c r="BH1130" s="391"/>
      <c r="BI1130" s="391"/>
      <c r="BJ1130" s="391"/>
      <c r="BK1130" s="391"/>
      <c r="BL1130" s="391"/>
      <c r="BM1130" s="391"/>
      <c r="BN1130" s="391"/>
      <c r="BO1130" s="391"/>
      <c r="BP1130" s="391"/>
      <c r="BQ1130" s="391"/>
      <c r="BR1130" s="391"/>
      <c r="BS1130" s="391"/>
      <c r="BT1130" s="391"/>
      <c r="BU1130" s="391"/>
      <c r="BV1130" s="391"/>
      <c r="BW1130" s="391"/>
      <c r="BX1130" s="391"/>
      <c r="BY1130" s="391"/>
    </row>
    <row r="1131" s="211" customFormat="true" ht="15" customHeight="true" x14ac:dyDescent="0.2">
      <c r="BA1131" s="391"/>
      <c r="BB1131" s="238"/>
      <c r="BC1131" s="391"/>
      <c r="BD1131" s="391"/>
      <c r="BE1131" s="391"/>
      <c r="BF1131" s="391"/>
      <c r="BG1131" s="391"/>
      <c r="BH1131" s="391"/>
      <c r="BI1131" s="391"/>
      <c r="BJ1131" s="391"/>
      <c r="BK1131" s="391"/>
      <c r="BL1131" s="391"/>
      <c r="BM1131" s="391"/>
      <c r="BN1131" s="391"/>
      <c r="BO1131" s="391"/>
      <c r="BP1131" s="391"/>
      <c r="BQ1131" s="391"/>
      <c r="BR1131" s="391"/>
      <c r="BS1131" s="391"/>
      <c r="BT1131" s="391"/>
      <c r="BU1131" s="391"/>
      <c r="BV1131" s="391"/>
      <c r="BW1131" s="391"/>
      <c r="BX1131" s="391"/>
      <c r="BY1131" s="391"/>
    </row>
    <row r="1132" s="211" customFormat="true" ht="15" customHeight="true" x14ac:dyDescent="0.2">
      <c r="BA1132" s="391"/>
      <c r="BB1132" s="238"/>
      <c r="BC1132" s="391"/>
      <c r="BD1132" s="391"/>
      <c r="BE1132" s="391"/>
      <c r="BF1132" s="391"/>
      <c r="BG1132" s="391"/>
      <c r="BH1132" s="391"/>
      <c r="BI1132" s="391"/>
      <c r="BJ1132" s="391"/>
      <c r="BK1132" s="391"/>
      <c r="BL1132" s="391"/>
      <c r="BM1132" s="391"/>
      <c r="BN1132" s="391"/>
      <c r="BO1132" s="391"/>
      <c r="BP1132" s="391"/>
      <c r="BQ1132" s="391"/>
      <c r="BR1132" s="391"/>
      <c r="BS1132" s="391"/>
      <c r="BT1132" s="391"/>
      <c r="BU1132" s="391"/>
      <c r="BV1132" s="391"/>
      <c r="BW1132" s="391"/>
      <c r="BX1132" s="391"/>
      <c r="BY1132" s="391"/>
    </row>
    <row r="1133" s="211" customFormat="true" ht="15" customHeight="true" x14ac:dyDescent="0.2">
      <c r="BA1133" s="391"/>
      <c r="BB1133" s="238"/>
      <c r="BC1133" s="391"/>
      <c r="BD1133" s="391"/>
      <c r="BE1133" s="391"/>
      <c r="BF1133" s="391"/>
      <c r="BG1133" s="391"/>
      <c r="BH1133" s="391"/>
      <c r="BI1133" s="391"/>
      <c r="BJ1133" s="391"/>
      <c r="BK1133" s="391"/>
      <c r="BL1133" s="391"/>
      <c r="BM1133" s="391"/>
      <c r="BN1133" s="391"/>
      <c r="BO1133" s="391"/>
      <c r="BP1133" s="391"/>
      <c r="BQ1133" s="391"/>
      <c r="BR1133" s="391"/>
      <c r="BS1133" s="391"/>
      <c r="BT1133" s="391"/>
      <c r="BU1133" s="391"/>
      <c r="BV1133" s="391"/>
      <c r="BW1133" s="391"/>
      <c r="BX1133" s="391"/>
      <c r="BY1133" s="391"/>
    </row>
    <row r="1134" s="211" customFormat="true" ht="15" customHeight="true" x14ac:dyDescent="0.2">
      <c r="BA1134" s="391"/>
      <c r="BB1134" s="238"/>
      <c r="BC1134" s="391"/>
      <c r="BD1134" s="391"/>
      <c r="BE1134" s="391"/>
      <c r="BF1134" s="391"/>
      <c r="BG1134" s="391"/>
      <c r="BH1134" s="391"/>
      <c r="BI1134" s="391"/>
      <c r="BJ1134" s="391"/>
      <c r="BK1134" s="391"/>
      <c r="BL1134" s="391"/>
      <c r="BM1134" s="391"/>
      <c r="BN1134" s="391"/>
      <c r="BO1134" s="391"/>
      <c r="BP1134" s="391"/>
      <c r="BQ1134" s="391"/>
      <c r="BR1134" s="391"/>
      <c r="BS1134" s="391"/>
      <c r="BT1134" s="391"/>
      <c r="BU1134" s="391"/>
      <c r="BV1134" s="391"/>
      <c r="BW1134" s="391"/>
      <c r="BX1134" s="391"/>
      <c r="BY1134" s="391"/>
    </row>
    <row r="1135" s="211" customFormat="true" ht="15" customHeight="true" x14ac:dyDescent="0.2">
      <c r="BA1135" s="391"/>
      <c r="BB1135" s="238"/>
      <c r="BC1135" s="391"/>
      <c r="BD1135" s="391"/>
      <c r="BE1135" s="391"/>
      <c r="BF1135" s="391"/>
      <c r="BG1135" s="391"/>
      <c r="BH1135" s="391"/>
      <c r="BI1135" s="391"/>
      <c r="BJ1135" s="391"/>
      <c r="BK1135" s="391"/>
      <c r="BL1135" s="391"/>
      <c r="BM1135" s="391"/>
      <c r="BN1135" s="391"/>
      <c r="BO1135" s="391"/>
      <c r="BP1135" s="391"/>
      <c r="BQ1135" s="391"/>
      <c r="BR1135" s="391"/>
      <c r="BS1135" s="391"/>
      <c r="BT1135" s="391"/>
      <c r="BU1135" s="391"/>
      <c r="BV1135" s="391"/>
      <c r="BW1135" s="391"/>
      <c r="BX1135" s="391"/>
      <c r="BY1135" s="391"/>
    </row>
    <row r="1136" s="211" customFormat="true" ht="15" customHeight="true" x14ac:dyDescent="0.2">
      <c r="BA1136" s="391"/>
      <c r="BB1136" s="238"/>
      <c r="BC1136" s="391"/>
      <c r="BD1136" s="391"/>
      <c r="BE1136" s="391"/>
      <c r="BF1136" s="391"/>
      <c r="BG1136" s="391"/>
      <c r="BH1136" s="391"/>
      <c r="BI1136" s="391"/>
      <c r="BJ1136" s="391"/>
      <c r="BK1136" s="391"/>
      <c r="BL1136" s="391"/>
      <c r="BM1136" s="391"/>
      <c r="BN1136" s="391"/>
      <c r="BO1136" s="391"/>
      <c r="BP1136" s="391"/>
      <c r="BQ1136" s="391"/>
      <c r="BR1136" s="391"/>
      <c r="BS1136" s="391"/>
      <c r="BT1136" s="391"/>
      <c r="BU1136" s="391"/>
      <c r="BV1136" s="391"/>
      <c r="BW1136" s="391"/>
      <c r="BX1136" s="391"/>
      <c r="BY1136" s="391"/>
    </row>
    <row r="1137" s="211" customFormat="true" ht="15" customHeight="true" x14ac:dyDescent="0.2">
      <c r="BA1137" s="391"/>
      <c r="BB1137" s="238"/>
      <c r="BC1137" s="391"/>
      <c r="BD1137" s="391"/>
      <c r="BE1137" s="391"/>
      <c r="BF1137" s="391"/>
      <c r="BG1137" s="391"/>
      <c r="BH1137" s="391"/>
      <c r="BI1137" s="391"/>
      <c r="BJ1137" s="391"/>
      <c r="BK1137" s="391"/>
      <c r="BL1137" s="391"/>
      <c r="BM1137" s="391"/>
      <c r="BN1137" s="391"/>
      <c r="BO1137" s="391"/>
      <c r="BP1137" s="391"/>
      <c r="BQ1137" s="391"/>
      <c r="BR1137" s="391"/>
      <c r="BS1137" s="391"/>
      <c r="BT1137" s="391"/>
      <c r="BU1137" s="391"/>
      <c r="BV1137" s="391"/>
      <c r="BW1137" s="391"/>
      <c r="BX1137" s="391"/>
      <c r="BY1137" s="391"/>
    </row>
    <row r="1138" s="211" customFormat="true" ht="15" customHeight="true" x14ac:dyDescent="0.2">
      <c r="BA1138" s="391"/>
      <c r="BB1138" s="238"/>
      <c r="BC1138" s="391"/>
      <c r="BD1138" s="391"/>
      <c r="BE1138" s="391"/>
      <c r="BF1138" s="391"/>
      <c r="BG1138" s="391"/>
      <c r="BH1138" s="391"/>
      <c r="BI1138" s="391"/>
      <c r="BJ1138" s="391"/>
      <c r="BK1138" s="391"/>
      <c r="BL1138" s="391"/>
      <c r="BM1138" s="391"/>
      <c r="BN1138" s="391"/>
      <c r="BO1138" s="391"/>
      <c r="BP1138" s="391"/>
      <c r="BQ1138" s="391"/>
      <c r="BR1138" s="391"/>
      <c r="BS1138" s="391"/>
      <c r="BT1138" s="391"/>
      <c r="BU1138" s="391"/>
      <c r="BV1138" s="391"/>
      <c r="BW1138" s="391"/>
      <c r="BX1138" s="391"/>
      <c r="BY1138" s="391"/>
    </row>
    <row r="1139" s="211" customFormat="true" ht="15" customHeight="true" x14ac:dyDescent="0.2">
      <c r="BA1139" s="391"/>
      <c r="BB1139" s="238"/>
      <c r="BC1139" s="391"/>
      <c r="BD1139" s="391"/>
      <c r="BE1139" s="391"/>
      <c r="BF1139" s="391"/>
      <c r="BG1139" s="391"/>
      <c r="BH1139" s="391"/>
      <c r="BI1139" s="391"/>
      <c r="BJ1139" s="391"/>
      <c r="BK1139" s="391"/>
      <c r="BL1139" s="391"/>
      <c r="BM1139" s="391"/>
      <c r="BN1139" s="391"/>
      <c r="BO1139" s="391"/>
      <c r="BP1139" s="391"/>
      <c r="BQ1139" s="391"/>
      <c r="BR1139" s="391"/>
      <c r="BS1139" s="391"/>
      <c r="BT1139" s="391"/>
      <c r="BU1139" s="391"/>
      <c r="BV1139" s="391"/>
      <c r="BW1139" s="391"/>
      <c r="BX1139" s="391"/>
      <c r="BY1139" s="391"/>
    </row>
    <row r="1140" s="211" customFormat="true" ht="15" customHeight="true" x14ac:dyDescent="0.2">
      <c r="BA1140" s="391"/>
      <c r="BB1140" s="238"/>
      <c r="BC1140" s="391"/>
      <c r="BD1140" s="391"/>
      <c r="BE1140" s="391"/>
      <c r="BF1140" s="391"/>
      <c r="BG1140" s="391"/>
      <c r="BH1140" s="391"/>
      <c r="BI1140" s="391"/>
      <c r="BJ1140" s="391"/>
      <c r="BK1140" s="391"/>
      <c r="BL1140" s="391"/>
      <c r="BM1140" s="391"/>
      <c r="BN1140" s="391"/>
      <c r="BO1140" s="391"/>
      <c r="BP1140" s="391"/>
      <c r="BQ1140" s="391"/>
      <c r="BR1140" s="391"/>
      <c r="BS1140" s="391"/>
      <c r="BT1140" s="391"/>
      <c r="BU1140" s="391"/>
      <c r="BV1140" s="391"/>
      <c r="BW1140" s="391"/>
      <c r="BX1140" s="391"/>
      <c r="BY1140" s="391"/>
    </row>
    <row r="1141" s="211" customFormat="true" ht="15" customHeight="true" x14ac:dyDescent="0.2">
      <c r="BA1141" s="391"/>
      <c r="BB1141" s="238"/>
      <c r="BC1141" s="391"/>
      <c r="BD1141" s="391"/>
      <c r="BE1141" s="391"/>
      <c r="BF1141" s="391"/>
      <c r="BG1141" s="391"/>
      <c r="BH1141" s="391"/>
      <c r="BI1141" s="391"/>
      <c r="BJ1141" s="391"/>
      <c r="BK1141" s="391"/>
      <c r="BL1141" s="391"/>
      <c r="BM1141" s="391"/>
      <c r="BN1141" s="391"/>
      <c r="BO1141" s="391"/>
      <c r="BP1141" s="391"/>
      <c r="BQ1141" s="391"/>
      <c r="BR1141" s="391"/>
      <c r="BS1141" s="391"/>
      <c r="BT1141" s="391"/>
      <c r="BU1141" s="391"/>
      <c r="BV1141" s="391"/>
      <c r="BW1141" s="391"/>
      <c r="BX1141" s="391"/>
      <c r="BY1141" s="391"/>
    </row>
    <row r="1142" s="211" customFormat="true" ht="15" customHeight="true" x14ac:dyDescent="0.2">
      <c r="BA1142" s="391"/>
      <c r="BB1142" s="238"/>
      <c r="BC1142" s="391"/>
      <c r="BD1142" s="391"/>
      <c r="BE1142" s="391"/>
      <c r="BF1142" s="391"/>
      <c r="BG1142" s="391"/>
      <c r="BH1142" s="391"/>
      <c r="BI1142" s="391"/>
      <c r="BJ1142" s="391"/>
      <c r="BK1142" s="391"/>
      <c r="BL1142" s="391"/>
      <c r="BM1142" s="391"/>
      <c r="BN1142" s="391"/>
      <c r="BO1142" s="391"/>
      <c r="BP1142" s="391"/>
      <c r="BQ1142" s="391"/>
      <c r="BR1142" s="391"/>
      <c r="BS1142" s="391"/>
      <c r="BT1142" s="391"/>
      <c r="BU1142" s="391"/>
      <c r="BV1142" s="391"/>
      <c r="BW1142" s="391"/>
      <c r="BX1142" s="391"/>
      <c r="BY1142" s="391"/>
    </row>
    <row r="1143" s="211" customFormat="true" ht="15" customHeight="true" x14ac:dyDescent="0.2">
      <c r="BA1143" s="391"/>
      <c r="BB1143" s="238"/>
      <c r="BC1143" s="391"/>
      <c r="BD1143" s="391"/>
      <c r="BE1143" s="391"/>
      <c r="BF1143" s="391"/>
      <c r="BG1143" s="391"/>
      <c r="BH1143" s="391"/>
      <c r="BI1143" s="391"/>
      <c r="BJ1143" s="391"/>
      <c r="BK1143" s="391"/>
      <c r="BL1143" s="391"/>
      <c r="BM1143" s="391"/>
      <c r="BN1143" s="391"/>
      <c r="BO1143" s="391"/>
      <c r="BP1143" s="391"/>
      <c r="BQ1143" s="391"/>
      <c r="BR1143" s="391"/>
      <c r="BS1143" s="391"/>
      <c r="BT1143" s="391"/>
      <c r="BU1143" s="391"/>
      <c r="BV1143" s="391"/>
      <c r="BW1143" s="391"/>
      <c r="BX1143" s="391"/>
      <c r="BY1143" s="391"/>
    </row>
    <row r="1144" s="211" customFormat="true" ht="15" customHeight="true" x14ac:dyDescent="0.2">
      <c r="BA1144" s="391"/>
      <c r="BB1144" s="238"/>
      <c r="BC1144" s="391"/>
      <c r="BD1144" s="391"/>
      <c r="BE1144" s="391"/>
      <c r="BF1144" s="391"/>
      <c r="BG1144" s="391"/>
      <c r="BH1144" s="391"/>
      <c r="BI1144" s="391"/>
      <c r="BJ1144" s="391"/>
      <c r="BK1144" s="391"/>
      <c r="BL1144" s="391"/>
      <c r="BM1144" s="391"/>
      <c r="BN1144" s="391"/>
      <c r="BO1144" s="391"/>
      <c r="BP1144" s="391"/>
      <c r="BQ1144" s="391"/>
      <c r="BR1144" s="391"/>
      <c r="BS1144" s="391"/>
      <c r="BT1144" s="391"/>
      <c r="BU1144" s="391"/>
      <c r="BV1144" s="391"/>
      <c r="BW1144" s="391"/>
      <c r="BX1144" s="391"/>
      <c r="BY1144" s="391"/>
    </row>
    <row r="1145" s="211" customFormat="true" ht="15" customHeight="true" x14ac:dyDescent="0.2">
      <c r="BA1145" s="391"/>
      <c r="BB1145" s="238"/>
      <c r="BC1145" s="391"/>
      <c r="BD1145" s="391"/>
      <c r="BE1145" s="391"/>
      <c r="BF1145" s="391"/>
      <c r="BG1145" s="391"/>
      <c r="BH1145" s="391"/>
      <c r="BI1145" s="391"/>
      <c r="BJ1145" s="391"/>
      <c r="BK1145" s="391"/>
      <c r="BL1145" s="391"/>
      <c r="BM1145" s="391"/>
      <c r="BN1145" s="391"/>
      <c r="BO1145" s="391"/>
      <c r="BP1145" s="391"/>
      <c r="BQ1145" s="391"/>
      <c r="BR1145" s="391"/>
      <c r="BS1145" s="391"/>
      <c r="BT1145" s="391"/>
      <c r="BU1145" s="391"/>
      <c r="BV1145" s="391"/>
      <c r="BW1145" s="391"/>
      <c r="BX1145" s="391"/>
      <c r="BY1145" s="391"/>
    </row>
    <row r="1146" s="211" customFormat="true" ht="15" customHeight="true" x14ac:dyDescent="0.2">
      <c r="BA1146" s="391"/>
      <c r="BB1146" s="238"/>
      <c r="BC1146" s="391"/>
      <c r="BD1146" s="391"/>
      <c r="BE1146" s="391"/>
      <c r="BF1146" s="391"/>
      <c r="BG1146" s="391"/>
      <c r="BH1146" s="391"/>
      <c r="BI1146" s="391"/>
      <c r="BJ1146" s="391"/>
      <c r="BK1146" s="391"/>
      <c r="BL1146" s="391"/>
      <c r="BM1146" s="391"/>
      <c r="BN1146" s="391"/>
      <c r="BO1146" s="391"/>
      <c r="BP1146" s="391"/>
      <c r="BQ1146" s="391"/>
      <c r="BR1146" s="391"/>
      <c r="BS1146" s="391"/>
      <c r="BT1146" s="391"/>
      <c r="BU1146" s="391"/>
      <c r="BV1146" s="391"/>
      <c r="BW1146" s="391"/>
      <c r="BX1146" s="391"/>
      <c r="BY1146" s="391"/>
    </row>
    <row r="1147" s="211" customFormat="true" ht="15" customHeight="true" x14ac:dyDescent="0.2">
      <c r="BA1147" s="391"/>
      <c r="BB1147" s="238"/>
      <c r="BC1147" s="391"/>
      <c r="BD1147" s="391"/>
      <c r="BE1147" s="391"/>
      <c r="BF1147" s="391"/>
      <c r="BG1147" s="391"/>
      <c r="BH1147" s="391"/>
      <c r="BI1147" s="391"/>
      <c r="BJ1147" s="391"/>
      <c r="BK1147" s="391"/>
      <c r="BL1147" s="391"/>
      <c r="BM1147" s="391"/>
      <c r="BN1147" s="391"/>
      <c r="BO1147" s="391"/>
      <c r="BP1147" s="391"/>
      <c r="BQ1147" s="391"/>
      <c r="BR1147" s="391"/>
      <c r="BS1147" s="391"/>
      <c r="BT1147" s="391"/>
      <c r="BU1147" s="391"/>
      <c r="BV1147" s="391"/>
      <c r="BW1147" s="391"/>
      <c r="BX1147" s="391"/>
      <c r="BY1147" s="391"/>
    </row>
    <row r="1148" s="211" customFormat="true" ht="15" customHeight="true" x14ac:dyDescent="0.2">
      <c r="BA1148" s="391"/>
      <c r="BB1148" s="238"/>
      <c r="BC1148" s="391"/>
      <c r="BD1148" s="391"/>
      <c r="BE1148" s="391"/>
      <c r="BF1148" s="391"/>
      <c r="BG1148" s="391"/>
      <c r="BH1148" s="391"/>
      <c r="BI1148" s="391"/>
      <c r="BJ1148" s="391"/>
      <c r="BK1148" s="391"/>
      <c r="BL1148" s="391"/>
      <c r="BM1148" s="391"/>
      <c r="BN1148" s="391"/>
      <c r="BO1148" s="391"/>
      <c r="BP1148" s="391"/>
      <c r="BQ1148" s="391"/>
      <c r="BR1148" s="391"/>
      <c r="BS1148" s="391"/>
      <c r="BT1148" s="391"/>
      <c r="BU1148" s="391"/>
      <c r="BV1148" s="391"/>
      <c r="BW1148" s="391"/>
      <c r="BX1148" s="391"/>
      <c r="BY1148" s="391"/>
    </row>
    <row r="1149" s="211" customFormat="true" ht="15" customHeight="true" x14ac:dyDescent="0.2">
      <c r="BA1149" s="391"/>
      <c r="BB1149" s="238"/>
      <c r="BC1149" s="391"/>
      <c r="BD1149" s="391"/>
      <c r="BE1149" s="391"/>
      <c r="BF1149" s="391"/>
      <c r="BG1149" s="391"/>
      <c r="BH1149" s="391"/>
      <c r="BI1149" s="391"/>
      <c r="BJ1149" s="391"/>
      <c r="BK1149" s="391"/>
      <c r="BL1149" s="391"/>
      <c r="BM1149" s="391"/>
      <c r="BN1149" s="391"/>
      <c r="BO1149" s="391"/>
      <c r="BP1149" s="391"/>
      <c r="BQ1149" s="391"/>
      <c r="BR1149" s="391"/>
      <c r="BS1149" s="391"/>
      <c r="BT1149" s="391"/>
      <c r="BU1149" s="391"/>
      <c r="BV1149" s="391"/>
      <c r="BW1149" s="391"/>
      <c r="BX1149" s="391"/>
      <c r="BY1149" s="391"/>
    </row>
    <row r="1150" s="211" customFormat="true" ht="15" customHeight="true" x14ac:dyDescent="0.2">
      <c r="BA1150" s="391"/>
      <c r="BB1150" s="238"/>
      <c r="BC1150" s="391"/>
      <c r="BD1150" s="391"/>
      <c r="BE1150" s="391"/>
      <c r="BF1150" s="391"/>
      <c r="BG1150" s="391"/>
      <c r="BH1150" s="391"/>
      <c r="BI1150" s="391"/>
      <c r="BJ1150" s="391"/>
      <c r="BK1150" s="391"/>
      <c r="BL1150" s="391"/>
      <c r="BM1150" s="391"/>
      <c r="BN1150" s="391"/>
      <c r="BO1150" s="391"/>
      <c r="BP1150" s="391"/>
      <c r="BQ1150" s="391"/>
      <c r="BR1150" s="391"/>
      <c r="BS1150" s="391"/>
      <c r="BT1150" s="391"/>
      <c r="BU1150" s="391"/>
      <c r="BV1150" s="391"/>
      <c r="BW1150" s="391"/>
      <c r="BX1150" s="391"/>
      <c r="BY1150" s="391"/>
    </row>
    <row r="1151" s="211" customFormat="true" ht="15" customHeight="true" x14ac:dyDescent="0.2">
      <c r="BA1151" s="391"/>
      <c r="BB1151" s="238"/>
      <c r="BC1151" s="391"/>
      <c r="BD1151" s="391"/>
      <c r="BE1151" s="391"/>
      <c r="BF1151" s="391"/>
      <c r="BG1151" s="391"/>
      <c r="BH1151" s="391"/>
      <c r="BI1151" s="391"/>
      <c r="BJ1151" s="391"/>
      <c r="BK1151" s="391"/>
      <c r="BL1151" s="391"/>
      <c r="BM1151" s="391"/>
      <c r="BN1151" s="391"/>
      <c r="BO1151" s="391"/>
      <c r="BP1151" s="391"/>
      <c r="BQ1151" s="391"/>
      <c r="BR1151" s="391"/>
      <c r="BS1151" s="391"/>
      <c r="BT1151" s="391"/>
      <c r="BU1151" s="391"/>
      <c r="BV1151" s="391"/>
      <c r="BW1151" s="391"/>
      <c r="BX1151" s="391"/>
      <c r="BY1151" s="391"/>
    </row>
    <row r="1152" s="211" customFormat="true" ht="15" customHeight="true" x14ac:dyDescent="0.2">
      <c r="BA1152" s="391"/>
      <c r="BB1152" s="238"/>
      <c r="BC1152" s="391"/>
      <c r="BD1152" s="391"/>
      <c r="BE1152" s="391"/>
      <c r="BF1152" s="391"/>
      <c r="BG1152" s="391"/>
      <c r="BH1152" s="391"/>
      <c r="BI1152" s="391"/>
      <c r="BJ1152" s="391"/>
      <c r="BK1152" s="391"/>
      <c r="BL1152" s="391"/>
      <c r="BM1152" s="391"/>
      <c r="BN1152" s="391"/>
      <c r="BO1152" s="391"/>
      <c r="BP1152" s="391"/>
      <c r="BQ1152" s="391"/>
      <c r="BR1152" s="391"/>
      <c r="BS1152" s="391"/>
      <c r="BT1152" s="391"/>
      <c r="BU1152" s="391"/>
      <c r="BV1152" s="391"/>
      <c r="BW1152" s="391"/>
      <c r="BX1152" s="391"/>
      <c r="BY1152" s="391"/>
    </row>
    <row r="1153" s="211" customFormat="true" ht="15" customHeight="true" x14ac:dyDescent="0.2">
      <c r="BA1153" s="391"/>
      <c r="BB1153" s="238"/>
      <c r="BC1153" s="391"/>
      <c r="BD1153" s="391"/>
      <c r="BE1153" s="391"/>
      <c r="BF1153" s="391"/>
      <c r="BG1153" s="391"/>
      <c r="BH1153" s="391"/>
      <c r="BI1153" s="391"/>
      <c r="BJ1153" s="391"/>
      <c r="BK1153" s="391"/>
      <c r="BL1153" s="391"/>
      <c r="BM1153" s="391"/>
      <c r="BN1153" s="391"/>
      <c r="BO1153" s="391"/>
      <c r="BP1153" s="391"/>
      <c r="BQ1153" s="391"/>
      <c r="BR1153" s="391"/>
      <c r="BS1153" s="391"/>
      <c r="BT1153" s="391"/>
      <c r="BU1153" s="391"/>
      <c r="BV1153" s="391"/>
      <c r="BW1153" s="391"/>
      <c r="BX1153" s="391"/>
      <c r="BY1153" s="391"/>
    </row>
    <row r="1154" s="211" customFormat="true" ht="15" customHeight="true" x14ac:dyDescent="0.2">
      <c r="BA1154" s="391"/>
      <c r="BB1154" s="238"/>
      <c r="BC1154" s="391"/>
      <c r="BD1154" s="391"/>
      <c r="BE1154" s="391"/>
      <c r="BF1154" s="391"/>
      <c r="BG1154" s="391"/>
      <c r="BH1154" s="391"/>
      <c r="BI1154" s="391"/>
      <c r="BJ1154" s="391"/>
      <c r="BK1154" s="391"/>
      <c r="BL1154" s="391"/>
      <c r="BM1154" s="391"/>
      <c r="BN1154" s="391"/>
      <c r="BO1154" s="391"/>
      <c r="BP1154" s="391"/>
      <c r="BQ1154" s="391"/>
      <c r="BR1154" s="391"/>
      <c r="BS1154" s="391"/>
      <c r="BT1154" s="391"/>
      <c r="BU1154" s="391"/>
      <c r="BV1154" s="391"/>
      <c r="BW1154" s="391"/>
      <c r="BX1154" s="391"/>
      <c r="BY1154" s="391"/>
    </row>
    <row r="1155" s="211" customFormat="true" ht="15" customHeight="true" x14ac:dyDescent="0.2">
      <c r="BA1155" s="391"/>
      <c r="BB1155" s="238"/>
      <c r="BC1155" s="391"/>
      <c r="BD1155" s="391"/>
      <c r="BE1155" s="391"/>
      <c r="BF1155" s="391"/>
      <c r="BG1155" s="391"/>
      <c r="BH1155" s="391"/>
      <c r="BI1155" s="391"/>
      <c r="BJ1155" s="391"/>
      <c r="BK1155" s="391"/>
      <c r="BL1155" s="391"/>
      <c r="BM1155" s="391"/>
      <c r="BN1155" s="391"/>
      <c r="BO1155" s="391"/>
      <c r="BP1155" s="391"/>
      <c r="BQ1155" s="391"/>
      <c r="BR1155" s="391"/>
      <c r="BS1155" s="391"/>
      <c r="BT1155" s="391"/>
      <c r="BU1155" s="391"/>
      <c r="BV1155" s="391"/>
      <c r="BW1155" s="391"/>
      <c r="BX1155" s="391"/>
      <c r="BY1155" s="391"/>
    </row>
    <row r="1156" s="211" customFormat="true" ht="15" customHeight="true" x14ac:dyDescent="0.2">
      <c r="BA1156" s="391"/>
      <c r="BB1156" s="238"/>
      <c r="BC1156" s="391"/>
      <c r="BD1156" s="391"/>
      <c r="BE1156" s="391"/>
      <c r="BF1156" s="391"/>
      <c r="BG1156" s="391"/>
      <c r="BH1156" s="391"/>
      <c r="BI1156" s="391"/>
      <c r="BJ1156" s="391"/>
      <c r="BK1156" s="391"/>
      <c r="BL1156" s="391"/>
      <c r="BM1156" s="391"/>
      <c r="BN1156" s="391"/>
      <c r="BO1156" s="391"/>
      <c r="BP1156" s="391"/>
      <c r="BQ1156" s="391"/>
      <c r="BR1156" s="391"/>
      <c r="BS1156" s="391"/>
      <c r="BT1156" s="391"/>
      <c r="BU1156" s="391"/>
      <c r="BV1156" s="391"/>
      <c r="BW1156" s="391"/>
      <c r="BX1156" s="391"/>
      <c r="BY1156" s="391"/>
    </row>
    <row r="1157" s="211" customFormat="true" ht="15" customHeight="true" x14ac:dyDescent="0.2">
      <c r="BA1157" s="391"/>
      <c r="BB1157" s="238"/>
      <c r="BC1157" s="391"/>
      <c r="BD1157" s="391"/>
      <c r="BE1157" s="391"/>
      <c r="BF1157" s="391"/>
      <c r="BG1157" s="391"/>
      <c r="BH1157" s="391"/>
      <c r="BI1157" s="391"/>
      <c r="BJ1157" s="391"/>
      <c r="BK1157" s="391"/>
      <c r="BL1157" s="391"/>
      <c r="BM1157" s="391"/>
      <c r="BN1157" s="391"/>
      <c r="BO1157" s="391"/>
      <c r="BP1157" s="391"/>
      <c r="BQ1157" s="391"/>
      <c r="BR1157" s="391"/>
      <c r="BS1157" s="391"/>
      <c r="BT1157" s="391"/>
      <c r="BU1157" s="391"/>
      <c r="BV1157" s="391"/>
      <c r="BW1157" s="391"/>
      <c r="BX1157" s="391"/>
      <c r="BY1157" s="391"/>
    </row>
    <row r="1158" s="211" customFormat="true" ht="15" customHeight="true" x14ac:dyDescent="0.2">
      <c r="BA1158" s="391"/>
      <c r="BB1158" s="238"/>
      <c r="BC1158" s="391"/>
      <c r="BD1158" s="391"/>
      <c r="BE1158" s="391"/>
      <c r="BF1158" s="391"/>
      <c r="BG1158" s="391"/>
      <c r="BH1158" s="391"/>
      <c r="BI1158" s="391"/>
      <c r="BJ1158" s="391"/>
      <c r="BK1158" s="391"/>
      <c r="BL1158" s="391"/>
      <c r="BM1158" s="391"/>
      <c r="BN1158" s="391"/>
      <c r="BO1158" s="391"/>
      <c r="BP1158" s="391"/>
      <c r="BQ1158" s="391"/>
      <c r="BR1158" s="391"/>
      <c r="BS1158" s="391"/>
      <c r="BT1158" s="391"/>
      <c r="BU1158" s="391"/>
      <c r="BV1158" s="391"/>
      <c r="BW1158" s="391"/>
      <c r="BX1158" s="391"/>
      <c r="BY1158" s="391"/>
    </row>
    <row r="1159" s="211" customFormat="true" ht="15" customHeight="true" x14ac:dyDescent="0.2">
      <c r="BA1159" s="391"/>
      <c r="BB1159" s="238"/>
      <c r="BC1159" s="391"/>
      <c r="BD1159" s="391"/>
      <c r="BE1159" s="391"/>
      <c r="BF1159" s="391"/>
      <c r="BG1159" s="391"/>
      <c r="BH1159" s="391"/>
      <c r="BI1159" s="391"/>
      <c r="BJ1159" s="391"/>
      <c r="BK1159" s="391"/>
      <c r="BL1159" s="391"/>
      <c r="BM1159" s="391"/>
      <c r="BN1159" s="391"/>
      <c r="BO1159" s="391"/>
      <c r="BP1159" s="391"/>
      <c r="BQ1159" s="391"/>
      <c r="BR1159" s="391"/>
      <c r="BS1159" s="391"/>
      <c r="BT1159" s="391"/>
      <c r="BU1159" s="391"/>
      <c r="BV1159" s="391"/>
      <c r="BW1159" s="391"/>
      <c r="BX1159" s="391"/>
      <c r="BY1159" s="391"/>
    </row>
    <row r="1160" s="211" customFormat="true" ht="15" customHeight="true" x14ac:dyDescent="0.2">
      <c r="BA1160" s="391"/>
      <c r="BB1160" s="238"/>
      <c r="BC1160" s="391"/>
      <c r="BD1160" s="391"/>
      <c r="BE1160" s="391"/>
      <c r="BF1160" s="391"/>
      <c r="BG1160" s="391"/>
      <c r="BH1160" s="391"/>
      <c r="BI1160" s="391"/>
      <c r="BJ1160" s="391"/>
      <c r="BK1160" s="391"/>
      <c r="BL1160" s="391"/>
      <c r="BM1160" s="391"/>
      <c r="BN1160" s="391"/>
      <c r="BO1160" s="391"/>
      <c r="BP1160" s="391"/>
      <c r="BQ1160" s="391"/>
      <c r="BR1160" s="391"/>
      <c r="BS1160" s="391"/>
      <c r="BT1160" s="391"/>
      <c r="BU1160" s="391"/>
      <c r="BV1160" s="391"/>
      <c r="BW1160" s="391"/>
      <c r="BX1160" s="391"/>
      <c r="BY1160" s="391"/>
    </row>
    <row r="1161" s="211" customFormat="true" ht="15" customHeight="true" x14ac:dyDescent="0.2">
      <c r="BA1161" s="391"/>
      <c r="BB1161" s="238"/>
      <c r="BC1161" s="391"/>
      <c r="BD1161" s="391"/>
      <c r="BE1161" s="391"/>
      <c r="BF1161" s="391"/>
      <c r="BG1161" s="391"/>
      <c r="BH1161" s="391"/>
      <c r="BI1161" s="391"/>
      <c r="BJ1161" s="391"/>
      <c r="BK1161" s="391"/>
      <c r="BL1161" s="391"/>
      <c r="BM1161" s="391"/>
      <c r="BN1161" s="391"/>
      <c r="BO1161" s="391"/>
      <c r="BP1161" s="391"/>
      <c r="BQ1161" s="391"/>
      <c r="BR1161" s="391"/>
      <c r="BS1161" s="391"/>
      <c r="BT1161" s="391"/>
      <c r="BU1161" s="391"/>
      <c r="BV1161" s="391"/>
      <c r="BW1161" s="391"/>
      <c r="BX1161" s="391"/>
      <c r="BY1161" s="391"/>
    </row>
    <row r="1162" s="211" customFormat="true" ht="15" customHeight="true" x14ac:dyDescent="0.2">
      <c r="BA1162" s="391"/>
      <c r="BB1162" s="238"/>
      <c r="BC1162" s="391"/>
      <c r="BD1162" s="391"/>
      <c r="BE1162" s="391"/>
      <c r="BF1162" s="391"/>
      <c r="BG1162" s="391"/>
      <c r="BH1162" s="391"/>
      <c r="BI1162" s="391"/>
      <c r="BJ1162" s="391"/>
      <c r="BK1162" s="391"/>
      <c r="BL1162" s="391"/>
      <c r="BM1162" s="391"/>
      <c r="BN1162" s="391"/>
      <c r="BO1162" s="391"/>
      <c r="BP1162" s="391"/>
      <c r="BQ1162" s="391"/>
      <c r="BR1162" s="391"/>
      <c r="BS1162" s="391"/>
      <c r="BT1162" s="391"/>
      <c r="BU1162" s="391"/>
      <c r="BV1162" s="391"/>
      <c r="BW1162" s="391"/>
      <c r="BX1162" s="391"/>
      <c r="BY1162" s="391"/>
    </row>
    <row r="1163" s="211" customFormat="true" ht="15" customHeight="true" x14ac:dyDescent="0.2">
      <c r="BA1163" s="391"/>
      <c r="BB1163" s="238"/>
      <c r="BC1163" s="391"/>
      <c r="BD1163" s="391"/>
      <c r="BE1163" s="391"/>
      <c r="BF1163" s="391"/>
      <c r="BG1163" s="391"/>
      <c r="BH1163" s="391"/>
      <c r="BI1163" s="391"/>
      <c r="BJ1163" s="391"/>
      <c r="BK1163" s="391"/>
      <c r="BL1163" s="391"/>
      <c r="BM1163" s="391"/>
      <c r="BN1163" s="391"/>
      <c r="BO1163" s="391"/>
      <c r="BP1163" s="391"/>
      <c r="BQ1163" s="391"/>
      <c r="BR1163" s="391"/>
      <c r="BS1163" s="391"/>
      <c r="BT1163" s="391"/>
      <c r="BU1163" s="391"/>
      <c r="BV1163" s="391"/>
      <c r="BW1163" s="391"/>
      <c r="BX1163" s="391"/>
      <c r="BY1163" s="391"/>
    </row>
    <row r="1164" s="211" customFormat="true" ht="15" customHeight="true" x14ac:dyDescent="0.2">
      <c r="BA1164" s="391"/>
      <c r="BB1164" s="238"/>
      <c r="BC1164" s="391"/>
      <c r="BD1164" s="391"/>
      <c r="BE1164" s="391"/>
      <c r="BF1164" s="391"/>
      <c r="BG1164" s="391"/>
      <c r="BH1164" s="391"/>
      <c r="BI1164" s="391"/>
      <c r="BJ1164" s="391"/>
      <c r="BK1164" s="391"/>
      <c r="BL1164" s="391"/>
      <c r="BM1164" s="391"/>
      <c r="BN1164" s="391"/>
      <c r="BO1164" s="391"/>
      <c r="BP1164" s="391"/>
      <c r="BQ1164" s="391"/>
      <c r="BR1164" s="391"/>
      <c r="BS1164" s="391"/>
      <c r="BT1164" s="391"/>
      <c r="BU1164" s="391"/>
      <c r="BV1164" s="391"/>
      <c r="BW1164" s="391"/>
      <c r="BX1164" s="391"/>
      <c r="BY1164" s="391"/>
    </row>
    <row r="1165" s="211" customFormat="true" ht="15" customHeight="true" x14ac:dyDescent="0.2">
      <c r="BA1165" s="391"/>
      <c r="BB1165" s="238"/>
      <c r="BC1165" s="391"/>
      <c r="BD1165" s="391"/>
      <c r="BE1165" s="391"/>
      <c r="BF1165" s="391"/>
      <c r="BG1165" s="391"/>
      <c r="BH1165" s="391"/>
      <c r="BI1165" s="391"/>
      <c r="BJ1165" s="391"/>
      <c r="BK1165" s="391"/>
      <c r="BL1165" s="391"/>
      <c r="BM1165" s="391"/>
      <c r="BN1165" s="391"/>
      <c r="BO1165" s="391"/>
      <c r="BP1165" s="391"/>
      <c r="BQ1165" s="391"/>
      <c r="BR1165" s="391"/>
      <c r="BS1165" s="391"/>
      <c r="BT1165" s="391"/>
      <c r="BU1165" s="391"/>
      <c r="BV1165" s="391"/>
      <c r="BW1165" s="391"/>
      <c r="BX1165" s="391"/>
      <c r="BY1165" s="391"/>
    </row>
    <row r="1166" s="211" customFormat="true" ht="15" customHeight="true" x14ac:dyDescent="0.2">
      <c r="BA1166" s="391"/>
      <c r="BB1166" s="238"/>
      <c r="BC1166" s="391"/>
      <c r="BD1166" s="391"/>
      <c r="BE1166" s="391"/>
      <c r="BF1166" s="391"/>
      <c r="BG1166" s="391"/>
      <c r="BH1166" s="391"/>
      <c r="BI1166" s="391"/>
      <c r="BJ1166" s="391"/>
      <c r="BK1166" s="391"/>
      <c r="BL1166" s="391"/>
      <c r="BM1166" s="391"/>
      <c r="BN1166" s="391"/>
      <c r="BO1166" s="391"/>
      <c r="BP1166" s="391"/>
      <c r="BQ1166" s="391"/>
      <c r="BR1166" s="391"/>
      <c r="BS1166" s="391"/>
      <c r="BT1166" s="391"/>
      <c r="BU1166" s="391"/>
      <c r="BV1166" s="391"/>
      <c r="BW1166" s="391"/>
      <c r="BX1166" s="391"/>
      <c r="BY1166" s="391"/>
    </row>
    <row r="1167" s="211" customFormat="true" ht="15" customHeight="true" x14ac:dyDescent="0.2">
      <c r="BA1167" s="391"/>
      <c r="BB1167" s="238"/>
      <c r="BC1167" s="391"/>
      <c r="BD1167" s="391"/>
      <c r="BE1167" s="391"/>
      <c r="BF1167" s="391"/>
      <c r="BG1167" s="391"/>
      <c r="BH1167" s="391"/>
      <c r="BI1167" s="391"/>
      <c r="BJ1167" s="391"/>
      <c r="BK1167" s="391"/>
      <c r="BL1167" s="391"/>
      <c r="BM1167" s="391"/>
      <c r="BN1167" s="391"/>
      <c r="BO1167" s="391"/>
      <c r="BP1167" s="391"/>
      <c r="BQ1167" s="391"/>
      <c r="BR1167" s="391"/>
      <c r="BS1167" s="391"/>
      <c r="BT1167" s="391"/>
      <c r="BU1167" s="391"/>
      <c r="BV1167" s="391"/>
      <c r="BW1167" s="391"/>
      <c r="BX1167" s="391"/>
      <c r="BY1167" s="391"/>
    </row>
    <row r="1168" s="211" customFormat="true" ht="15" customHeight="true" x14ac:dyDescent="0.2">
      <c r="BA1168" s="391"/>
      <c r="BB1168" s="238"/>
      <c r="BC1168" s="391"/>
      <c r="BD1168" s="391"/>
      <c r="BE1168" s="391"/>
      <c r="BF1168" s="391"/>
      <c r="BG1168" s="391"/>
      <c r="BH1168" s="391"/>
      <c r="BI1168" s="391"/>
      <c r="BJ1168" s="391"/>
      <c r="BK1168" s="391"/>
      <c r="BL1168" s="391"/>
      <c r="BM1168" s="391"/>
      <c r="BN1168" s="391"/>
      <c r="BO1168" s="391"/>
      <c r="BP1168" s="391"/>
      <c r="BQ1168" s="391"/>
      <c r="BR1168" s="391"/>
      <c r="BS1168" s="391"/>
      <c r="BT1168" s="391"/>
      <c r="BU1168" s="391"/>
      <c r="BV1168" s="391"/>
      <c r="BW1168" s="391"/>
      <c r="BX1168" s="391"/>
      <c r="BY1168" s="391"/>
    </row>
    <row r="1169" s="211" customFormat="true" ht="15" customHeight="true" x14ac:dyDescent="0.2">
      <c r="BA1169" s="391"/>
      <c r="BB1169" s="238"/>
      <c r="BC1169" s="391"/>
      <c r="BD1169" s="391"/>
      <c r="BE1169" s="391"/>
      <c r="BF1169" s="391"/>
      <c r="BG1169" s="391"/>
      <c r="BH1169" s="391"/>
      <c r="BI1169" s="391"/>
      <c r="BJ1169" s="391"/>
      <c r="BK1169" s="391"/>
      <c r="BL1169" s="391"/>
      <c r="BM1169" s="391"/>
      <c r="BN1169" s="391"/>
      <c r="BO1169" s="391"/>
      <c r="BP1169" s="391"/>
      <c r="BQ1169" s="391"/>
      <c r="BR1169" s="391"/>
      <c r="BS1169" s="391"/>
      <c r="BT1169" s="391"/>
      <c r="BU1169" s="391"/>
      <c r="BV1169" s="391"/>
      <c r="BW1169" s="391"/>
      <c r="BX1169" s="391"/>
      <c r="BY1169" s="391"/>
    </row>
    <row r="1170" s="211" customFormat="true" ht="15" customHeight="true" x14ac:dyDescent="0.2">
      <c r="A1170" s="312"/>
      <c r="B1170" s="545"/>
      <c r="C1170" s="546"/>
      <c r="D1170" s="546"/>
      <c r="E1170" s="546"/>
      <c r="F1170" s="546"/>
      <c r="G1170" s="546"/>
      <c r="H1170" s="546"/>
      <c r="I1170" s="546"/>
      <c r="J1170" s="546"/>
      <c r="K1170" s="546"/>
      <c r="L1170" s="546"/>
      <c r="M1170" s="546"/>
      <c r="N1170" s="546"/>
      <c r="O1170" s="546"/>
      <c r="P1170" s="546"/>
      <c r="Q1170" s="546"/>
      <c r="R1170" s="546"/>
      <c r="S1170" s="546"/>
      <c r="T1170" s="546"/>
      <c r="U1170" s="546"/>
      <c r="V1170" s="546"/>
      <c r="W1170" s="546"/>
      <c r="X1170" s="546"/>
      <c r="Y1170" s="546"/>
      <c r="BA1170" s="391"/>
      <c r="BB1170" s="238"/>
      <c r="BC1170" s="391"/>
      <c r="BD1170" s="391"/>
      <c r="BE1170" s="391"/>
      <c r="BF1170" s="391"/>
      <c r="BG1170" s="391"/>
      <c r="BH1170" s="391"/>
      <c r="BI1170" s="391"/>
      <c r="BJ1170" s="391"/>
      <c r="BK1170" s="391"/>
      <c r="BL1170" s="391"/>
      <c r="BM1170" s="391"/>
      <c r="BN1170" s="391"/>
      <c r="BO1170" s="391"/>
      <c r="BP1170" s="391"/>
      <c r="BQ1170" s="391"/>
      <c r="BR1170" s="391"/>
      <c r="BS1170" s="391"/>
      <c r="BT1170" s="391"/>
      <c r="BU1170" s="391"/>
      <c r="BV1170" s="391"/>
      <c r="BW1170" s="391"/>
      <c r="BX1170" s="391"/>
      <c r="BY1170" s="391"/>
    </row>
    <row r="1171" s="211" customFormat="true" ht="15" customHeight="true" x14ac:dyDescent="0.2">
      <c r="A1171" s="312"/>
      <c r="B1171" s="545"/>
      <c r="C1171" s="546"/>
      <c r="D1171" s="546"/>
      <c r="E1171" s="546"/>
      <c r="F1171" s="546"/>
      <c r="G1171" s="546"/>
      <c r="H1171" s="546"/>
      <c r="I1171" s="546"/>
      <c r="J1171" s="546"/>
      <c r="K1171" s="546"/>
      <c r="L1171" s="546"/>
      <c r="M1171" s="546"/>
      <c r="N1171" s="546"/>
      <c r="O1171" s="546"/>
      <c r="P1171" s="546"/>
      <c r="Q1171" s="546"/>
      <c r="R1171" s="546"/>
      <c r="S1171" s="546"/>
      <c r="T1171" s="546"/>
      <c r="U1171" s="546"/>
      <c r="V1171" s="546"/>
      <c r="W1171" s="546"/>
      <c r="X1171" s="546"/>
      <c r="Y1171" s="546"/>
      <c r="BA1171" s="391"/>
      <c r="BB1171" s="238"/>
      <c r="BC1171" s="391"/>
      <c r="BD1171" s="391"/>
      <c r="BE1171" s="391"/>
      <c r="BF1171" s="391"/>
      <c r="BG1171" s="391"/>
      <c r="BH1171" s="391"/>
      <c r="BI1171" s="391"/>
      <c r="BJ1171" s="391"/>
      <c r="BK1171" s="391"/>
      <c r="BL1171" s="391"/>
      <c r="BM1171" s="391"/>
      <c r="BN1171" s="391"/>
      <c r="BO1171" s="391"/>
      <c r="BP1171" s="391"/>
      <c r="BQ1171" s="391"/>
      <c r="BR1171" s="391"/>
      <c r="BS1171" s="391"/>
      <c r="BT1171" s="391"/>
      <c r="BU1171" s="391"/>
      <c r="BV1171" s="391"/>
      <c r="BW1171" s="391"/>
      <c r="BX1171" s="391"/>
      <c r="BY1171" s="391"/>
    </row>
    <row r="1172" s="211" customFormat="true" ht="15" customHeight="true" x14ac:dyDescent="0.2">
      <c r="A1172" s="312"/>
      <c r="B1172" s="545"/>
      <c r="C1172" s="546"/>
      <c r="D1172" s="546"/>
      <c r="E1172" s="546"/>
      <c r="F1172" s="546"/>
      <c r="G1172" s="546"/>
      <c r="H1172" s="546"/>
      <c r="I1172" s="546"/>
      <c r="J1172" s="546"/>
      <c r="K1172" s="546"/>
      <c r="L1172" s="546"/>
      <c r="M1172" s="546"/>
      <c r="N1172" s="546"/>
      <c r="O1172" s="546"/>
      <c r="P1172" s="546"/>
      <c r="Q1172" s="546"/>
      <c r="R1172" s="546"/>
      <c r="S1172" s="546"/>
      <c r="T1172" s="546"/>
      <c r="U1172" s="546"/>
      <c r="V1172" s="546"/>
      <c r="W1172" s="546"/>
      <c r="X1172" s="546"/>
      <c r="Y1172" s="546"/>
      <c r="BA1172" s="391"/>
      <c r="BB1172" s="238"/>
      <c r="BC1172" s="391"/>
      <c r="BD1172" s="391"/>
      <c r="BE1172" s="391"/>
      <c r="BF1172" s="391"/>
      <c r="BG1172" s="391"/>
      <c r="BH1172" s="391"/>
      <c r="BI1172" s="391"/>
      <c r="BJ1172" s="391"/>
      <c r="BK1172" s="391"/>
      <c r="BL1172" s="391"/>
      <c r="BM1172" s="391"/>
      <c r="BN1172" s="391"/>
      <c r="BO1172" s="391"/>
      <c r="BP1172" s="391"/>
      <c r="BQ1172" s="391"/>
      <c r="BR1172" s="391"/>
      <c r="BS1172" s="391"/>
      <c r="BT1172" s="391"/>
      <c r="BU1172" s="391"/>
      <c r="BV1172" s="391"/>
      <c r="BW1172" s="391"/>
      <c r="BX1172" s="391"/>
      <c r="BY1172" s="391"/>
    </row>
    <row r="1173" s="211" customFormat="true" ht="15" customHeight="true" x14ac:dyDescent="0.2">
      <c r="A1173" s="312"/>
      <c r="B1173" s="545"/>
      <c r="C1173" s="546"/>
      <c r="D1173" s="546"/>
      <c r="E1173" s="546"/>
      <c r="F1173" s="546"/>
      <c r="G1173" s="546"/>
      <c r="H1173" s="546"/>
      <c r="I1173" s="546"/>
      <c r="J1173" s="546"/>
      <c r="K1173" s="546"/>
      <c r="L1173" s="546"/>
      <c r="M1173" s="546"/>
      <c r="N1173" s="546"/>
      <c r="O1173" s="546"/>
      <c r="P1173" s="546"/>
      <c r="Q1173" s="546"/>
      <c r="R1173" s="546"/>
      <c r="S1173" s="546"/>
      <c r="T1173" s="546"/>
      <c r="U1173" s="546"/>
      <c r="V1173" s="546"/>
      <c r="W1173" s="546"/>
      <c r="X1173" s="546"/>
      <c r="Y1173" s="546"/>
      <c r="BA1173" s="391"/>
      <c r="BB1173" s="238"/>
      <c r="BC1173" s="391"/>
      <c r="BD1173" s="391"/>
      <c r="BE1173" s="391"/>
      <c r="BF1173" s="391"/>
      <c r="BG1173" s="391"/>
      <c r="BH1173" s="391"/>
      <c r="BI1173" s="391"/>
      <c r="BJ1173" s="391"/>
      <c r="BK1173" s="391"/>
      <c r="BL1173" s="391"/>
      <c r="BM1173" s="391"/>
      <c r="BN1173" s="391"/>
      <c r="BO1173" s="391"/>
      <c r="BP1173" s="391"/>
      <c r="BQ1173" s="391"/>
      <c r="BR1173" s="391"/>
      <c r="BS1173" s="391"/>
      <c r="BT1173" s="391"/>
      <c r="BU1173" s="391"/>
      <c r="BV1173" s="391"/>
      <c r="BW1173" s="391"/>
      <c r="BX1173" s="391"/>
      <c r="BY1173" s="391"/>
    </row>
    <row r="1174" s="211" customFormat="true" ht="15" customHeight="true" x14ac:dyDescent="0.2">
      <c r="A1174" s="312"/>
      <c r="B1174" s="545"/>
      <c r="C1174" s="546"/>
      <c r="D1174" s="546"/>
      <c r="E1174" s="546"/>
      <c r="F1174" s="546"/>
      <c r="G1174" s="546"/>
      <c r="H1174" s="546"/>
      <c r="I1174" s="546"/>
      <c r="J1174" s="546"/>
      <c r="K1174" s="546"/>
      <c r="L1174" s="546"/>
      <c r="M1174" s="546"/>
      <c r="N1174" s="546"/>
      <c r="O1174" s="546"/>
      <c r="P1174" s="546"/>
      <c r="Q1174" s="546"/>
      <c r="R1174" s="546"/>
      <c r="S1174" s="546"/>
      <c r="T1174" s="546"/>
      <c r="U1174" s="546"/>
      <c r="V1174" s="546"/>
      <c r="W1174" s="546"/>
      <c r="X1174" s="546"/>
      <c r="Y1174" s="546"/>
      <c r="BA1174" s="391"/>
      <c r="BB1174" s="238"/>
      <c r="BC1174" s="391"/>
      <c r="BD1174" s="391"/>
      <c r="BE1174" s="391"/>
      <c r="BF1174" s="391"/>
      <c r="BG1174" s="391"/>
      <c r="BH1174" s="391"/>
      <c r="BI1174" s="391"/>
      <c r="BJ1174" s="391"/>
      <c r="BK1174" s="391"/>
      <c r="BL1174" s="391"/>
      <c r="BM1174" s="391"/>
      <c r="BN1174" s="391"/>
      <c r="BO1174" s="391"/>
      <c r="BP1174" s="391"/>
      <c r="BQ1174" s="391"/>
      <c r="BR1174" s="391"/>
      <c r="BS1174" s="391"/>
      <c r="BT1174" s="391"/>
      <c r="BU1174" s="391"/>
      <c r="BV1174" s="391"/>
      <c r="BW1174" s="391"/>
      <c r="BX1174" s="391"/>
      <c r="BY1174" s="391"/>
    </row>
    <row r="1175" s="211" customFormat="true" ht="15" customHeight="true" x14ac:dyDescent="0.2">
      <c r="A1175" s="312"/>
      <c r="B1175" s="545"/>
      <c r="C1175" s="546"/>
      <c r="D1175" s="546"/>
      <c r="E1175" s="546"/>
      <c r="F1175" s="546"/>
      <c r="G1175" s="546"/>
      <c r="H1175" s="546"/>
      <c r="I1175" s="546"/>
      <c r="J1175" s="546"/>
      <c r="K1175" s="546"/>
      <c r="L1175" s="546"/>
      <c r="M1175" s="546"/>
      <c r="N1175" s="546"/>
      <c r="O1175" s="546"/>
      <c r="P1175" s="546"/>
      <c r="Q1175" s="546"/>
      <c r="R1175" s="546"/>
      <c r="S1175" s="546"/>
      <c r="T1175" s="546"/>
      <c r="U1175" s="546"/>
      <c r="V1175" s="546"/>
      <c r="W1175" s="546"/>
      <c r="X1175" s="546"/>
      <c r="Y1175" s="546"/>
      <c r="BA1175" s="391"/>
      <c r="BB1175" s="238"/>
      <c r="BC1175" s="391"/>
      <c r="BD1175" s="391"/>
      <c r="BE1175" s="391"/>
      <c r="BF1175" s="391"/>
      <c r="BG1175" s="391"/>
      <c r="BH1175" s="391"/>
      <c r="BI1175" s="391"/>
      <c r="BJ1175" s="391"/>
      <c r="BK1175" s="391"/>
      <c r="BL1175" s="391"/>
      <c r="BM1175" s="391"/>
      <c r="BN1175" s="391"/>
      <c r="BO1175" s="391"/>
      <c r="BP1175" s="391"/>
      <c r="BQ1175" s="391"/>
      <c r="BR1175" s="391"/>
      <c r="BS1175" s="391"/>
      <c r="BT1175" s="391"/>
      <c r="BU1175" s="391"/>
      <c r="BV1175" s="391"/>
      <c r="BW1175" s="391"/>
      <c r="BX1175" s="391"/>
      <c r="BY1175" s="391"/>
    </row>
    <row r="1176" s="211" customFormat="true" ht="15" customHeight="true" x14ac:dyDescent="0.2">
      <c r="A1176" s="547"/>
      <c r="B1176" s="312"/>
      <c r="C1176" s="548"/>
      <c r="D1176" s="549"/>
      <c r="E1176" s="549"/>
      <c r="F1176" s="549"/>
      <c r="G1176" s="549"/>
      <c r="H1176" s="548"/>
      <c r="I1176" s="549"/>
      <c r="J1176" s="549"/>
      <c r="K1176" s="549"/>
      <c r="L1176" s="549"/>
      <c r="M1176" s="548"/>
      <c r="N1176" s="549"/>
      <c r="O1176" s="549"/>
      <c r="P1176" s="549"/>
      <c r="Q1176" s="549"/>
      <c r="R1176" s="548"/>
      <c r="S1176" s="549"/>
      <c r="T1176" s="549"/>
      <c r="U1176" s="549"/>
      <c r="BA1176" s="391"/>
      <c r="BB1176" s="238"/>
      <c r="BC1176" s="391"/>
      <c r="BD1176" s="391"/>
      <c r="BE1176" s="391"/>
      <c r="BF1176" s="391"/>
      <c r="BG1176" s="391"/>
      <c r="BH1176" s="391"/>
      <c r="BI1176" s="391"/>
      <c r="BJ1176" s="391"/>
      <c r="BK1176" s="391"/>
      <c r="BL1176" s="391"/>
      <c r="BM1176" s="391"/>
      <c r="BN1176" s="391"/>
      <c r="BO1176" s="391"/>
      <c r="BP1176" s="391"/>
      <c r="BQ1176" s="391"/>
      <c r="BR1176" s="391"/>
      <c r="BS1176" s="391"/>
      <c r="BT1176" s="391"/>
      <c r="BU1176" s="391"/>
      <c r="BV1176" s="391"/>
      <c r="BW1176" s="391"/>
      <c r="BX1176" s="391"/>
      <c r="BY1176" s="391"/>
    </row>
    <row r="1177" s="211" customFormat="true" ht="15" customHeight="true" x14ac:dyDescent="0.2">
      <c r="A1177" s="549"/>
      <c r="B1177" s="549"/>
      <c r="C1177" s="548"/>
      <c r="D1177" s="548"/>
      <c r="E1177" s="548"/>
      <c r="F1177" s="548"/>
      <c r="G1177" s="548"/>
      <c r="H1177" s="548"/>
      <c r="I1177" s="548"/>
      <c r="J1177" s="548"/>
      <c r="K1177" s="548"/>
      <c r="L1177" s="548"/>
      <c r="M1177" s="548"/>
      <c r="N1177" s="548"/>
      <c r="O1177" s="548"/>
      <c r="P1177" s="548"/>
      <c r="Q1177" s="548"/>
      <c r="R1177" s="548"/>
      <c r="S1177" s="548"/>
      <c r="T1177" s="548"/>
      <c r="U1177" s="548"/>
      <c r="BA1177" s="391"/>
      <c r="BB1177" s="238"/>
      <c r="BC1177" s="391"/>
      <c r="BD1177" s="391"/>
      <c r="BE1177" s="391"/>
      <c r="BF1177" s="391"/>
      <c r="BG1177" s="391"/>
      <c r="BH1177" s="391"/>
      <c r="BI1177" s="391"/>
      <c r="BJ1177" s="391"/>
      <c r="BK1177" s="391"/>
      <c r="BL1177" s="391"/>
      <c r="BM1177" s="391"/>
      <c r="BN1177" s="391"/>
      <c r="BO1177" s="391"/>
      <c r="BP1177" s="391"/>
      <c r="BQ1177" s="391"/>
      <c r="BR1177" s="391"/>
      <c r="BS1177" s="391"/>
      <c r="BT1177" s="391"/>
      <c r="BU1177" s="391"/>
      <c r="BV1177" s="391"/>
      <c r="BW1177" s="391"/>
      <c r="BX1177" s="391"/>
      <c r="BY1177" s="391"/>
    </row>
    <row r="1178" s="211" customFormat="true" ht="15" customHeight="true" x14ac:dyDescent="0.2">
      <c r="BA1178" s="391"/>
      <c r="BB1178" s="238"/>
      <c r="BC1178" s="391"/>
      <c r="BD1178" s="391"/>
      <c r="BE1178" s="391"/>
      <c r="BF1178" s="391"/>
      <c r="BG1178" s="391"/>
      <c r="BH1178" s="391"/>
      <c r="BI1178" s="391"/>
      <c r="BJ1178" s="391"/>
      <c r="BK1178" s="391"/>
      <c r="BL1178" s="391"/>
      <c r="BM1178" s="391"/>
      <c r="BN1178" s="391"/>
      <c r="BO1178" s="391"/>
      <c r="BP1178" s="391"/>
      <c r="BQ1178" s="391"/>
      <c r="BR1178" s="391"/>
      <c r="BS1178" s="391"/>
      <c r="BT1178" s="391"/>
      <c r="BU1178" s="391"/>
      <c r="BV1178" s="391"/>
      <c r="BW1178" s="391"/>
      <c r="BX1178" s="391"/>
      <c r="BY1178" s="391"/>
    </row>
    <row r="1179" s="211" customFormat="true" ht="15" customHeight="true" x14ac:dyDescent="0.2">
      <c r="BA1179" s="391"/>
      <c r="BB1179" s="238"/>
      <c r="BC1179" s="391"/>
      <c r="BD1179" s="391"/>
      <c r="BE1179" s="391"/>
      <c r="BF1179" s="391"/>
      <c r="BG1179" s="391"/>
      <c r="BH1179" s="391"/>
      <c r="BI1179" s="391"/>
      <c r="BJ1179" s="391"/>
      <c r="BK1179" s="391"/>
      <c r="BL1179" s="391"/>
      <c r="BM1179" s="391"/>
      <c r="BN1179" s="391"/>
      <c r="BO1179" s="391"/>
      <c r="BP1179" s="391"/>
      <c r="BQ1179" s="391"/>
      <c r="BR1179" s="391"/>
      <c r="BS1179" s="391"/>
      <c r="BT1179" s="391"/>
      <c r="BU1179" s="391"/>
      <c r="BV1179" s="391"/>
      <c r="BW1179" s="391"/>
      <c r="BX1179" s="391"/>
      <c r="BY1179" s="391"/>
    </row>
    <row r="1180" s="211" customFormat="true" ht="15" customHeight="true" x14ac:dyDescent="0.2">
      <c r="BA1180" s="391"/>
      <c r="BB1180" s="238"/>
      <c r="BC1180" s="391"/>
      <c r="BD1180" s="391"/>
      <c r="BE1180" s="391"/>
      <c r="BF1180" s="391"/>
      <c r="BG1180" s="391"/>
      <c r="BH1180" s="391"/>
      <c r="BI1180" s="391"/>
      <c r="BJ1180" s="391"/>
      <c r="BK1180" s="391"/>
      <c r="BL1180" s="391"/>
      <c r="BM1180" s="391"/>
      <c r="BN1180" s="391"/>
      <c r="BO1180" s="391"/>
      <c r="BP1180" s="391"/>
      <c r="BQ1180" s="391"/>
      <c r="BR1180" s="391"/>
      <c r="BS1180" s="391"/>
      <c r="BT1180" s="391"/>
      <c r="BU1180" s="391"/>
      <c r="BV1180" s="391"/>
      <c r="BW1180" s="391"/>
      <c r="BX1180" s="391"/>
      <c r="BY1180" s="391"/>
    </row>
    <row r="1181" s="211" customFormat="true" ht="15" customHeight="true" x14ac:dyDescent="0.2">
      <c r="BA1181" s="391"/>
      <c r="BB1181" s="238"/>
      <c r="BC1181" s="391"/>
      <c r="BD1181" s="391"/>
      <c r="BE1181" s="391"/>
      <c r="BF1181" s="391"/>
      <c r="BG1181" s="391"/>
      <c r="BH1181" s="391"/>
      <c r="BI1181" s="391"/>
      <c r="BJ1181" s="391"/>
      <c r="BK1181" s="391"/>
      <c r="BL1181" s="391"/>
      <c r="BM1181" s="391"/>
      <c r="BN1181" s="391"/>
      <c r="BO1181" s="391"/>
      <c r="BP1181" s="391"/>
      <c r="BQ1181" s="391"/>
      <c r="BR1181" s="391"/>
      <c r="BS1181" s="391"/>
      <c r="BT1181" s="391"/>
      <c r="BU1181" s="391"/>
      <c r="BV1181" s="391"/>
      <c r="BW1181" s="391"/>
      <c r="BX1181" s="391"/>
      <c r="BY1181" s="391"/>
    </row>
    <row r="1182" s="211" customFormat="true" ht="15" customHeight="true" x14ac:dyDescent="0.2">
      <c r="BA1182" s="391"/>
      <c r="BB1182" s="238"/>
      <c r="BC1182" s="391"/>
      <c r="BD1182" s="391"/>
      <c r="BE1182" s="391"/>
      <c r="BF1182" s="391"/>
      <c r="BG1182" s="391"/>
      <c r="BH1182" s="391"/>
      <c r="BI1182" s="391"/>
      <c r="BJ1182" s="391"/>
      <c r="BK1182" s="391"/>
      <c r="BL1182" s="391"/>
      <c r="BM1182" s="391"/>
      <c r="BN1182" s="391"/>
      <c r="BO1182" s="391"/>
      <c r="BP1182" s="391"/>
      <c r="BQ1182" s="391"/>
      <c r="BR1182" s="391"/>
      <c r="BS1182" s="391"/>
      <c r="BT1182" s="391"/>
      <c r="BU1182" s="391"/>
      <c r="BV1182" s="391"/>
      <c r="BW1182" s="391"/>
      <c r="BX1182" s="391"/>
      <c r="BY1182" s="391"/>
    </row>
    <row r="1183" s="211" customFormat="true" ht="15" customHeight="true" x14ac:dyDescent="0.2">
      <c r="BA1183" s="391"/>
      <c r="BB1183" s="238"/>
      <c r="BC1183" s="391"/>
      <c r="BD1183" s="391"/>
      <c r="BE1183" s="391"/>
      <c r="BF1183" s="391"/>
      <c r="BG1183" s="391"/>
      <c r="BH1183" s="391"/>
      <c r="BI1183" s="391"/>
      <c r="BJ1183" s="391"/>
      <c r="BK1183" s="391"/>
      <c r="BL1183" s="391"/>
      <c r="BM1183" s="391"/>
      <c r="BN1183" s="391"/>
      <c r="BO1183" s="391"/>
      <c r="BP1183" s="391"/>
      <c r="BQ1183" s="391"/>
      <c r="BR1183" s="391"/>
      <c r="BS1183" s="391"/>
      <c r="BT1183" s="391"/>
      <c r="BU1183" s="391"/>
      <c r="BV1183" s="391"/>
      <c r="BW1183" s="391"/>
      <c r="BX1183" s="391"/>
      <c r="BY1183" s="391"/>
    </row>
    <row r="1184" s="211" customFormat="true" ht="15" customHeight="true" x14ac:dyDescent="0.2">
      <c r="BA1184" s="391"/>
      <c r="BB1184" s="238"/>
      <c r="BC1184" s="391"/>
      <c r="BD1184" s="391"/>
      <c r="BE1184" s="391"/>
      <c r="BF1184" s="391"/>
      <c r="BG1184" s="391"/>
      <c r="BH1184" s="391"/>
      <c r="BI1184" s="391"/>
      <c r="BJ1184" s="391"/>
      <c r="BK1184" s="391"/>
      <c r="BL1184" s="391"/>
      <c r="BM1184" s="391"/>
      <c r="BN1184" s="391"/>
      <c r="BO1184" s="391"/>
      <c r="BP1184" s="391"/>
      <c r="BQ1184" s="391"/>
      <c r="BR1184" s="391"/>
      <c r="BS1184" s="391"/>
      <c r="BT1184" s="391"/>
      <c r="BU1184" s="391"/>
      <c r="BV1184" s="391"/>
      <c r="BW1184" s="391"/>
      <c r="BX1184" s="391"/>
      <c r="BY1184" s="391"/>
    </row>
    <row r="1185" s="211" customFormat="true" ht="15" customHeight="true" x14ac:dyDescent="0.2">
      <c r="BA1185" s="391"/>
      <c r="BB1185" s="238"/>
      <c r="BC1185" s="391"/>
      <c r="BD1185" s="391"/>
      <c r="BE1185" s="391"/>
      <c r="BF1185" s="391"/>
      <c r="BG1185" s="391"/>
      <c r="BH1185" s="391"/>
      <c r="BI1185" s="391"/>
      <c r="BJ1185" s="391"/>
      <c r="BK1185" s="391"/>
      <c r="BL1185" s="391"/>
      <c r="BM1185" s="391"/>
      <c r="BN1185" s="391"/>
      <c r="BO1185" s="391"/>
      <c r="BP1185" s="391"/>
      <c r="BQ1185" s="391"/>
      <c r="BR1185" s="391"/>
      <c r="BS1185" s="391"/>
      <c r="BT1185" s="391"/>
      <c r="BU1185" s="391"/>
      <c r="BV1185" s="391"/>
      <c r="BW1185" s="391"/>
      <c r="BX1185" s="391"/>
      <c r="BY1185" s="391"/>
    </row>
    <row r="1186" s="211" customFormat="true" ht="15" customHeight="true" x14ac:dyDescent="0.2">
      <c r="BA1186" s="391"/>
      <c r="BB1186" s="238"/>
      <c r="BC1186" s="391"/>
      <c r="BD1186" s="391"/>
      <c r="BE1186" s="391"/>
      <c r="BF1186" s="391"/>
      <c r="BG1186" s="391"/>
      <c r="BH1186" s="391"/>
      <c r="BI1186" s="391"/>
      <c r="BJ1186" s="391"/>
      <c r="BK1186" s="391"/>
      <c r="BL1186" s="391"/>
      <c r="BM1186" s="391"/>
      <c r="BN1186" s="391"/>
      <c r="BO1186" s="391"/>
      <c r="BP1186" s="391"/>
      <c r="BQ1186" s="391"/>
      <c r="BR1186" s="391"/>
      <c r="BS1186" s="391"/>
      <c r="BT1186" s="391"/>
      <c r="BU1186" s="391"/>
      <c r="BV1186" s="391"/>
      <c r="BW1186" s="391"/>
      <c r="BX1186" s="391"/>
      <c r="BY1186" s="391"/>
    </row>
    <row r="1187" s="211" customFormat="true" ht="15" customHeight="true" x14ac:dyDescent="0.2">
      <c r="BA1187" s="391"/>
      <c r="BB1187" s="238"/>
      <c r="BC1187" s="391"/>
      <c r="BD1187" s="391"/>
      <c r="BE1187" s="391"/>
      <c r="BF1187" s="391"/>
      <c r="BG1187" s="391"/>
      <c r="BH1187" s="391"/>
      <c r="BI1187" s="391"/>
      <c r="BJ1187" s="391"/>
      <c r="BK1187" s="391"/>
      <c r="BL1187" s="391"/>
      <c r="BM1187" s="391"/>
      <c r="BN1187" s="391"/>
      <c r="BO1187" s="391"/>
      <c r="BP1187" s="391"/>
      <c r="BQ1187" s="391"/>
      <c r="BR1187" s="391"/>
      <c r="BS1187" s="391"/>
      <c r="BT1187" s="391"/>
      <c r="BU1187" s="391"/>
      <c r="BV1187" s="391"/>
      <c r="BW1187" s="391"/>
      <c r="BX1187" s="391"/>
      <c r="BY1187" s="391"/>
    </row>
    <row r="1188" s="211" customFormat="true" ht="15" customHeight="true" x14ac:dyDescent="0.2">
      <c r="BA1188" s="391"/>
      <c r="BB1188" s="238"/>
      <c r="BC1188" s="391"/>
      <c r="BD1188" s="391"/>
      <c r="BE1188" s="391"/>
      <c r="BF1188" s="391"/>
      <c r="BG1188" s="391"/>
      <c r="BH1188" s="391"/>
      <c r="BI1188" s="391"/>
      <c r="BJ1188" s="391"/>
      <c r="BK1188" s="391"/>
      <c r="BL1188" s="391"/>
      <c r="BM1188" s="391"/>
      <c r="BN1188" s="391"/>
      <c r="BO1188" s="391"/>
      <c r="BP1188" s="391"/>
      <c r="BQ1188" s="391"/>
      <c r="BR1188" s="391"/>
      <c r="BS1188" s="391"/>
      <c r="BT1188" s="391"/>
      <c r="BU1188" s="391"/>
      <c r="BV1188" s="391"/>
      <c r="BW1188" s="391"/>
      <c r="BX1188" s="391"/>
      <c r="BY1188" s="391"/>
    </row>
    <row r="1189" s="211" customFormat="true" ht="15" customHeight="true" x14ac:dyDescent="0.2">
      <c r="BA1189" s="391"/>
      <c r="BB1189" s="238"/>
      <c r="BC1189" s="391"/>
      <c r="BD1189" s="391"/>
      <c r="BE1189" s="391"/>
      <c r="BF1189" s="391"/>
      <c r="BG1189" s="391"/>
      <c r="BH1189" s="391"/>
      <c r="BI1189" s="391"/>
      <c r="BJ1189" s="391"/>
      <c r="BK1189" s="391"/>
      <c r="BL1189" s="391"/>
      <c r="BM1189" s="391"/>
      <c r="BN1189" s="391"/>
      <c r="BO1189" s="391"/>
      <c r="BP1189" s="391"/>
      <c r="BQ1189" s="391"/>
      <c r="BR1189" s="391"/>
      <c r="BS1189" s="391"/>
      <c r="BT1189" s="391"/>
      <c r="BU1189" s="391"/>
      <c r="BV1189" s="391"/>
      <c r="BW1189" s="391"/>
      <c r="BX1189" s="391"/>
      <c r="BY1189" s="391"/>
    </row>
    <row r="1190" s="211" customFormat="true" ht="15" customHeight="true" x14ac:dyDescent="0.2">
      <c r="BA1190" s="391"/>
      <c r="BB1190" s="238"/>
      <c r="BC1190" s="391"/>
      <c r="BD1190" s="391"/>
      <c r="BE1190" s="391"/>
      <c r="BF1190" s="391"/>
      <c r="BG1190" s="391"/>
      <c r="BH1190" s="391"/>
      <c r="BI1190" s="391"/>
      <c r="BJ1190" s="391"/>
      <c r="BK1190" s="391"/>
      <c r="BL1190" s="391"/>
      <c r="BM1190" s="391"/>
      <c r="BN1190" s="391"/>
      <c r="BO1190" s="391"/>
      <c r="BP1190" s="391"/>
      <c r="BQ1190" s="391"/>
      <c r="BR1190" s="391"/>
      <c r="BS1190" s="391"/>
      <c r="BT1190" s="391"/>
      <c r="BU1190" s="391"/>
      <c r="BV1190" s="391"/>
      <c r="BW1190" s="391"/>
      <c r="BX1190" s="391"/>
      <c r="BY1190" s="391"/>
    </row>
    <row r="1191" s="211" customFormat="true" ht="15" customHeight="true" x14ac:dyDescent="0.2">
      <c r="BA1191" s="391"/>
      <c r="BB1191" s="238"/>
      <c r="BC1191" s="391"/>
      <c r="BD1191" s="391"/>
      <c r="BE1191" s="391"/>
      <c r="BF1191" s="391"/>
      <c r="BG1191" s="391"/>
      <c r="BH1191" s="391"/>
      <c r="BI1191" s="391"/>
      <c r="BJ1191" s="391"/>
      <c r="BK1191" s="391"/>
      <c r="BL1191" s="391"/>
      <c r="BM1191" s="391"/>
      <c r="BN1191" s="391"/>
      <c r="BO1191" s="391"/>
      <c r="BP1191" s="391"/>
      <c r="BQ1191" s="391"/>
      <c r="BR1191" s="391"/>
      <c r="BS1191" s="391"/>
      <c r="BT1191" s="391"/>
      <c r="BU1191" s="391"/>
      <c r="BV1191" s="391"/>
      <c r="BW1191" s="391"/>
      <c r="BX1191" s="391"/>
      <c r="BY1191" s="391"/>
    </row>
    <row r="1192" s="211" customFormat="true" ht="15" customHeight="true" x14ac:dyDescent="0.2">
      <c r="BA1192" s="391"/>
      <c r="BB1192" s="238"/>
      <c r="BC1192" s="391"/>
      <c r="BD1192" s="391"/>
      <c r="BE1192" s="391"/>
      <c r="BF1192" s="391"/>
      <c r="BG1192" s="391"/>
      <c r="BH1192" s="391"/>
      <c r="BI1192" s="391"/>
      <c r="BJ1192" s="391"/>
      <c r="BK1192" s="391"/>
      <c r="BL1192" s="391"/>
      <c r="BM1192" s="391"/>
      <c r="BN1192" s="391"/>
      <c r="BO1192" s="391"/>
      <c r="BP1192" s="391"/>
      <c r="BQ1192" s="391"/>
      <c r="BR1192" s="391"/>
      <c r="BS1192" s="391"/>
      <c r="BT1192" s="391"/>
      <c r="BU1192" s="391"/>
      <c r="BV1192" s="391"/>
      <c r="BW1192" s="391"/>
      <c r="BX1192" s="391"/>
      <c r="BY1192" s="391"/>
    </row>
    <row r="1193" s="211" customFormat="true" ht="15" customHeight="true" x14ac:dyDescent="0.2">
      <c r="BA1193" s="391"/>
      <c r="BB1193" s="238"/>
      <c r="BC1193" s="391"/>
      <c r="BD1193" s="391"/>
      <c r="BE1193" s="391"/>
      <c r="BF1193" s="391"/>
      <c r="BG1193" s="391"/>
      <c r="BH1193" s="391"/>
      <c r="BI1193" s="391"/>
      <c r="BJ1193" s="391"/>
      <c r="BK1193" s="391"/>
      <c r="BL1193" s="391"/>
      <c r="BM1193" s="391"/>
      <c r="BN1193" s="391"/>
      <c r="BO1193" s="391"/>
      <c r="BP1193" s="391"/>
      <c r="BQ1193" s="391"/>
      <c r="BR1193" s="391"/>
      <c r="BS1193" s="391"/>
      <c r="BT1193" s="391"/>
      <c r="BU1193" s="391"/>
      <c r="BV1193" s="391"/>
      <c r="BW1193" s="391"/>
      <c r="BX1193" s="391"/>
      <c r="BY1193" s="391"/>
    </row>
    <row r="1194" s="211" customFormat="true" ht="15" customHeight="true" x14ac:dyDescent="0.2">
      <c r="BA1194" s="391"/>
      <c r="BB1194" s="238"/>
      <c r="BC1194" s="391"/>
      <c r="BD1194" s="391"/>
      <c r="BE1194" s="391"/>
      <c r="BF1194" s="391"/>
      <c r="BG1194" s="391"/>
      <c r="BH1194" s="391"/>
      <c r="BI1194" s="391"/>
      <c r="BJ1194" s="391"/>
      <c r="BK1194" s="391"/>
      <c r="BL1194" s="391"/>
      <c r="BM1194" s="391"/>
      <c r="BN1194" s="391"/>
      <c r="BO1194" s="391"/>
      <c r="BP1194" s="391"/>
      <c r="BQ1194" s="391"/>
      <c r="BR1194" s="391"/>
      <c r="BS1194" s="391"/>
      <c r="BT1194" s="391"/>
      <c r="BU1194" s="391"/>
      <c r="BV1194" s="391"/>
      <c r="BW1194" s="391"/>
      <c r="BX1194" s="391"/>
      <c r="BY1194" s="391"/>
    </row>
    <row r="1195" s="211" customFormat="true" ht="15" customHeight="true" x14ac:dyDescent="0.2">
      <c r="BA1195" s="391"/>
      <c r="BB1195" s="238"/>
      <c r="BC1195" s="391"/>
      <c r="BD1195" s="391"/>
      <c r="BE1195" s="391"/>
      <c r="BF1195" s="391"/>
      <c r="BG1195" s="391"/>
      <c r="BH1195" s="391"/>
      <c r="BI1195" s="391"/>
      <c r="BJ1195" s="391"/>
      <c r="BK1195" s="391"/>
      <c r="BL1195" s="391"/>
      <c r="BM1195" s="391"/>
      <c r="BN1195" s="391"/>
      <c r="BO1195" s="391"/>
      <c r="BP1195" s="391"/>
      <c r="BQ1195" s="391"/>
      <c r="BR1195" s="391"/>
      <c r="BS1195" s="391"/>
      <c r="BT1195" s="391"/>
      <c r="BU1195" s="391"/>
      <c r="BV1195" s="391"/>
      <c r="BW1195" s="391"/>
      <c r="BX1195" s="391"/>
      <c r="BY1195" s="391"/>
    </row>
    <row r="1196" s="211" customFormat="true" ht="15" customHeight="true" x14ac:dyDescent="0.2">
      <c r="BA1196" s="391"/>
      <c r="BB1196" s="238"/>
      <c r="BC1196" s="391"/>
      <c r="BD1196" s="391"/>
      <c r="BE1196" s="391"/>
      <c r="BF1196" s="391"/>
      <c r="BG1196" s="391"/>
      <c r="BH1196" s="391"/>
      <c r="BI1196" s="391"/>
      <c r="BJ1196" s="391"/>
      <c r="BK1196" s="391"/>
      <c r="BL1196" s="391"/>
      <c r="BM1196" s="391"/>
      <c r="BN1196" s="391"/>
      <c r="BO1196" s="391"/>
      <c r="BP1196" s="391"/>
      <c r="BQ1196" s="391"/>
      <c r="BR1196" s="391"/>
      <c r="BS1196" s="391"/>
      <c r="BT1196" s="391"/>
      <c r="BU1196" s="391"/>
      <c r="BV1196" s="391"/>
      <c r="BW1196" s="391"/>
      <c r="BX1196" s="391"/>
      <c r="BY1196" s="391"/>
    </row>
    <row r="1197" s="211" customFormat="true" ht="15" customHeight="true" x14ac:dyDescent="0.2">
      <c r="BA1197" s="391"/>
      <c r="BB1197" s="238"/>
      <c r="BC1197" s="391"/>
      <c r="BD1197" s="391"/>
      <c r="BE1197" s="391"/>
      <c r="BF1197" s="391"/>
      <c r="BG1197" s="391"/>
      <c r="BH1197" s="391"/>
      <c r="BI1197" s="391"/>
      <c r="BJ1197" s="391"/>
      <c r="BK1197" s="391"/>
      <c r="BL1197" s="391"/>
      <c r="BM1197" s="391"/>
      <c r="BN1197" s="391"/>
      <c r="BO1197" s="391"/>
      <c r="BP1197" s="391"/>
      <c r="BQ1197" s="391"/>
      <c r="BR1197" s="391"/>
      <c r="BS1197" s="391"/>
      <c r="BT1197" s="391"/>
      <c r="BU1197" s="391"/>
      <c r="BV1197" s="391"/>
      <c r="BW1197" s="391"/>
      <c r="BX1197" s="391"/>
      <c r="BY1197" s="391"/>
    </row>
    <row r="1198" s="211" customFormat="true" ht="15" customHeight="true" x14ac:dyDescent="0.2">
      <c r="BA1198" s="391"/>
      <c r="BB1198" s="238"/>
      <c r="BC1198" s="391"/>
      <c r="BD1198" s="391"/>
      <c r="BE1198" s="391"/>
      <c r="BF1198" s="391"/>
      <c r="BG1198" s="391"/>
      <c r="BH1198" s="391"/>
      <c r="BI1198" s="391"/>
      <c r="BJ1198" s="391"/>
      <c r="BK1198" s="391"/>
      <c r="BL1198" s="391"/>
      <c r="BM1198" s="391"/>
      <c r="BN1198" s="391"/>
      <c r="BO1198" s="391"/>
      <c r="BP1198" s="391"/>
      <c r="BQ1198" s="391"/>
      <c r="BR1198" s="391"/>
      <c r="BS1198" s="391"/>
      <c r="BT1198" s="391"/>
      <c r="BU1198" s="391"/>
      <c r="BV1198" s="391"/>
      <c r="BW1198" s="391"/>
      <c r="BX1198" s="391"/>
      <c r="BY1198" s="391"/>
    </row>
    <row r="1199" s="211" customFormat="true" ht="15" customHeight="true" x14ac:dyDescent="0.2">
      <c r="BA1199" s="391"/>
      <c r="BB1199" s="238"/>
      <c r="BC1199" s="391"/>
      <c r="BD1199" s="391"/>
      <c r="BE1199" s="391"/>
      <c r="BF1199" s="391"/>
      <c r="BG1199" s="391"/>
      <c r="BH1199" s="391"/>
      <c r="BI1199" s="391"/>
      <c r="BJ1199" s="391"/>
      <c r="BK1199" s="391"/>
      <c r="BL1199" s="391"/>
      <c r="BM1199" s="391"/>
      <c r="BN1199" s="391"/>
      <c r="BO1199" s="391"/>
      <c r="BP1199" s="391"/>
      <c r="BQ1199" s="391"/>
      <c r="BR1199" s="391"/>
      <c r="BS1199" s="391"/>
      <c r="BT1199" s="391"/>
      <c r="BU1199" s="391"/>
      <c r="BV1199" s="391"/>
      <c r="BW1199" s="391"/>
      <c r="BX1199" s="391"/>
      <c r="BY1199" s="391"/>
    </row>
    <row r="1200" s="211" customFormat="true" ht="15" customHeight="true" x14ac:dyDescent="0.2">
      <c r="BA1200" s="391"/>
      <c r="BB1200" s="238"/>
      <c r="BC1200" s="391"/>
      <c r="BD1200" s="391"/>
      <c r="BE1200" s="391"/>
      <c r="BF1200" s="391"/>
      <c r="BG1200" s="391"/>
      <c r="BH1200" s="391"/>
      <c r="BI1200" s="391"/>
      <c r="BJ1200" s="391"/>
      <c r="BK1200" s="391"/>
      <c r="BL1200" s="391"/>
      <c r="BM1200" s="391"/>
      <c r="BN1200" s="391"/>
      <c r="BO1200" s="391"/>
      <c r="BP1200" s="391"/>
      <c r="BQ1200" s="391"/>
      <c r="BR1200" s="391"/>
      <c r="BS1200" s="391"/>
      <c r="BT1200" s="391"/>
      <c r="BU1200" s="391"/>
      <c r="BV1200" s="391"/>
      <c r="BW1200" s="391"/>
      <c r="BX1200" s="391"/>
      <c r="BY1200" s="391"/>
    </row>
  </sheetData>
  <mergeCells count="1015">
    <mergeCell ref="BA347:BA348"/>
    <mergeCell ref="BA349:BA350"/>
    <mergeCell ref="BA351:BA352"/>
    <mergeCell ref="BA353:BA354"/>
    <mergeCell ref="BA153:BA161"/>
    <mergeCell ref="BA271:BA273"/>
    <mergeCell ref="BA274:BA276"/>
    <mergeCell ref="BA277:BA284"/>
    <mergeCell ref="BC339:BG339"/>
    <mergeCell ref="BH339:BL339"/>
    <mergeCell ref="BM339:BQ339"/>
    <mergeCell ref="BA341:BA342"/>
    <mergeCell ref="BA343:BA344"/>
    <mergeCell ref="BA345:BA346"/>
    <mergeCell ref="BA222:BA224"/>
    <mergeCell ref="BA225:BA226"/>
    <mergeCell ref="BA227:BA230"/>
    <mergeCell ref="BC259:BG259"/>
    <mergeCell ref="BH259:BL259"/>
    <mergeCell ref="BM259:BQ259"/>
    <mergeCell ref="BA261:BA263"/>
    <mergeCell ref="BA264:BA267"/>
    <mergeCell ref="BA268:BA270"/>
    <mergeCell ref="BM120:BQ120"/>
    <mergeCell ref="BA122:BA123"/>
    <mergeCell ref="BA124:BA127"/>
    <mergeCell ref="BA128:BA129"/>
    <mergeCell ref="BC133:BG133"/>
    <mergeCell ref="BH133:BL133"/>
    <mergeCell ref="BM133:BQ133"/>
    <mergeCell ref="BA135:BA139"/>
    <mergeCell ref="BC220:BG220"/>
    <mergeCell ref="BH220:BL220"/>
    <mergeCell ref="BM220:BQ220"/>
    <mergeCell ref="BM14:BQ14"/>
    <mergeCell ref="BA16:BA17"/>
    <mergeCell ref="BA18:BA21"/>
    <mergeCell ref="BA22:BA23"/>
    <mergeCell ref="BC27:BG27"/>
    <mergeCell ref="BH27:BL27"/>
    <mergeCell ref="BM27:BQ27"/>
    <mergeCell ref="BA41:BA42"/>
    <mergeCell ref="BC56:BG56"/>
    <mergeCell ref="BH56:BL56"/>
    <mergeCell ref="BM56:BQ56"/>
    <mergeCell ref="BA140:BA143"/>
    <mergeCell ref="A144:A147"/>
    <mergeCell ref="BA144:BA147"/>
    <mergeCell ref="A148:A150"/>
    <mergeCell ref="BA148:BA150"/>
    <mergeCell ref="A151:A152"/>
    <mergeCell ref="BA151:BA152"/>
    <mergeCell ref="BC14:BG14"/>
    <mergeCell ref="BH14:BL14"/>
    <mergeCell ref="BC120:BG120"/>
    <mergeCell ref="BH120:BL120"/>
    <mergeCell ref="BA43:BA44"/>
    <mergeCell ref="BA45:BA46"/>
    <mergeCell ref="A47:A49"/>
    <mergeCell ref="BA47:BA49"/>
    <mergeCell ref="A50:A52"/>
    <mergeCell ref="BA50:BA52"/>
    <mergeCell ref="A53:A55"/>
    <mergeCell ref="BA53:BA55"/>
    <mergeCell ref="BA33:BA34"/>
    <mergeCell ref="BA35:BA36"/>
    <mergeCell ref="BA37:BA38"/>
    <mergeCell ref="A39:A40"/>
    <mergeCell ref="BA39:BA40"/>
    <mergeCell ref="C14:G14"/>
    <mergeCell ref="H14:L14"/>
    <mergeCell ref="BA29:BA30"/>
    <mergeCell ref="A31:A32"/>
    <mergeCell ref="BA31:BA32"/>
    <mergeCell ref="C27:G27"/>
    <mergeCell ref="H27:L27"/>
    <mergeCell ref="M27:Q27"/>
    <mergeCell ref="M14:Q14"/>
    <mergeCell ref="A16:A17"/>
    <mergeCell ref="A18:A21"/>
    <mergeCell ref="A22:A23"/>
    <mergeCell ref="A24:A26"/>
    <mergeCell ref="A33:A34"/>
    <mergeCell ref="C56:G56"/>
    <mergeCell ref="H56:L56"/>
    <mergeCell ref="M56:Q56"/>
    <mergeCell ref="A29:A30"/>
    <mergeCell ref="A35:A36"/>
    <mergeCell ref="A37:A38"/>
    <mergeCell ref="A41:A42"/>
    <mergeCell ref="A43:A44"/>
    <mergeCell ref="A45:A46"/>
    <mergeCell ref="A140:A143"/>
    <mergeCell ref="A108:B108"/>
    <mergeCell ref="C120:G120"/>
    <mergeCell ref="H120:L120"/>
    <mergeCell ref="A58:A72"/>
    <mergeCell ref="M133:Q133"/>
    <mergeCell ref="A135:A139"/>
    <mergeCell ref="M120:Q120"/>
    <mergeCell ref="A122:A123"/>
    <mergeCell ref="A124:A127"/>
    <mergeCell ref="A128:A129"/>
    <mergeCell ref="A130:A132"/>
    <mergeCell ref="A153:A160"/>
    <mergeCell ref="C133:G133"/>
    <mergeCell ref="H133:L133"/>
    <mergeCell ref="C220:G220"/>
    <mergeCell ref="H220:L220"/>
    <mergeCell ref="M220:Q220"/>
    <mergeCell ref="A208:B208"/>
    <mergeCell ref="A1025:C1025"/>
    <mergeCell ref="A1026:B1026"/>
    <mergeCell ref="A1031:A1033"/>
    <mergeCell ref="A1034:C1034"/>
    <mergeCell ref="C399:F399"/>
    <mergeCell ref="A222:A224"/>
    <mergeCell ref="H399:K399"/>
    <mergeCell ref="M399:P399"/>
    <mergeCell ref="C400:E400"/>
    <mergeCell ref="H400:J400"/>
    <mergeCell ref="M400:O400"/>
    <mergeCell ref="C401:D402"/>
    <mergeCell ref="H401:I402"/>
    <mergeCell ref="M401:N402"/>
    <mergeCell ref="C406:D406"/>
    <mergeCell ref="H406:I406"/>
    <mergeCell ref="M406:N406"/>
    <mergeCell ref="C407:D407"/>
    <mergeCell ref="H407:I407"/>
    <mergeCell ref="M407:N407"/>
    <mergeCell ref="B402:B445"/>
    <mergeCell ref="C403:D403"/>
    <mergeCell ref="H403:I403"/>
    <mergeCell ref="M403:N403"/>
    <mergeCell ref="C404:D404"/>
    <mergeCell ref="H404:I404"/>
    <mergeCell ref="M404:N404"/>
    <mergeCell ref="C405:D405"/>
    <mergeCell ref="H405:I405"/>
    <mergeCell ref="M405:N405"/>
    <mergeCell ref="C410:D410"/>
    <mergeCell ref="H410:I410"/>
    <mergeCell ref="M410:N410"/>
    <mergeCell ref="C411:D411"/>
    <mergeCell ref="H411:I411"/>
    <mergeCell ref="M411:N411"/>
    <mergeCell ref="C408:D408"/>
    <mergeCell ref="H408:I408"/>
    <mergeCell ref="M408:N408"/>
    <mergeCell ref="C409:D409"/>
    <mergeCell ref="H409:I409"/>
    <mergeCell ref="M409:N409"/>
    <mergeCell ref="C414:D414"/>
    <mergeCell ref="H414:I414"/>
    <mergeCell ref="M414:N414"/>
    <mergeCell ref="C415:D415"/>
    <mergeCell ref="H415:I415"/>
    <mergeCell ref="M415:N415"/>
    <mergeCell ref="C412:D412"/>
    <mergeCell ref="H412:I412"/>
    <mergeCell ref="M412:N412"/>
    <mergeCell ref="C413:D413"/>
    <mergeCell ref="H413:I413"/>
    <mergeCell ref="M413:N413"/>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30:D430"/>
    <mergeCell ref="H430:I430"/>
    <mergeCell ref="M430:N430"/>
    <mergeCell ref="C431:D431"/>
    <mergeCell ref="H431:I431"/>
    <mergeCell ref="M431:N431"/>
    <mergeCell ref="C428:D428"/>
    <mergeCell ref="H428:I428"/>
    <mergeCell ref="M428:N428"/>
    <mergeCell ref="C429:D429"/>
    <mergeCell ref="H429:I429"/>
    <mergeCell ref="M429:N429"/>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62:D462"/>
    <mergeCell ref="H462:I462"/>
    <mergeCell ref="M462:N462"/>
    <mergeCell ref="C463:D463"/>
    <mergeCell ref="H463:I463"/>
    <mergeCell ref="M463:N463"/>
    <mergeCell ref="C460:D460"/>
    <mergeCell ref="H460:I460"/>
    <mergeCell ref="M460:N460"/>
    <mergeCell ref="C461:D461"/>
    <mergeCell ref="H461:I461"/>
    <mergeCell ref="M461:N461"/>
    <mergeCell ref="C466:D466"/>
    <mergeCell ref="H466:I466"/>
    <mergeCell ref="M466:N466"/>
    <mergeCell ref="C467:D467"/>
    <mergeCell ref="H467:I467"/>
    <mergeCell ref="M467:N467"/>
    <mergeCell ref="C464:D464"/>
    <mergeCell ref="H464:I464"/>
    <mergeCell ref="M464:N464"/>
    <mergeCell ref="C465:D465"/>
    <mergeCell ref="H465:I465"/>
    <mergeCell ref="M465:N465"/>
    <mergeCell ref="C470:D470"/>
    <mergeCell ref="H470:I470"/>
    <mergeCell ref="M470:N470"/>
    <mergeCell ref="C471:E471"/>
    <mergeCell ref="H471:I471"/>
    <mergeCell ref="M471:N471"/>
    <mergeCell ref="C468:D468"/>
    <mergeCell ref="H468:I468"/>
    <mergeCell ref="M468:N468"/>
    <mergeCell ref="C469:D469"/>
    <mergeCell ref="H469:I469"/>
    <mergeCell ref="M469:N469"/>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94:D494"/>
    <mergeCell ref="H494:I494"/>
    <mergeCell ref="M494:N494"/>
    <mergeCell ref="C495:D495"/>
    <mergeCell ref="H495:I495"/>
    <mergeCell ref="M495:N495"/>
    <mergeCell ref="C492:D492"/>
    <mergeCell ref="H492:I492"/>
    <mergeCell ref="M492:O492"/>
    <mergeCell ref="C493:D493"/>
    <mergeCell ref="H493:I493"/>
    <mergeCell ref="M493:N493"/>
    <mergeCell ref="C498:D498"/>
    <mergeCell ref="H498:I498"/>
    <mergeCell ref="M498:N498"/>
    <mergeCell ref="C499:D499"/>
    <mergeCell ref="H499:J499"/>
    <mergeCell ref="M499:N499"/>
    <mergeCell ref="C496:D496"/>
    <mergeCell ref="H496:I496"/>
    <mergeCell ref="M496:N496"/>
    <mergeCell ref="C497:D497"/>
    <mergeCell ref="H497:I497"/>
    <mergeCell ref="M497:N497"/>
    <mergeCell ref="C502:D502"/>
    <mergeCell ref="H502:I502"/>
    <mergeCell ref="M502:N502"/>
    <mergeCell ref="C503:D503"/>
    <mergeCell ref="H503:I503"/>
    <mergeCell ref="M503:N503"/>
    <mergeCell ref="C500:D500"/>
    <mergeCell ref="H500:I500"/>
    <mergeCell ref="M500:N500"/>
    <mergeCell ref="C501:D501"/>
    <mergeCell ref="H501:I501"/>
    <mergeCell ref="M501:N501"/>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43:D543"/>
    <mergeCell ref="H543:I543"/>
    <mergeCell ref="M543:N543"/>
    <mergeCell ref="C544:D544"/>
    <mergeCell ref="H544:I544"/>
    <mergeCell ref="M544:N544"/>
    <mergeCell ref="C540:G540"/>
    <mergeCell ref="H540:I540"/>
    <mergeCell ref="M540:N540"/>
    <mergeCell ref="C541:D542"/>
    <mergeCell ref="E541:G541"/>
    <mergeCell ref="H541:I541"/>
    <mergeCell ref="M541:N541"/>
    <mergeCell ref="H542:I542"/>
    <mergeCell ref="M542:N542"/>
    <mergeCell ref="C547:D548"/>
    <mergeCell ref="H547:I547"/>
    <mergeCell ref="M547:N547"/>
    <mergeCell ref="H548:I548"/>
    <mergeCell ref="M548:N548"/>
    <mergeCell ref="C549:D549"/>
    <mergeCell ref="H549:I549"/>
    <mergeCell ref="M549:N549"/>
    <mergeCell ref="C545:D545"/>
    <mergeCell ref="H545:I545"/>
    <mergeCell ref="M545:N545"/>
    <mergeCell ref="C546:E546"/>
    <mergeCell ref="H546:I546"/>
    <mergeCell ref="M546:N546"/>
    <mergeCell ref="C552:D552"/>
    <mergeCell ref="H552:I552"/>
    <mergeCell ref="M552:N552"/>
    <mergeCell ref="C553:D553"/>
    <mergeCell ref="H553:I553"/>
    <mergeCell ref="M553:N553"/>
    <mergeCell ref="C550:D550"/>
    <mergeCell ref="H550:I550"/>
    <mergeCell ref="M550:N550"/>
    <mergeCell ref="C551:D551"/>
    <mergeCell ref="H551:I551"/>
    <mergeCell ref="M551:N551"/>
    <mergeCell ref="C556:D556"/>
    <mergeCell ref="H556:I556"/>
    <mergeCell ref="M556:N556"/>
    <mergeCell ref="C557:D557"/>
    <mergeCell ref="H557:I557"/>
    <mergeCell ref="M557:N557"/>
    <mergeCell ref="C554:D554"/>
    <mergeCell ref="H554:I554"/>
    <mergeCell ref="M554:N554"/>
    <mergeCell ref="C555:D555"/>
    <mergeCell ref="H555:I555"/>
    <mergeCell ref="M555:N555"/>
    <mergeCell ref="C560:D560"/>
    <mergeCell ref="H560:I560"/>
    <mergeCell ref="M560:N560"/>
    <mergeCell ref="C561:D561"/>
    <mergeCell ref="H561:I561"/>
    <mergeCell ref="M561:N561"/>
    <mergeCell ref="C558:D558"/>
    <mergeCell ref="H558:I558"/>
    <mergeCell ref="M558:N558"/>
    <mergeCell ref="C559:D559"/>
    <mergeCell ref="H559:I559"/>
    <mergeCell ref="M559:N559"/>
    <mergeCell ref="C564:D564"/>
    <mergeCell ref="H564:I564"/>
    <mergeCell ref="M564:N564"/>
    <mergeCell ref="C565:D565"/>
    <mergeCell ref="H565:I565"/>
    <mergeCell ref="M565:N565"/>
    <mergeCell ref="C562:D562"/>
    <mergeCell ref="H562:I562"/>
    <mergeCell ref="M562:N562"/>
    <mergeCell ref="C563:D563"/>
    <mergeCell ref="H563:I563"/>
    <mergeCell ref="M563:N563"/>
    <mergeCell ref="C568:D568"/>
    <mergeCell ref="H568:I568"/>
    <mergeCell ref="M568:N568"/>
    <mergeCell ref="C569:D569"/>
    <mergeCell ref="H569:I569"/>
    <mergeCell ref="M569:N569"/>
    <mergeCell ref="C566:D566"/>
    <mergeCell ref="H566:I566"/>
    <mergeCell ref="M566:N566"/>
    <mergeCell ref="C567:D567"/>
    <mergeCell ref="H567:I567"/>
    <mergeCell ref="M567:N567"/>
    <mergeCell ref="C572:D572"/>
    <mergeCell ref="H572:I572"/>
    <mergeCell ref="M572:N572"/>
    <mergeCell ref="C573:D573"/>
    <mergeCell ref="H573:I573"/>
    <mergeCell ref="M573:N573"/>
    <mergeCell ref="C570:D570"/>
    <mergeCell ref="H570:I570"/>
    <mergeCell ref="M570:N570"/>
    <mergeCell ref="C571:D571"/>
    <mergeCell ref="H571:I571"/>
    <mergeCell ref="M571:N571"/>
    <mergeCell ref="C576:D576"/>
    <mergeCell ref="H576:I576"/>
    <mergeCell ref="M576:N576"/>
    <mergeCell ref="C577:D577"/>
    <mergeCell ref="H577:I577"/>
    <mergeCell ref="M577:N577"/>
    <mergeCell ref="C574:D574"/>
    <mergeCell ref="H574:I574"/>
    <mergeCell ref="M574:N574"/>
    <mergeCell ref="C575:D575"/>
    <mergeCell ref="H575:I575"/>
    <mergeCell ref="M575:N575"/>
    <mergeCell ref="C580:D580"/>
    <mergeCell ref="H580:I580"/>
    <mergeCell ref="M580:N580"/>
    <mergeCell ref="C581:D581"/>
    <mergeCell ref="H581:I581"/>
    <mergeCell ref="M581:N581"/>
    <mergeCell ref="C578:D578"/>
    <mergeCell ref="H578:I578"/>
    <mergeCell ref="M578:N578"/>
    <mergeCell ref="C579:D579"/>
    <mergeCell ref="H579:I579"/>
    <mergeCell ref="M579:N579"/>
    <mergeCell ref="C585:D585"/>
    <mergeCell ref="H585:I585"/>
    <mergeCell ref="M585:N585"/>
    <mergeCell ref="C586:D586"/>
    <mergeCell ref="H586:I586"/>
    <mergeCell ref="M586:N586"/>
    <mergeCell ref="C582:D582"/>
    <mergeCell ref="H582:I582"/>
    <mergeCell ref="M582:Q582"/>
    <mergeCell ref="C583:D583"/>
    <mergeCell ref="H583:I583"/>
    <mergeCell ref="M583:N584"/>
    <mergeCell ref="O583:Q583"/>
    <mergeCell ref="C584:D584"/>
    <mergeCell ref="H584:I584"/>
    <mergeCell ref="C589:D589"/>
    <mergeCell ref="H589:I589"/>
    <mergeCell ref="M589:N590"/>
    <mergeCell ref="C590:D590"/>
    <mergeCell ref="H590:I590"/>
    <mergeCell ref="C591:D591"/>
    <mergeCell ref="H591:I591"/>
    <mergeCell ref="M591:N591"/>
    <mergeCell ref="C587:D587"/>
    <mergeCell ref="H587:I587"/>
    <mergeCell ref="M587:N587"/>
    <mergeCell ref="C588:D588"/>
    <mergeCell ref="H588:I588"/>
    <mergeCell ref="M588:O588"/>
    <mergeCell ref="C594:D594"/>
    <mergeCell ref="H594:I594"/>
    <mergeCell ref="M594:N594"/>
    <mergeCell ref="C595:D595"/>
    <mergeCell ref="H595:I595"/>
    <mergeCell ref="M595:N595"/>
    <mergeCell ref="C592:D592"/>
    <mergeCell ref="H592:I592"/>
    <mergeCell ref="M592:N592"/>
    <mergeCell ref="C593:D593"/>
    <mergeCell ref="H593:I593"/>
    <mergeCell ref="M593:N593"/>
    <mergeCell ref="C596:D596"/>
    <mergeCell ref="H596:L596"/>
    <mergeCell ref="M596:N596"/>
    <mergeCell ref="C597:D597"/>
    <mergeCell ref="H597:I598"/>
    <mergeCell ref="J597:L597"/>
    <mergeCell ref="M597:N597"/>
    <mergeCell ref="C598:D598"/>
    <mergeCell ref="M598:N598"/>
    <mergeCell ref="C601:D601"/>
    <mergeCell ref="H601:I601"/>
    <mergeCell ref="M601:N601"/>
    <mergeCell ref="C602:D602"/>
    <mergeCell ref="H602:J602"/>
    <mergeCell ref="M602:N602"/>
    <mergeCell ref="C599:D599"/>
    <mergeCell ref="H599:I599"/>
    <mergeCell ref="M599:N599"/>
    <mergeCell ref="C600:D600"/>
    <mergeCell ref="H600:I600"/>
    <mergeCell ref="M600:N600"/>
    <mergeCell ref="C606:D606"/>
    <mergeCell ref="H606:I606"/>
    <mergeCell ref="M606:N606"/>
    <mergeCell ref="C607:D607"/>
    <mergeCell ref="H607:I607"/>
    <mergeCell ref="M607:N607"/>
    <mergeCell ref="C603:D603"/>
    <mergeCell ref="H603:I604"/>
    <mergeCell ref="M603:N603"/>
    <mergeCell ref="C604:D604"/>
    <mergeCell ref="M604:N604"/>
    <mergeCell ref="C605:D605"/>
    <mergeCell ref="H605:I605"/>
    <mergeCell ref="M605:N605"/>
    <mergeCell ref="C610:D610"/>
    <mergeCell ref="H610:I610"/>
    <mergeCell ref="M610:N610"/>
    <mergeCell ref="C611:D611"/>
    <mergeCell ref="H611:I611"/>
    <mergeCell ref="M611:N611"/>
    <mergeCell ref="C608:D608"/>
    <mergeCell ref="H608:I608"/>
    <mergeCell ref="M608:N608"/>
    <mergeCell ref="C609:D609"/>
    <mergeCell ref="H609:I609"/>
    <mergeCell ref="M609:N609"/>
    <mergeCell ref="C614:D614"/>
    <mergeCell ref="H614:I614"/>
    <mergeCell ref="M614:N614"/>
    <mergeCell ref="C615:D615"/>
    <mergeCell ref="H615:I615"/>
    <mergeCell ref="M615:N615"/>
    <mergeCell ref="C612:D612"/>
    <mergeCell ref="H612:I612"/>
    <mergeCell ref="M612:N612"/>
    <mergeCell ref="C613:D613"/>
    <mergeCell ref="H613:I613"/>
    <mergeCell ref="M613:N613"/>
    <mergeCell ref="C618:D618"/>
    <mergeCell ref="H618:I618"/>
    <mergeCell ref="M618:N618"/>
    <mergeCell ref="C619:D619"/>
    <mergeCell ref="H619:I619"/>
    <mergeCell ref="M619:N619"/>
    <mergeCell ref="C616:E616"/>
    <mergeCell ref="H616:I616"/>
    <mergeCell ref="M616:N616"/>
    <mergeCell ref="C617:D617"/>
    <mergeCell ref="H617:I617"/>
    <mergeCell ref="M617:N617"/>
    <mergeCell ref="C622:D622"/>
    <mergeCell ref="H622:I622"/>
    <mergeCell ref="M622:N622"/>
    <mergeCell ref="C623:D623"/>
    <mergeCell ref="H623:I623"/>
    <mergeCell ref="M623:N623"/>
    <mergeCell ref="C620:D620"/>
    <mergeCell ref="H620:I620"/>
    <mergeCell ref="M620:N620"/>
    <mergeCell ref="C621:D621"/>
    <mergeCell ref="H621:I621"/>
    <mergeCell ref="M621:N621"/>
    <mergeCell ref="C626:D626"/>
    <mergeCell ref="H626:I626"/>
    <mergeCell ref="M626:N626"/>
    <mergeCell ref="C627:D627"/>
    <mergeCell ref="H627:I627"/>
    <mergeCell ref="M627:N627"/>
    <mergeCell ref="C624:D624"/>
    <mergeCell ref="H624:I624"/>
    <mergeCell ref="M624:N624"/>
    <mergeCell ref="C625:D625"/>
    <mergeCell ref="H625:I625"/>
    <mergeCell ref="M625:N625"/>
    <mergeCell ref="C630:D630"/>
    <mergeCell ref="H630:I630"/>
    <mergeCell ref="M630:N630"/>
    <mergeCell ref="C631:D631"/>
    <mergeCell ref="H631:I631"/>
    <mergeCell ref="M631:N631"/>
    <mergeCell ref="C628:D628"/>
    <mergeCell ref="H628:I628"/>
    <mergeCell ref="M628:N628"/>
    <mergeCell ref="C629:D629"/>
    <mergeCell ref="H629:I629"/>
    <mergeCell ref="M629:N629"/>
    <mergeCell ref="C634:D634"/>
    <mergeCell ref="H634:I634"/>
    <mergeCell ref="M634:N634"/>
    <mergeCell ref="C635:D635"/>
    <mergeCell ref="H635:I635"/>
    <mergeCell ref="M635:N635"/>
    <mergeCell ref="C632:D632"/>
    <mergeCell ref="H632:I632"/>
    <mergeCell ref="M632:N632"/>
    <mergeCell ref="C633:D633"/>
    <mergeCell ref="H633:I633"/>
    <mergeCell ref="M633:N633"/>
    <mergeCell ref="C638:D638"/>
    <mergeCell ref="H638:I638"/>
    <mergeCell ref="M638:N638"/>
    <mergeCell ref="C639:D639"/>
    <mergeCell ref="H639:I639"/>
    <mergeCell ref="M639:N639"/>
    <mergeCell ref="C636:D636"/>
    <mergeCell ref="H636:I636"/>
    <mergeCell ref="M636:N636"/>
    <mergeCell ref="C637:D637"/>
    <mergeCell ref="H637:I637"/>
    <mergeCell ref="M637:N637"/>
    <mergeCell ref="C642:D642"/>
    <mergeCell ref="H642:I642"/>
    <mergeCell ref="M642:N642"/>
    <mergeCell ref="C643:D643"/>
    <mergeCell ref="H643:I643"/>
    <mergeCell ref="M643:N643"/>
    <mergeCell ref="C640:D640"/>
    <mergeCell ref="H640:I640"/>
    <mergeCell ref="M640:N640"/>
    <mergeCell ref="C641:D641"/>
    <mergeCell ref="H641:I641"/>
    <mergeCell ref="M641:N641"/>
    <mergeCell ref="C646:D646"/>
    <mergeCell ref="H646:I646"/>
    <mergeCell ref="M646:N646"/>
    <mergeCell ref="C647:D647"/>
    <mergeCell ref="H647:I647"/>
    <mergeCell ref="M647:N647"/>
    <mergeCell ref="C644:D644"/>
    <mergeCell ref="H644:I644"/>
    <mergeCell ref="M644:N644"/>
    <mergeCell ref="C645:D645"/>
    <mergeCell ref="H645:I645"/>
    <mergeCell ref="M645:N645"/>
    <mergeCell ref="C650:D650"/>
    <mergeCell ref="H650:I650"/>
    <mergeCell ref="M650:N650"/>
    <mergeCell ref="C651:D651"/>
    <mergeCell ref="H651:I651"/>
    <mergeCell ref="M651:N651"/>
    <mergeCell ref="C648:D648"/>
    <mergeCell ref="H648:I648"/>
    <mergeCell ref="M648:N648"/>
    <mergeCell ref="C649:D649"/>
    <mergeCell ref="H649:I649"/>
    <mergeCell ref="M649:N649"/>
    <mergeCell ref="C654:D654"/>
    <mergeCell ref="H654:I654"/>
    <mergeCell ref="M654:N654"/>
    <mergeCell ref="C655:D655"/>
    <mergeCell ref="H655:I655"/>
    <mergeCell ref="M655:N655"/>
    <mergeCell ref="C652:D652"/>
    <mergeCell ref="H652:I652"/>
    <mergeCell ref="M652:N652"/>
    <mergeCell ref="C653:D653"/>
    <mergeCell ref="H653:I653"/>
    <mergeCell ref="M653:N653"/>
    <mergeCell ref="C658:D658"/>
    <mergeCell ref="H658:I658"/>
    <mergeCell ref="M658:N658"/>
    <mergeCell ref="C659:D659"/>
    <mergeCell ref="H659:I659"/>
    <mergeCell ref="M659:N659"/>
    <mergeCell ref="C656:D656"/>
    <mergeCell ref="H656:I656"/>
    <mergeCell ref="M656:N656"/>
    <mergeCell ref="C657:D657"/>
    <mergeCell ref="H657:I657"/>
    <mergeCell ref="M657:N657"/>
    <mergeCell ref="C662:D662"/>
    <mergeCell ref="H662:I662"/>
    <mergeCell ref="M662:N662"/>
    <mergeCell ref="C663:D663"/>
    <mergeCell ref="H663:I663"/>
    <mergeCell ref="M663:N663"/>
    <mergeCell ref="C660:D660"/>
    <mergeCell ref="H660:I660"/>
    <mergeCell ref="M660:N660"/>
    <mergeCell ref="C661:D661"/>
    <mergeCell ref="H661:I661"/>
    <mergeCell ref="M661:N661"/>
    <mergeCell ref="C666:D666"/>
    <mergeCell ref="H666:I666"/>
    <mergeCell ref="M666:N666"/>
    <mergeCell ref="C667:D667"/>
    <mergeCell ref="H667:I667"/>
    <mergeCell ref="M667:N667"/>
    <mergeCell ref="C664:D664"/>
    <mergeCell ref="H664:I664"/>
    <mergeCell ref="M664:N664"/>
    <mergeCell ref="C665:D665"/>
    <mergeCell ref="H665:I665"/>
    <mergeCell ref="M665:N665"/>
    <mergeCell ref="C670:D670"/>
    <mergeCell ref="H670:I670"/>
    <mergeCell ref="M670:N670"/>
    <mergeCell ref="C671:D671"/>
    <mergeCell ref="H671:I671"/>
    <mergeCell ref="M671:N671"/>
    <mergeCell ref="C668:D668"/>
    <mergeCell ref="H668:I668"/>
    <mergeCell ref="M668:N668"/>
    <mergeCell ref="C669:D669"/>
    <mergeCell ref="H669:I669"/>
    <mergeCell ref="M669:N669"/>
    <mergeCell ref="C674:D674"/>
    <mergeCell ref="H674:I674"/>
    <mergeCell ref="M674:N674"/>
    <mergeCell ref="C675:D675"/>
    <mergeCell ref="H675:I675"/>
    <mergeCell ref="M675:N675"/>
    <mergeCell ref="C672:D672"/>
    <mergeCell ref="H672:I672"/>
    <mergeCell ref="M672:N672"/>
    <mergeCell ref="C673:D673"/>
    <mergeCell ref="H673:I673"/>
    <mergeCell ref="M673:N673"/>
    <mergeCell ref="C678:D678"/>
    <mergeCell ref="H678:I678"/>
    <mergeCell ref="M678:N678"/>
    <mergeCell ref="C679:D679"/>
    <mergeCell ref="H679:I679"/>
    <mergeCell ref="M679:O679"/>
    <mergeCell ref="C676:D676"/>
    <mergeCell ref="H676:I676"/>
    <mergeCell ref="M676:N676"/>
    <mergeCell ref="C677:D677"/>
    <mergeCell ref="H677:I677"/>
    <mergeCell ref="M677:N677"/>
    <mergeCell ref="C682:D682"/>
    <mergeCell ref="H682:I682"/>
    <mergeCell ref="M682:N682"/>
    <mergeCell ref="C683:D683"/>
    <mergeCell ref="H683:I683"/>
    <mergeCell ref="M683:N683"/>
    <mergeCell ref="C680:D680"/>
    <mergeCell ref="H680:I680"/>
    <mergeCell ref="M680:N680"/>
    <mergeCell ref="C681:D681"/>
    <mergeCell ref="H681:I681"/>
    <mergeCell ref="M681:N681"/>
    <mergeCell ref="C686:D686"/>
    <mergeCell ref="H686:I686"/>
    <mergeCell ref="M686:N686"/>
    <mergeCell ref="C687:D687"/>
    <mergeCell ref="H687:I687"/>
    <mergeCell ref="M687:N687"/>
    <mergeCell ref="C684:D684"/>
    <mergeCell ref="H684:I684"/>
    <mergeCell ref="M684:N684"/>
    <mergeCell ref="C685:D685"/>
    <mergeCell ref="H685:I685"/>
    <mergeCell ref="M685:N685"/>
    <mergeCell ref="C688:D688"/>
    <mergeCell ref="H688:I688"/>
    <mergeCell ref="M688:N688"/>
    <mergeCell ref="C689:D689"/>
    <mergeCell ref="H689:I689"/>
    <mergeCell ref="M689:N689"/>
    <mergeCell ref="C694:D694"/>
    <mergeCell ref="H694:I694"/>
    <mergeCell ref="M694:N694"/>
    <mergeCell ref="C695:D695"/>
    <mergeCell ref="H695:I695"/>
    <mergeCell ref="M695:N695"/>
    <mergeCell ref="C692:D692"/>
    <mergeCell ref="H692:I692"/>
    <mergeCell ref="M692:N692"/>
    <mergeCell ref="C693:D693"/>
    <mergeCell ref="H693:I693"/>
    <mergeCell ref="M693:N693"/>
    <mergeCell ref="I700:J700"/>
    <mergeCell ref="C698:D698"/>
    <mergeCell ref="H698:I698"/>
    <mergeCell ref="M698:N698"/>
    <mergeCell ref="C699:D699"/>
    <mergeCell ref="H699:I699"/>
    <mergeCell ref="M699:N699"/>
    <mergeCell ref="C696:D696"/>
    <mergeCell ref="H696:I696"/>
    <mergeCell ref="M696:N696"/>
    <mergeCell ref="C697:D697"/>
    <mergeCell ref="H697:I697"/>
    <mergeCell ref="M697:N697"/>
    <mergeCell ref="C690:D690"/>
    <mergeCell ref="H690:I690"/>
    <mergeCell ref="M690:N690"/>
    <mergeCell ref="C691:D691"/>
    <mergeCell ref="H691:I691"/>
    <mergeCell ref="M691:N691"/>
  </mergeCells>
  <conditionalFormatting sqref="BC1:CZ1048576">
    <cfRule type="cellIs" dxfId="0" priority="1" operator="lessThan">
      <formula>25</formula>
    </cfRule>
  </conditionalFormatting>
  <pageMargins left="0.787401575" right="0.787401575" top="0.984251969" bottom="0.984251969" header="0.5" footer="0.5"/>
  <pageSetup orientation="portrait" horizontalDpi="300" verticalDpi="300" r:id="rId1"/>
  <headerFooter alignWithMargins="false"/>
  <drawing r:id="rId2"/>
  <legacyDrawing r:id="rId3"/>
  <mc:AlternateContent xmlns:mc="http://schemas.openxmlformats.org/markup-compatibility/2006">
    <mc:Choice Requires="x14">
      <controls>
        <mc:AlternateContent xmlns:mc="http://schemas.openxmlformats.org/markup-compatibility/2006">
          <mc:Choice Requires="x14">
            <control shapeId="253969" r:id="rId4" name="B_Com1">
              <controlPr defaultSize="0" autoFill="0" autoPict="0" macro="[0]!GoTo_MATRIX">
                <anchor moveWithCells="1">
                  <from>
                    <xdr:col>9</xdr:col>
                    <xdr:colOff>0</xdr:colOff>
                    <xdr:row>0</xdr:row>
                    <xdr:rowOff>0</xdr:rowOff>
                  </from>
                  <to>
                    <xdr:col>10</xdr:col>
                    <xdr:colOff>676275</xdr:colOff>
                    <xdr:row>0</xdr:row>
                    <xdr:rowOff>180975</xdr:rowOff>
                  </to>
                </anchor>
              </controlPr>
            </control>
          </mc:Choice>
        </mc:AlternateContent>
        <mc:AlternateContent xmlns:mc="http://schemas.openxmlformats.org/markup-compatibility/2006">
          <mc:Choice Requires="x14">
            <control shapeId="253970" r:id="rId5" name="B_San1">
              <controlPr defaultSize="0" print="0" autoFill="0" autoPict="0" macro="[0]!GoTo_SANITATION">
                <anchor moveWithCells="1">
                  <from>
                    <xdr:col>0</xdr:col>
                    <xdr:colOff>638175</xdr:colOff>
                    <xdr:row>0</xdr:row>
                    <xdr:rowOff>0</xdr:rowOff>
                  </from>
                  <to>
                    <xdr:col>0</xdr:col>
                    <xdr:colOff>1714500</xdr:colOff>
                    <xdr:row>0</xdr:row>
                    <xdr:rowOff>180975</xdr:rowOff>
                  </to>
                </anchor>
              </controlPr>
            </control>
          </mc:Choice>
        </mc:AlternateContent>
        <mc:AlternateContent xmlns:mc="http://schemas.openxmlformats.org/markup-compatibility/2006">
          <mc:Choice Requires="x14">
            <control shapeId="253971" r:id="rId6" name="B_Hyg1">
              <controlPr defaultSize="0" print="0" autoFill="0" autoPict="0" macro="[0]!GoTo_HYGIENE">
                <anchor moveWithCells="1">
                  <from>
                    <xdr:col>1</xdr:col>
                    <xdr:colOff>0</xdr:colOff>
                    <xdr:row>0</xdr:row>
                    <xdr:rowOff>0</xdr:rowOff>
                  </from>
                  <to>
                    <xdr:col>1</xdr:col>
                    <xdr:colOff>904875</xdr:colOff>
                    <xdr:row>0</xdr:row>
                    <xdr:rowOff>180975</xdr:rowOff>
                  </to>
                </anchor>
              </controlPr>
            </control>
          </mc:Choice>
        </mc:AlternateContent>
        <mc:AlternateContent xmlns:mc="http://schemas.openxmlformats.org/markup-compatibility/2006">
          <mc:Choice Requires="x14">
            <control shapeId="253972" r:id="rId7" name="B_Sub1">
              <controlPr defaultSize="0" print="0" autoFill="0" autoPict="0" macro="[0]!GoTo_REGION">
                <anchor moveWithCells="1">
                  <from>
                    <xdr:col>2</xdr:col>
                    <xdr:colOff>0</xdr:colOff>
                    <xdr:row>0</xdr:row>
                    <xdr:rowOff>0</xdr:rowOff>
                  </from>
                  <to>
                    <xdr:col>3</xdr:col>
                    <xdr:colOff>314325</xdr:colOff>
                    <xdr:row>0</xdr:row>
                    <xdr:rowOff>180975</xdr:rowOff>
                  </to>
                </anchor>
              </controlPr>
            </control>
          </mc:Choice>
        </mc:AlternateContent>
        <mc:AlternateContent xmlns:mc="http://schemas.openxmlformats.org/markup-compatibility/2006">
          <mc:Choice Requires="x14">
            <control shapeId="253973" r:id="rId8" name="B_WQ1">
              <controlPr defaultSize="0" print="0" autoFill="0" autoPict="0" macro="[0]!GoTo_NATIONAL">
                <anchor moveWithCells="1">
                  <from>
                    <xdr:col>17</xdr:col>
                    <xdr:colOff>0</xdr:colOff>
                    <xdr:row>0</xdr:row>
                    <xdr:rowOff>0</xdr:rowOff>
                  </from>
                  <to>
                    <xdr:col>18</xdr:col>
                    <xdr:colOff>542925</xdr:colOff>
                    <xdr:row>0</xdr:row>
                    <xdr:rowOff>180975</xdr:rowOff>
                  </to>
                </anchor>
              </controlPr>
            </control>
          </mc:Choice>
        </mc:AlternateContent>
        <mc:AlternateContent xmlns:mc="http://schemas.openxmlformats.org/markup-compatibility/2006">
          <mc:Choice Requires="x14">
            <control shapeId="253974" r:id="rId9" name="B_Com2">
              <controlPr defaultSize="0" autoFill="0" autoPict="0" macro="[0]!GoTo_MATRIX">
                <anchor moveWithCells="1">
                  <from>
                    <xdr:col>9</xdr:col>
                    <xdr:colOff>0</xdr:colOff>
                    <xdr:row>106</xdr:row>
                    <xdr:rowOff>0</xdr:rowOff>
                  </from>
                  <to>
                    <xdr:col>10</xdr:col>
                    <xdr:colOff>676275</xdr:colOff>
                    <xdr:row>106</xdr:row>
                    <xdr:rowOff>180975</xdr:rowOff>
                  </to>
                </anchor>
              </controlPr>
            </control>
          </mc:Choice>
        </mc:AlternateContent>
        <mc:AlternateContent xmlns:mc="http://schemas.openxmlformats.org/markup-compatibility/2006">
          <mc:Choice Requires="x14">
            <control shapeId="253975" r:id="rId10" name="B_Hyg2">
              <controlPr defaultSize="0" print="0" autoFill="0" autoPict="0" macro="[0]!GoTo_HYGIENE">
                <anchor moveWithCells="1">
                  <from>
                    <xdr:col>0</xdr:col>
                    <xdr:colOff>638175</xdr:colOff>
                    <xdr:row>106</xdr:row>
                    <xdr:rowOff>0</xdr:rowOff>
                  </from>
                  <to>
                    <xdr:col>0</xdr:col>
                    <xdr:colOff>1533525</xdr:colOff>
                    <xdr:row>106</xdr:row>
                    <xdr:rowOff>180975</xdr:rowOff>
                  </to>
                </anchor>
              </controlPr>
            </control>
          </mc:Choice>
        </mc:AlternateContent>
        <mc:AlternateContent xmlns:mc="http://schemas.openxmlformats.org/markup-compatibility/2006">
          <mc:Choice Requires="x14">
            <control shapeId="253976" r:id="rId11" name="B_Wat2">
              <controlPr defaultSize="0" print="0" autoFill="0" autoPict="0" macro="[0]!GoTo_WATER">
                <anchor moveWithCells="1">
                  <from>
                    <xdr:col>1</xdr:col>
                    <xdr:colOff>0</xdr:colOff>
                    <xdr:row>106</xdr:row>
                    <xdr:rowOff>0</xdr:rowOff>
                  </from>
                  <to>
                    <xdr:col>1</xdr:col>
                    <xdr:colOff>904875</xdr:colOff>
                    <xdr:row>106</xdr:row>
                    <xdr:rowOff>180975</xdr:rowOff>
                  </to>
                </anchor>
              </controlPr>
            </control>
          </mc:Choice>
        </mc:AlternateContent>
        <mc:AlternateContent xmlns:mc="http://schemas.openxmlformats.org/markup-compatibility/2006">
          <mc:Choice Requires="x14">
            <control shapeId="253977" r:id="rId12" name="B_Sub2">
              <controlPr defaultSize="0" print="0" autoFill="0" autoPict="0" macro="[0]!GoTo_REGION">
                <anchor moveWithCells="1">
                  <from>
                    <xdr:col>2</xdr:col>
                    <xdr:colOff>0</xdr:colOff>
                    <xdr:row>106</xdr:row>
                    <xdr:rowOff>0</xdr:rowOff>
                  </from>
                  <to>
                    <xdr:col>3</xdr:col>
                    <xdr:colOff>314325</xdr:colOff>
                    <xdr:row>106</xdr:row>
                    <xdr:rowOff>180975</xdr:rowOff>
                  </to>
                </anchor>
              </controlPr>
            </control>
          </mc:Choice>
        </mc:AlternateContent>
        <mc:AlternateContent xmlns:mc="http://schemas.openxmlformats.org/markup-compatibility/2006">
          <mc:Choice Requires="x14">
            <control shapeId="253978" r:id="rId13" name="B_WQ2">
              <controlPr defaultSize="0" print="0" autoFill="0" autoPict="0" macro="[0]!GoTo_NATIONAL">
                <anchor moveWithCells="1">
                  <from>
                    <xdr:col>17</xdr:col>
                    <xdr:colOff>0</xdr:colOff>
                    <xdr:row>106</xdr:row>
                    <xdr:rowOff>0</xdr:rowOff>
                  </from>
                  <to>
                    <xdr:col>18</xdr:col>
                    <xdr:colOff>542925</xdr:colOff>
                    <xdr:row>106</xdr:row>
                    <xdr:rowOff>180975</xdr:rowOff>
                  </to>
                </anchor>
              </controlPr>
            </control>
          </mc:Choice>
        </mc:AlternateContent>
        <mc:AlternateContent xmlns:mc="http://schemas.openxmlformats.org/markup-compatibility/2006">
          <mc:Choice Requires="x14">
            <control shapeId="253979" r:id="rId14" name="B_Wat3">
              <controlPr defaultSize="0" print="0" autoFill="0" autoPict="0" macro="[0]!GoTo_WATER">
                <anchor moveWithCells="1">
                  <from>
                    <xdr:col>0</xdr:col>
                    <xdr:colOff>638175</xdr:colOff>
                    <xdr:row>206</xdr:row>
                    <xdr:rowOff>0</xdr:rowOff>
                  </from>
                  <to>
                    <xdr:col>0</xdr:col>
                    <xdr:colOff>1533525</xdr:colOff>
                    <xdr:row>206</xdr:row>
                    <xdr:rowOff>180975</xdr:rowOff>
                  </to>
                </anchor>
              </controlPr>
            </control>
          </mc:Choice>
        </mc:AlternateContent>
        <mc:AlternateContent xmlns:mc="http://schemas.openxmlformats.org/markup-compatibility/2006">
          <mc:Choice Requires="x14">
            <control shapeId="253980" r:id="rId15" name="B_San3">
              <controlPr defaultSize="0" print="0" autoFill="0" autoPict="0" macro="[0]!GoTo_SANITATION">
                <anchor moveWithCells="1">
                  <from>
                    <xdr:col>1</xdr:col>
                    <xdr:colOff>0</xdr:colOff>
                    <xdr:row>206</xdr:row>
                    <xdr:rowOff>0</xdr:rowOff>
                  </from>
                  <to>
                    <xdr:col>1</xdr:col>
                    <xdr:colOff>1085850</xdr:colOff>
                    <xdr:row>206</xdr:row>
                    <xdr:rowOff>180975</xdr:rowOff>
                  </to>
                </anchor>
              </controlPr>
            </control>
          </mc:Choice>
        </mc:AlternateContent>
        <mc:AlternateContent xmlns:mc="http://schemas.openxmlformats.org/markup-compatibility/2006">
          <mc:Choice Requires="x14">
            <control shapeId="253981" r:id="rId16" name="B_Com3">
              <controlPr defaultSize="0" autoFill="0" autoPict="0" macro="[0]!GoTo_MATRIX">
                <anchor moveWithCells="1">
                  <from>
                    <xdr:col>9</xdr:col>
                    <xdr:colOff>0</xdr:colOff>
                    <xdr:row>206</xdr:row>
                    <xdr:rowOff>0</xdr:rowOff>
                  </from>
                  <to>
                    <xdr:col>10</xdr:col>
                    <xdr:colOff>676275</xdr:colOff>
                    <xdr:row>206</xdr:row>
                    <xdr:rowOff>180975</xdr:rowOff>
                  </to>
                </anchor>
              </controlPr>
            </control>
          </mc:Choice>
        </mc:AlternateContent>
        <mc:AlternateContent xmlns:mc="http://schemas.openxmlformats.org/markup-compatibility/2006">
          <mc:Choice Requires="x14">
            <control shapeId="253982" r:id="rId17" name="B_Sub3">
              <controlPr defaultSize="0" print="0" autoFill="0" autoPict="0" macro="[0]!GoTo_REGION">
                <anchor moveWithCells="1">
                  <from>
                    <xdr:col>2</xdr:col>
                    <xdr:colOff>0</xdr:colOff>
                    <xdr:row>206</xdr:row>
                    <xdr:rowOff>0</xdr:rowOff>
                  </from>
                  <to>
                    <xdr:col>3</xdr:col>
                    <xdr:colOff>314325</xdr:colOff>
                    <xdr:row>206</xdr:row>
                    <xdr:rowOff>180975</xdr:rowOff>
                  </to>
                </anchor>
              </controlPr>
            </control>
          </mc:Choice>
        </mc:AlternateContent>
        <mc:AlternateContent xmlns:mc="http://schemas.openxmlformats.org/markup-compatibility/2006">
          <mc:Choice Requires="x14">
            <control shapeId="253983" r:id="rId18" name="B_WQ3">
              <controlPr defaultSize="0" print="0" autoFill="0" autoPict="0" macro="[0]!GoTo_NATIONAL">
                <anchor moveWithCells="1">
                  <from>
                    <xdr:col>17</xdr:col>
                    <xdr:colOff>0</xdr:colOff>
                    <xdr:row>206</xdr:row>
                    <xdr:rowOff>0</xdr:rowOff>
                  </from>
                  <to>
                    <xdr:col>18</xdr:col>
                    <xdr:colOff>542925</xdr:colOff>
                    <xdr:row>206</xdr:row>
                    <xdr:rowOff>180975</xdr:rowOff>
                  </to>
                </anchor>
              </controlPr>
            </control>
          </mc:Choice>
        </mc:AlternateContent>
        <mc:AlternateContent xmlns:mc="http://schemas.openxmlformats.org/markup-compatibility/2006">
          <mc:Choice Requires="x14">
            <control shapeId="253984" r:id="rId19" name="B_Matrix">
              <controlPr defaultSize="0" print="0" autoFill="0" autoPict="0" macro="[0]!GoTo_WATER">
                <anchor moveWithCells="1">
                  <from>
                    <xdr:col>1</xdr:col>
                    <xdr:colOff>228600</xdr:colOff>
                    <xdr:row>398</xdr:row>
                    <xdr:rowOff>171450</xdr:rowOff>
                  </from>
                  <to>
                    <xdr:col>1</xdr:col>
                    <xdr:colOff>1704975</xdr:colOff>
                    <xdr:row>400</xdr:row>
                    <xdr:rowOff>57150</xdr:rowOff>
                  </to>
                </anchor>
              </controlPr>
            </control>
          </mc:Choice>
        </mc:AlternateContent>
        <mc:AlternateContent xmlns:mc="http://schemas.openxmlformats.org/markup-compatibility/2006">
          <mc:Choice Requires="x14">
            <control shapeId="253985" r:id="rId20" name="Button 33">
              <controlPr defaultSize="0" print="0" autoFill="0" autoPict="0" macro="[0]!GoTo_WATER">
                <anchor moveWithCells="1">
                  <from>
                    <xdr:col>52</xdr:col>
                    <xdr:colOff>333375</xdr:colOff>
                    <xdr:row>11</xdr:row>
                    <xdr:rowOff>142875</xdr:rowOff>
                  </from>
                  <to>
                    <xdr:col>52</xdr:col>
                    <xdr:colOff>1438275</xdr:colOff>
                    <xdr:row>12</xdr:row>
                    <xdr:rowOff>123825</xdr:rowOff>
                  </to>
                </anchor>
              </controlPr>
            </control>
          </mc:Choice>
        </mc:AlternateContent>
        <mc:AlternateContent xmlns:mc="http://schemas.openxmlformats.org/markup-compatibility/2006">
          <mc:Choice Requires="x14">
            <control shapeId="253986" r:id="rId21" name="Button 34">
              <controlPr defaultSize="0" print="0" autoFill="0" autoPict="0" macro="[0]!GoTo_REGION_RAW">
                <anchor moveWithCells="1" sizeWithCells="1">
                  <from>
                    <xdr:col>54</xdr:col>
                    <xdr:colOff>28575</xdr:colOff>
                    <xdr:row>11</xdr:row>
                    <xdr:rowOff>28575</xdr:rowOff>
                  </from>
                  <to>
                    <xdr:col>56</xdr:col>
                    <xdr:colOff>200025</xdr:colOff>
                    <xdr:row>11</xdr:row>
                    <xdr:rowOff>219075</xdr:rowOff>
                  </to>
                </anchor>
              </controlPr>
            </control>
          </mc:Choice>
        </mc:AlternateContent>
        <mc:AlternateContent xmlns:mc="http://schemas.openxmlformats.org/markup-compatibility/2006">
          <mc:Choice Requires="x14">
            <control shapeId="253987" r:id="rId22" name="Button 35">
              <controlPr defaultSize="0" print="0" autoFill="0" autoPict="0" macro="[0]!GoTo_NATIONAL_RAW">
                <anchor moveWithCells="1">
                  <from>
                    <xdr:col>69</xdr:col>
                    <xdr:colOff>47625</xdr:colOff>
                    <xdr:row>11</xdr:row>
                    <xdr:rowOff>28575</xdr:rowOff>
                  </from>
                  <to>
                    <xdr:col>71</xdr:col>
                    <xdr:colOff>57150</xdr:colOff>
                    <xdr:row>12</xdr:row>
                    <xdr:rowOff>9525</xdr:rowOff>
                  </to>
                </anchor>
              </controlPr>
            </control>
          </mc:Choice>
        </mc:AlternateContent>
        <mc:AlternateContent xmlns:mc="http://schemas.openxmlformats.org/markup-compatibility/2006">
          <mc:Choice Requires="x14">
            <control shapeId="253988" r:id="rId23" name="Button 36">
              <controlPr defaultSize="0" print="0" autoFill="0" autoPict="0" macro="[0]!GoTo_REGION_RAW">
                <anchor moveWithCells="1" sizeWithCells="1">
                  <from>
                    <xdr:col>54</xdr:col>
                    <xdr:colOff>28575</xdr:colOff>
                    <xdr:row>117</xdr:row>
                    <xdr:rowOff>28575</xdr:rowOff>
                  </from>
                  <to>
                    <xdr:col>56</xdr:col>
                    <xdr:colOff>190500</xdr:colOff>
                    <xdr:row>117</xdr:row>
                    <xdr:rowOff>219075</xdr:rowOff>
                  </to>
                </anchor>
              </controlPr>
            </control>
          </mc:Choice>
        </mc:AlternateContent>
        <mc:AlternateContent xmlns:mc="http://schemas.openxmlformats.org/markup-compatibility/2006">
          <mc:Choice Requires="x14">
            <control shapeId="253989" r:id="rId24" name="Button 37">
              <controlPr defaultSize="0" print="0" autoFill="0" autoPict="0" macro="[0]!GoTo_SANITATION_RAW">
                <anchor moveWithCells="1">
                  <from>
                    <xdr:col>52</xdr:col>
                    <xdr:colOff>1971675</xdr:colOff>
                    <xdr:row>11</xdr:row>
                    <xdr:rowOff>19050</xdr:rowOff>
                  </from>
                  <to>
                    <xdr:col>53</xdr:col>
                    <xdr:colOff>1333500</xdr:colOff>
                    <xdr:row>11</xdr:row>
                    <xdr:rowOff>209550</xdr:rowOff>
                  </to>
                </anchor>
              </controlPr>
            </control>
          </mc:Choice>
        </mc:AlternateContent>
        <mc:AlternateContent xmlns:mc="http://schemas.openxmlformats.org/markup-compatibility/2006">
          <mc:Choice Requires="x14">
            <control shapeId="253990" r:id="rId25" name="Button 38">
              <controlPr defaultSize="0" print="0" autoFill="0" autoPict="0" macro="[0]!GoTo_NATIONAL_RAW">
                <anchor moveWithCells="1">
                  <from>
                    <xdr:col>69</xdr:col>
                    <xdr:colOff>47625</xdr:colOff>
                    <xdr:row>117</xdr:row>
                    <xdr:rowOff>28575</xdr:rowOff>
                  </from>
                  <to>
                    <xdr:col>71</xdr:col>
                    <xdr:colOff>57150</xdr:colOff>
                    <xdr:row>117</xdr:row>
                    <xdr:rowOff>238125</xdr:rowOff>
                  </to>
                </anchor>
              </controlPr>
            </control>
          </mc:Choice>
        </mc:AlternateContent>
        <mc:AlternateContent xmlns:mc="http://schemas.openxmlformats.org/markup-compatibility/2006">
          <mc:Choice Requires="x14">
            <control shapeId="253991" r:id="rId26" name="Button 39">
              <controlPr defaultSize="0" print="0" autoFill="0" autoPict="0" macro="[0]!GoTo_SANITATION">
                <anchor moveWithCells="1">
                  <from>
                    <xdr:col>52</xdr:col>
                    <xdr:colOff>219075</xdr:colOff>
                    <xdr:row>117</xdr:row>
                    <xdr:rowOff>133350</xdr:rowOff>
                  </from>
                  <to>
                    <xdr:col>52</xdr:col>
                    <xdr:colOff>1724025</xdr:colOff>
                    <xdr:row>118</xdr:row>
                    <xdr:rowOff>57150</xdr:rowOff>
                  </to>
                </anchor>
              </controlPr>
            </control>
          </mc:Choice>
        </mc:AlternateContent>
        <mc:AlternateContent xmlns:mc="http://schemas.openxmlformats.org/markup-compatibility/2006">
          <mc:Choice Requires="x14">
            <control shapeId="253992" r:id="rId27" name="Button 40">
              <controlPr defaultSize="0" print="0" autoFill="0" autoPict="0" macro="[0]!GoTo_HYGIENE_RAW">
                <anchor moveWithCells="1">
                  <from>
                    <xdr:col>52</xdr:col>
                    <xdr:colOff>1971675</xdr:colOff>
                    <xdr:row>12</xdr:row>
                    <xdr:rowOff>9525</xdr:rowOff>
                  </from>
                  <to>
                    <xdr:col>53</xdr:col>
                    <xdr:colOff>1333500</xdr:colOff>
                    <xdr:row>12</xdr:row>
                    <xdr:rowOff>200025</xdr:rowOff>
                  </to>
                </anchor>
              </controlPr>
            </control>
          </mc:Choice>
        </mc:AlternateContent>
        <mc:AlternateContent xmlns:mc="http://schemas.openxmlformats.org/markup-compatibility/2006">
          <mc:Choice Requires="x14">
            <control shapeId="253993" r:id="rId28" name="Button 41">
              <controlPr defaultSize="0" print="0" autoFill="0" autoPict="0" macro="[0]!GoTo_MHH_RAW" altText="   Go to MHH  ">
                <anchor moveWithCells="1">
                  <from>
                    <xdr:col>53</xdr:col>
                    <xdr:colOff>1352550</xdr:colOff>
                    <xdr:row>11</xdr:row>
                    <xdr:rowOff>19050</xdr:rowOff>
                  </from>
                  <to>
                    <xdr:col>53</xdr:col>
                    <xdr:colOff>2971800</xdr:colOff>
                    <xdr:row>11</xdr:row>
                    <xdr:rowOff>209550</xdr:rowOff>
                  </to>
                </anchor>
              </controlPr>
            </control>
          </mc:Choice>
        </mc:AlternateContent>
        <mc:AlternateContent xmlns:mc="http://schemas.openxmlformats.org/markup-compatibility/2006">
          <mc:Choice Requires="x14">
            <control shapeId="253994" r:id="rId29" name="Button 42">
              <controlPr defaultSize="0" print="0" autoFill="0" autoPict="0" macro="[0]!GoTo_BASIC_RAW">
                <anchor moveWithCells="1">
                  <from>
                    <xdr:col>53</xdr:col>
                    <xdr:colOff>1352550</xdr:colOff>
                    <xdr:row>12</xdr:row>
                    <xdr:rowOff>9525</xdr:rowOff>
                  </from>
                  <to>
                    <xdr:col>53</xdr:col>
                    <xdr:colOff>2971800</xdr:colOff>
                    <xdr:row>12</xdr:row>
                    <xdr:rowOff>200025</xdr:rowOff>
                  </to>
                </anchor>
              </controlPr>
            </control>
          </mc:Choice>
        </mc:AlternateContent>
        <mc:AlternateContent xmlns:mc="http://schemas.openxmlformats.org/markup-compatibility/2006">
          <mc:Choice Requires="x14">
            <control shapeId="253995" r:id="rId30" name="Button 43">
              <controlPr defaultSize="0" print="0" autoFill="0" autoPict="0" macro="[0]!GoTo_HYGIENE">
                <anchor moveWithCells="1">
                  <from>
                    <xdr:col>52</xdr:col>
                    <xdr:colOff>190500</xdr:colOff>
                    <xdr:row>217</xdr:row>
                    <xdr:rowOff>142875</xdr:rowOff>
                  </from>
                  <to>
                    <xdr:col>52</xdr:col>
                    <xdr:colOff>1809750</xdr:colOff>
                    <xdr:row>218</xdr:row>
                    <xdr:rowOff>104775</xdr:rowOff>
                  </to>
                </anchor>
              </controlPr>
            </control>
          </mc:Choice>
        </mc:AlternateContent>
        <mc:AlternateContent xmlns:mc="http://schemas.openxmlformats.org/markup-compatibility/2006">
          <mc:Choice Requires="x14">
            <control shapeId="253996" r:id="rId31" name="Button 44">
              <controlPr defaultSize="0" print="0" autoFill="0" autoPict="0" macro="[0]!GoTo_MHH" altText="   Go to MHH  ">
                <anchor moveWithCells="1">
                  <from>
                    <xdr:col>52</xdr:col>
                    <xdr:colOff>323850</xdr:colOff>
                    <xdr:row>256</xdr:row>
                    <xdr:rowOff>114300</xdr:rowOff>
                  </from>
                  <to>
                    <xdr:col>52</xdr:col>
                    <xdr:colOff>1762125</xdr:colOff>
                    <xdr:row>257</xdr:row>
                    <xdr:rowOff>76200</xdr:rowOff>
                  </to>
                </anchor>
              </controlPr>
            </control>
          </mc:Choice>
        </mc:AlternateContent>
        <mc:AlternateContent xmlns:mc="http://schemas.openxmlformats.org/markup-compatibility/2006">
          <mc:Choice Requires="x14">
            <control shapeId="253997" r:id="rId32" name="Button 45">
              <controlPr defaultSize="0" print="0" autoFill="0" autoPict="0" macro="[0]!GoTo_BASIC">
                <anchor moveWithCells="1">
                  <from>
                    <xdr:col>52</xdr:col>
                    <xdr:colOff>428625</xdr:colOff>
                    <xdr:row>336</xdr:row>
                    <xdr:rowOff>152400</xdr:rowOff>
                  </from>
                  <to>
                    <xdr:col>52</xdr:col>
                    <xdr:colOff>1514475</xdr:colOff>
                    <xdr:row>337</xdr:row>
                    <xdr:rowOff>114300</xdr:rowOff>
                  </to>
                </anchor>
              </controlPr>
            </control>
          </mc:Choice>
        </mc:AlternateContent>
        <mc:AlternateContent xmlns:mc="http://schemas.openxmlformats.org/markup-compatibility/2006">
          <mc:Choice Requires="x14">
            <control shapeId="253998" r:id="rId33" name="Button 46">
              <controlPr defaultSize="0" print="0" autoFill="0" autoPict="0" macro="[0]!GoTo_WATER_RAW">
                <anchor moveWithCells="1">
                  <from>
                    <xdr:col>53</xdr:col>
                    <xdr:colOff>1343025</xdr:colOff>
                    <xdr:row>117</xdr:row>
                    <xdr:rowOff>238125</xdr:rowOff>
                  </from>
                  <to>
                    <xdr:col>53</xdr:col>
                    <xdr:colOff>2962275</xdr:colOff>
                    <xdr:row>118</xdr:row>
                    <xdr:rowOff>161925</xdr:rowOff>
                  </to>
                </anchor>
              </controlPr>
            </control>
          </mc:Choice>
        </mc:AlternateContent>
        <mc:AlternateContent xmlns:mc="http://schemas.openxmlformats.org/markup-compatibility/2006">
          <mc:Choice Requires="x14">
            <control shapeId="253999" r:id="rId34" name="Button 47">
              <controlPr defaultSize="0" print="0" autoFill="0" autoPict="0" macro="[0]!GoTo_HYGIENE_RAW">
                <anchor moveWithCells="1">
                  <from>
                    <xdr:col>52</xdr:col>
                    <xdr:colOff>1971675</xdr:colOff>
                    <xdr:row>117</xdr:row>
                    <xdr:rowOff>19050</xdr:rowOff>
                  </from>
                  <to>
                    <xdr:col>53</xdr:col>
                    <xdr:colOff>1333500</xdr:colOff>
                    <xdr:row>117</xdr:row>
                    <xdr:rowOff>209550</xdr:rowOff>
                  </to>
                </anchor>
              </controlPr>
            </control>
          </mc:Choice>
        </mc:AlternateContent>
        <mc:AlternateContent xmlns:mc="http://schemas.openxmlformats.org/markup-compatibility/2006">
          <mc:Choice Requires="x14">
            <control shapeId="254000" r:id="rId35" name="Button 48">
              <controlPr defaultSize="0" print="0" autoFill="0" autoPict="0" macro="[0]!GoTo_MHH_RAW" altText="   Go to MHH  ">
                <anchor moveWithCells="1">
                  <from>
                    <xdr:col>52</xdr:col>
                    <xdr:colOff>1971675</xdr:colOff>
                    <xdr:row>117</xdr:row>
                    <xdr:rowOff>238125</xdr:rowOff>
                  </from>
                  <to>
                    <xdr:col>53</xdr:col>
                    <xdr:colOff>1333500</xdr:colOff>
                    <xdr:row>118</xdr:row>
                    <xdr:rowOff>161925</xdr:rowOff>
                  </to>
                </anchor>
              </controlPr>
            </control>
          </mc:Choice>
        </mc:AlternateContent>
        <mc:AlternateContent xmlns:mc="http://schemas.openxmlformats.org/markup-compatibility/2006">
          <mc:Choice Requires="x14">
            <control shapeId="254001" r:id="rId36" name="Button 49">
              <controlPr defaultSize="0" print="0" autoFill="0" autoPict="0" macro="[0]!GoTo_BASIC_RAW">
                <anchor moveWithCells="1">
                  <from>
                    <xdr:col>53</xdr:col>
                    <xdr:colOff>1352550</xdr:colOff>
                    <xdr:row>117</xdr:row>
                    <xdr:rowOff>19050</xdr:rowOff>
                  </from>
                  <to>
                    <xdr:col>53</xdr:col>
                    <xdr:colOff>2971800</xdr:colOff>
                    <xdr:row>117</xdr:row>
                    <xdr:rowOff>209550</xdr:rowOff>
                  </to>
                </anchor>
              </controlPr>
            </control>
          </mc:Choice>
        </mc:AlternateContent>
        <mc:AlternateContent xmlns:mc="http://schemas.openxmlformats.org/markup-compatibility/2006">
          <mc:Choice Requires="x14">
            <control shapeId="254002" r:id="rId37" name="Button 50">
              <controlPr defaultSize="0" print="0" autoFill="0" autoPict="0" macro="[0]!GoTo_SANITATION_RAW">
                <anchor moveWithCells="1">
                  <from>
                    <xdr:col>53</xdr:col>
                    <xdr:colOff>1352550</xdr:colOff>
                    <xdr:row>218</xdr:row>
                    <xdr:rowOff>19050</xdr:rowOff>
                  </from>
                  <to>
                    <xdr:col>53</xdr:col>
                    <xdr:colOff>2971800</xdr:colOff>
                    <xdr:row>218</xdr:row>
                    <xdr:rowOff>209550</xdr:rowOff>
                  </to>
                </anchor>
              </controlPr>
            </control>
          </mc:Choice>
        </mc:AlternateContent>
        <mc:AlternateContent xmlns:mc="http://schemas.openxmlformats.org/markup-compatibility/2006">
          <mc:Choice Requires="x14">
            <control shapeId="254003" r:id="rId38" name="Button 51">
              <controlPr defaultSize="0" print="0" autoFill="0" autoPict="0" macro="[0]!GoTo_MHH_RAW" altText="   Go to MHH  ">
                <anchor moveWithCells="1">
                  <from>
                    <xdr:col>52</xdr:col>
                    <xdr:colOff>1971675</xdr:colOff>
                    <xdr:row>217</xdr:row>
                    <xdr:rowOff>28575</xdr:rowOff>
                  </from>
                  <to>
                    <xdr:col>53</xdr:col>
                    <xdr:colOff>1333500</xdr:colOff>
                    <xdr:row>217</xdr:row>
                    <xdr:rowOff>219075</xdr:rowOff>
                  </to>
                </anchor>
              </controlPr>
            </control>
          </mc:Choice>
        </mc:AlternateContent>
        <mc:AlternateContent xmlns:mc="http://schemas.openxmlformats.org/markup-compatibility/2006">
          <mc:Choice Requires="x14">
            <control shapeId="254004" r:id="rId39" name="Button 52">
              <controlPr defaultSize="0" print="0" autoFill="0" autoPict="0" macro="[0]!GoTo_BASIC_RAW">
                <anchor moveWithCells="1">
                  <from>
                    <xdr:col>52</xdr:col>
                    <xdr:colOff>1971675</xdr:colOff>
                    <xdr:row>218</xdr:row>
                    <xdr:rowOff>19050</xdr:rowOff>
                  </from>
                  <to>
                    <xdr:col>53</xdr:col>
                    <xdr:colOff>1333500</xdr:colOff>
                    <xdr:row>218</xdr:row>
                    <xdr:rowOff>209550</xdr:rowOff>
                  </to>
                </anchor>
              </controlPr>
            </control>
          </mc:Choice>
        </mc:AlternateContent>
        <mc:AlternateContent xmlns:mc="http://schemas.openxmlformats.org/markup-compatibility/2006">
          <mc:Choice Requires="x14">
            <control shapeId="254005" r:id="rId40" name="Button 53">
              <controlPr defaultSize="0" print="0" autoFill="0" autoPict="0" macro="[0]!GoTo_SANITATION_RAW">
                <anchor moveWithCells="1">
                  <from>
                    <xdr:col>53</xdr:col>
                    <xdr:colOff>1352550</xdr:colOff>
                    <xdr:row>256</xdr:row>
                    <xdr:rowOff>28575</xdr:rowOff>
                  </from>
                  <to>
                    <xdr:col>54</xdr:col>
                    <xdr:colOff>0</xdr:colOff>
                    <xdr:row>256</xdr:row>
                    <xdr:rowOff>219075</xdr:rowOff>
                  </to>
                </anchor>
              </controlPr>
            </control>
          </mc:Choice>
        </mc:AlternateContent>
        <mc:AlternateContent xmlns:mc="http://schemas.openxmlformats.org/markup-compatibility/2006">
          <mc:Choice Requires="x14">
            <control shapeId="254006" r:id="rId41" name="Button 54">
              <controlPr defaultSize="0" print="0" autoFill="0" autoPict="0" macro="[0]!GoTo_HYGIENE_RAW">
                <anchor moveWithCells="1">
                  <from>
                    <xdr:col>53</xdr:col>
                    <xdr:colOff>1352550</xdr:colOff>
                    <xdr:row>257</xdr:row>
                    <xdr:rowOff>19050</xdr:rowOff>
                  </from>
                  <to>
                    <xdr:col>54</xdr:col>
                    <xdr:colOff>0</xdr:colOff>
                    <xdr:row>257</xdr:row>
                    <xdr:rowOff>209550</xdr:rowOff>
                  </to>
                </anchor>
              </controlPr>
            </control>
          </mc:Choice>
        </mc:AlternateContent>
        <mc:AlternateContent xmlns:mc="http://schemas.openxmlformats.org/markup-compatibility/2006">
          <mc:Choice Requires="x14">
            <control shapeId="254007" r:id="rId42" name="Button 55">
              <controlPr defaultSize="0" print="0" autoFill="0" autoPict="0" macro="[0]!GoTo_BASIC_RAW">
                <anchor moveWithCells="1">
                  <from>
                    <xdr:col>52</xdr:col>
                    <xdr:colOff>1971675</xdr:colOff>
                    <xdr:row>256</xdr:row>
                    <xdr:rowOff>28575</xdr:rowOff>
                  </from>
                  <to>
                    <xdr:col>53</xdr:col>
                    <xdr:colOff>1333500</xdr:colOff>
                    <xdr:row>256</xdr:row>
                    <xdr:rowOff>219075</xdr:rowOff>
                  </to>
                </anchor>
              </controlPr>
            </control>
          </mc:Choice>
        </mc:AlternateContent>
        <mc:AlternateContent xmlns:mc="http://schemas.openxmlformats.org/markup-compatibility/2006">
          <mc:Choice Requires="x14">
            <control shapeId="254008" r:id="rId43" name="Button 56">
              <controlPr defaultSize="0" print="0" autoFill="0" autoPict="0" macro="[0]!GoTo_SANITATION_RAW">
                <anchor moveWithCells="1">
                  <from>
                    <xdr:col>52</xdr:col>
                    <xdr:colOff>1971675</xdr:colOff>
                    <xdr:row>337</xdr:row>
                    <xdr:rowOff>28575</xdr:rowOff>
                  </from>
                  <to>
                    <xdr:col>53</xdr:col>
                    <xdr:colOff>1333500</xdr:colOff>
                    <xdr:row>337</xdr:row>
                    <xdr:rowOff>219075</xdr:rowOff>
                  </to>
                </anchor>
              </controlPr>
            </control>
          </mc:Choice>
        </mc:AlternateContent>
        <mc:AlternateContent xmlns:mc="http://schemas.openxmlformats.org/markup-compatibility/2006">
          <mc:Choice Requires="x14">
            <control shapeId="254009" r:id="rId44" name="Button 57">
              <controlPr defaultSize="0" print="0" autoFill="0" autoPict="0" macro="[0]!GoTo_HYGIENE_RAW">
                <anchor moveWithCells="1">
                  <from>
                    <xdr:col>53</xdr:col>
                    <xdr:colOff>1352550</xdr:colOff>
                    <xdr:row>336</xdr:row>
                    <xdr:rowOff>38100</xdr:rowOff>
                  </from>
                  <to>
                    <xdr:col>54</xdr:col>
                    <xdr:colOff>0</xdr:colOff>
                    <xdr:row>336</xdr:row>
                    <xdr:rowOff>228600</xdr:rowOff>
                  </to>
                </anchor>
              </controlPr>
            </control>
          </mc:Choice>
        </mc:AlternateContent>
        <mc:AlternateContent xmlns:mc="http://schemas.openxmlformats.org/markup-compatibility/2006">
          <mc:Choice Requires="x14">
            <control shapeId="254010" r:id="rId45" name="Button 58">
              <controlPr defaultSize="0" print="0" autoFill="0" autoPict="0" macro="[0]!GoTo_MHH_RAW" altText="   Go to MHH  ">
                <anchor moveWithCells="1">
                  <from>
                    <xdr:col>53</xdr:col>
                    <xdr:colOff>1352550</xdr:colOff>
                    <xdr:row>337</xdr:row>
                    <xdr:rowOff>28575</xdr:rowOff>
                  </from>
                  <to>
                    <xdr:col>53</xdr:col>
                    <xdr:colOff>2971800</xdr:colOff>
                    <xdr:row>337</xdr:row>
                    <xdr:rowOff>219075</xdr:rowOff>
                  </to>
                </anchor>
              </controlPr>
            </control>
          </mc:Choice>
        </mc:AlternateContent>
        <mc:AlternateContent xmlns:mc="http://schemas.openxmlformats.org/markup-compatibility/2006">
          <mc:Choice Requires="x14">
            <control shapeId="254011" r:id="rId46" name="Button 59">
              <controlPr defaultSize="0" print="0" autoFill="0" autoPict="0" macro="[0]!GoTo_WATER_RAW">
                <anchor moveWithCells="1">
                  <from>
                    <xdr:col>53</xdr:col>
                    <xdr:colOff>1352550</xdr:colOff>
                    <xdr:row>217</xdr:row>
                    <xdr:rowOff>28575</xdr:rowOff>
                  </from>
                  <to>
                    <xdr:col>53</xdr:col>
                    <xdr:colOff>2971800</xdr:colOff>
                    <xdr:row>217</xdr:row>
                    <xdr:rowOff>219075</xdr:rowOff>
                  </to>
                </anchor>
              </controlPr>
            </control>
          </mc:Choice>
        </mc:AlternateContent>
        <mc:AlternateContent xmlns:mc="http://schemas.openxmlformats.org/markup-compatibility/2006">
          <mc:Choice Requires="x14">
            <control shapeId="254012" r:id="rId47" name="Button 60">
              <controlPr defaultSize="0" print="0" autoFill="0" autoPict="0" macro="[0]!GoTo_WATER_RAW">
                <anchor moveWithCells="1">
                  <from>
                    <xdr:col>52</xdr:col>
                    <xdr:colOff>1971675</xdr:colOff>
                    <xdr:row>257</xdr:row>
                    <xdr:rowOff>19050</xdr:rowOff>
                  </from>
                  <to>
                    <xdr:col>53</xdr:col>
                    <xdr:colOff>1333500</xdr:colOff>
                    <xdr:row>257</xdr:row>
                    <xdr:rowOff>209550</xdr:rowOff>
                  </to>
                </anchor>
              </controlPr>
            </control>
          </mc:Choice>
        </mc:AlternateContent>
        <mc:AlternateContent xmlns:mc="http://schemas.openxmlformats.org/markup-compatibility/2006">
          <mc:Choice Requires="x14">
            <control shapeId="254013" r:id="rId48" name="Button 61">
              <controlPr defaultSize="0" print="0" autoFill="0" autoPict="0" macro="[0]!GoTo_WATER_RAW">
                <anchor moveWithCells="1">
                  <from>
                    <xdr:col>52</xdr:col>
                    <xdr:colOff>1971675</xdr:colOff>
                    <xdr:row>336</xdr:row>
                    <xdr:rowOff>38100</xdr:rowOff>
                  </from>
                  <to>
                    <xdr:col>53</xdr:col>
                    <xdr:colOff>1333500</xdr:colOff>
                    <xdr:row>336</xdr:row>
                    <xdr:rowOff>228600</xdr:rowOff>
                  </to>
                </anchor>
              </controlPr>
            </control>
          </mc:Choice>
        </mc:AlternateContent>
        <mc:AlternateContent xmlns:mc="http://schemas.openxmlformats.org/markup-compatibility/2006">
          <mc:Choice Requires="x14">
            <control shapeId="254014" r:id="rId49" name="Button 62">
              <controlPr defaultSize="0" print="0" autoFill="0" autoPict="0" macro="[0]!GoTo_REGION_RAW">
                <anchor moveWithCells="1" sizeWithCells="1">
                  <from>
                    <xdr:col>54</xdr:col>
                    <xdr:colOff>28575</xdr:colOff>
                    <xdr:row>217</xdr:row>
                    <xdr:rowOff>28575</xdr:rowOff>
                  </from>
                  <to>
                    <xdr:col>56</xdr:col>
                    <xdr:colOff>190500</xdr:colOff>
                    <xdr:row>217</xdr:row>
                    <xdr:rowOff>219075</xdr:rowOff>
                  </to>
                </anchor>
              </controlPr>
            </control>
          </mc:Choice>
        </mc:AlternateContent>
        <mc:AlternateContent xmlns:mc="http://schemas.openxmlformats.org/markup-compatibility/2006">
          <mc:Choice Requires="x14">
            <control shapeId="254015" r:id="rId50" name="Button 63">
              <controlPr defaultSize="0" print="0" autoFill="0" autoPict="0" macro="[0]!GoTo_NATIONAL_RAW">
                <anchor moveWithCells="1">
                  <from>
                    <xdr:col>69</xdr:col>
                    <xdr:colOff>57150</xdr:colOff>
                    <xdr:row>217</xdr:row>
                    <xdr:rowOff>28575</xdr:rowOff>
                  </from>
                  <to>
                    <xdr:col>71</xdr:col>
                    <xdr:colOff>66675</xdr:colOff>
                    <xdr:row>218</xdr:row>
                    <xdr:rowOff>9525</xdr:rowOff>
                  </to>
                </anchor>
              </controlPr>
            </control>
          </mc:Choice>
        </mc:AlternateContent>
        <mc:AlternateContent xmlns:mc="http://schemas.openxmlformats.org/markup-compatibility/2006">
          <mc:Choice Requires="x14">
            <control shapeId="254016" r:id="rId51" name="Button 64">
              <controlPr defaultSize="0" print="0" autoFill="0" autoPict="0" macro="[0]!GoTo_NATIONAL_RAW">
                <anchor moveWithCells="1">
                  <from>
                    <xdr:col>69</xdr:col>
                    <xdr:colOff>57150</xdr:colOff>
                    <xdr:row>256</xdr:row>
                    <xdr:rowOff>28575</xdr:rowOff>
                  </from>
                  <to>
                    <xdr:col>71</xdr:col>
                    <xdr:colOff>66675</xdr:colOff>
                    <xdr:row>257</xdr:row>
                    <xdr:rowOff>9525</xdr:rowOff>
                  </to>
                </anchor>
              </controlPr>
            </control>
          </mc:Choice>
        </mc:AlternateContent>
        <mc:AlternateContent xmlns:mc="http://schemas.openxmlformats.org/markup-compatibility/2006">
          <mc:Choice Requires="x14">
            <control shapeId="254017" r:id="rId52" name="Button 65">
              <controlPr defaultSize="0" print="0" autoFill="0" autoPict="0" macro="[0]!GoTo_NATIONAL_RAW">
                <anchor moveWithCells="1">
                  <from>
                    <xdr:col>69</xdr:col>
                    <xdr:colOff>47625</xdr:colOff>
                    <xdr:row>336</xdr:row>
                    <xdr:rowOff>38100</xdr:rowOff>
                  </from>
                  <to>
                    <xdr:col>71</xdr:col>
                    <xdr:colOff>57150</xdr:colOff>
                    <xdr:row>337</xdr:row>
                    <xdr:rowOff>19050</xdr:rowOff>
                  </to>
                </anchor>
              </controlPr>
            </control>
          </mc:Choice>
        </mc:AlternateContent>
        <mc:AlternateContent xmlns:mc="http://schemas.openxmlformats.org/markup-compatibility/2006">
          <mc:Choice Requires="x14">
            <control shapeId="254018" r:id="rId53" name="Button 66">
              <controlPr defaultSize="0" print="0" autoFill="0" autoPict="0" macro="[0]!GoTo_REGION_RAW">
                <anchor moveWithCells="1" sizeWithCells="1">
                  <from>
                    <xdr:col>54</xdr:col>
                    <xdr:colOff>28575</xdr:colOff>
                    <xdr:row>256</xdr:row>
                    <xdr:rowOff>28575</xdr:rowOff>
                  </from>
                  <to>
                    <xdr:col>56</xdr:col>
                    <xdr:colOff>190500</xdr:colOff>
                    <xdr:row>256</xdr:row>
                    <xdr:rowOff>219075</xdr:rowOff>
                  </to>
                </anchor>
              </controlPr>
            </control>
          </mc:Choice>
        </mc:AlternateContent>
        <mc:AlternateContent xmlns:mc="http://schemas.openxmlformats.org/markup-compatibility/2006">
          <mc:Choice Requires="x14">
            <control shapeId="254019" r:id="rId54" name="Button 67">
              <controlPr defaultSize="0" print="0" autoFill="0" autoPict="0" macro="[0]!GoTo_REGION_RAW">
                <anchor moveWithCells="1" sizeWithCells="1">
                  <from>
                    <xdr:col>54</xdr:col>
                    <xdr:colOff>28575</xdr:colOff>
                    <xdr:row>336</xdr:row>
                    <xdr:rowOff>38100</xdr:rowOff>
                  </from>
                  <to>
                    <xdr:col>56</xdr:col>
                    <xdr:colOff>190500</xdr:colOff>
                    <xdr:row>336</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BI106"/>
  <sheetViews>
    <sheetView workbookViewId="0"/>
  </sheetViews>
  <sheetFormatPr defaultRowHeight="12.75" x14ac:dyDescent="0.2"/>
  <sheetData>
    <row r="1">
      <c r="A1" t="s">
        <v>333</v>
      </c>
      <c r="B1" t="s">
        <v>335</v>
      </c>
      <c r="C1" t="s">
        <v>336</v>
      </c>
      <c r="D1" t="s">
        <v>339</v>
      </c>
      <c r="E1" t="s">
        <v>340</v>
      </c>
      <c r="F1" t="s">
        <v>341</v>
      </c>
      <c r="G1" t="s">
        <v>342</v>
      </c>
      <c r="H1" t="s">
        <v>364</v>
      </c>
      <c r="I1" t="s">
        <v>365</v>
      </c>
      <c r="J1" t="s">
        <v>366</v>
      </c>
      <c r="K1" t="s">
        <v>367</v>
      </c>
      <c r="L1" t="s">
        <v>368</v>
      </c>
      <c r="M1" t="s">
        <v>369</v>
      </c>
      <c r="N1" t="s">
        <v>370</v>
      </c>
      <c r="O1" t="s">
        <v>371</v>
      </c>
      <c r="P1" t="s">
        <v>372</v>
      </c>
      <c r="Q1" t="s">
        <v>373</v>
      </c>
      <c r="R1" t="s">
        <v>374</v>
      </c>
      <c r="S1" t="s">
        <v>375</v>
      </c>
      <c r="T1" t="s">
        <v>376</v>
      </c>
      <c r="U1" t="s">
        <v>377</v>
      </c>
      <c r="V1" t="s">
        <v>378</v>
      </c>
      <c r="W1" t="s">
        <v>379</v>
      </c>
      <c r="X1" t="s">
        <v>380</v>
      </c>
      <c r="Y1" t="s">
        <v>381</v>
      </c>
      <c r="Z1" t="s">
        <v>382</v>
      </c>
      <c r="AA1" t="s">
        <v>383</v>
      </c>
      <c r="AB1" t="s">
        <v>384</v>
      </c>
      <c r="AC1" t="s">
        <v>385</v>
      </c>
      <c r="AD1" t="s">
        <v>386</v>
      </c>
      <c r="AE1" t="s">
        <v>387</v>
      </c>
      <c r="AF1" t="s">
        <v>388</v>
      </c>
      <c r="AG1" t="s">
        <v>389</v>
      </c>
      <c r="AH1" t="s">
        <v>390</v>
      </c>
      <c r="AI1" t="s">
        <v>391</v>
      </c>
      <c r="AJ1" t="s">
        <v>392</v>
      </c>
      <c r="AK1" t="s">
        <v>393</v>
      </c>
      <c r="AL1" t="s">
        <v>394</v>
      </c>
      <c r="AM1" t="s">
        <v>395</v>
      </c>
      <c r="AN1" t="s">
        <v>396</v>
      </c>
      <c r="AO1" t="s">
        <v>397</v>
      </c>
      <c r="AP1" t="s">
        <v>398</v>
      </c>
      <c r="AQ1" t="s">
        <v>399</v>
      </c>
      <c r="AR1" t="s">
        <v>400</v>
      </c>
      <c r="AS1" t="s">
        <v>401</v>
      </c>
      <c r="AT1" t="s">
        <v>402</v>
      </c>
      <c r="AU1" t="s">
        <v>403</v>
      </c>
      <c r="AV1" t="s">
        <v>404</v>
      </c>
      <c r="AW1" t="s">
        <v>405</v>
      </c>
      <c r="AX1" t="s">
        <v>406</v>
      </c>
      <c r="AY1" t="s">
        <v>407</v>
      </c>
      <c r="AZ1" t="s">
        <v>408</v>
      </c>
      <c r="BA1" t="s">
        <v>409</v>
      </c>
      <c r="BB1" t="s">
        <v>410</v>
      </c>
      <c r="BC1" t="s">
        <v>411</v>
      </c>
      <c r="BD1" t="s">
        <v>412</v>
      </c>
      <c r="BE1" t="s">
        <v>413</v>
      </c>
      <c r="BF1" t="s">
        <v>414</v>
      </c>
      <c r="BG1" t="s">
        <v>415</v>
      </c>
      <c r="BH1" t="s">
        <v>416</v>
      </c>
      <c r="BI1" t="s">
        <v>417</v>
      </c>
    </row>
    <row r="2">
      <c r="A2" t="s">
        <v>334</v>
      </c>
      <c r="B2">
        <v>2006</v>
      </c>
      <c r="C2" t="s">
        <v>337</v>
      </c>
      <c r="D2">
        <v>16</v>
      </c>
      <c r="E2" t="s">
        <v>13</v>
      </c>
      <c r="F2" t="s">
        <v>14</v>
      </c>
      <c r="G2" t="s">
        <v>343</v>
      </c>
      <c r="H2">
        <v>46.885750733193248</v>
      </c>
      <c r="I2">
        <v>42.996809677016223</v>
      </c>
      <c r="J2">
        <v>45.80088898173166</v>
      </c>
      <c r="K2">
        <v>44.703968106164368</v>
      </c>
      <c r="L2">
        <v>82.563039991797908</v>
      </c>
      <c r="M2">
        <v>84.364623734454597</v>
      </c>
      <c r="N2">
        <v>91.078429625841721</v>
      </c>
      <c r="O2">
        <v>97.463366687447987</v>
      </c>
      <c r="P2">
        <v>95.843336924097372</v>
      </c>
      <c r="Q2">
        <v>97.250970283768112</v>
      </c>
      <c r="R2">
        <v>42.832148439971682</v>
      </c>
      <c r="S2">
        <v>42.592498041787863</v>
      </c>
      <c r="T2">
        <v>45.484018260439591</v>
      </c>
      <c r="U2">
        <v>42.420777263899012</v>
      </c>
      <c r="V2">
        <v>44.742808583908356</v>
      </c>
      <c r="W2" t="s">
        <v>149</v>
      </c>
      <c r="X2" t="s">
        <v>150</v>
      </c>
      <c r="Y2" t="s">
        <v>151</v>
      </c>
      <c r="Z2" t="s">
        <v>152</v>
      </c>
      <c r="AA2" t="s">
        <v>153</v>
      </c>
      <c r="AB2" t="s">
        <v>154</v>
      </c>
      <c r="AC2" t="s">
        <v>155</v>
      </c>
      <c r="AD2" t="s">
        <v>156</v>
      </c>
      <c r="AE2">
        <v>68.601653374755358</v>
      </c>
      <c r="AF2">
        <v>66.119835365207024</v>
      </c>
      <c r="AG2">
        <v>31.83001581794219</v>
      </c>
      <c r="AH2">
        <v>58.376775224109807</v>
      </c>
      <c r="AI2">
        <v>94.184189477835503</v>
      </c>
      <c r="AJ2">
        <v>46.824787723816698</v>
      </c>
      <c r="AK2">
        <v>59.835527041219237</v>
      </c>
      <c r="AL2">
        <v>46.061361206785051</v>
      </c>
      <c r="AM2"/>
      <c r="AN2"/>
      <c r="AO2"/>
      <c r="AP2"/>
      <c r="AQ2"/>
      <c r="AR2"/>
      <c r="AS2"/>
      <c r="AT2"/>
      <c r="AU2"/>
      <c r="AV2"/>
      <c r="AW2"/>
      <c r="AX2"/>
      <c r="AY2"/>
      <c r="AZ2"/>
      <c r="BA2"/>
      <c r="BB2"/>
      <c r="BC2"/>
      <c r="BD2"/>
      <c r="BE2"/>
      <c r="BF2"/>
      <c r="BG2"/>
      <c r="BH2"/>
      <c r="BI2"/>
    </row>
    <row r="3">
      <c r="A3" t="s">
        <v>334</v>
      </c>
      <c r="B3">
        <v>2006</v>
      </c>
      <c r="C3" t="s">
        <v>337</v>
      </c>
      <c r="D3">
        <v>17</v>
      </c>
      <c r="E3" t="s">
        <v>13</v>
      </c>
      <c r="F3" t="s">
        <v>51</v>
      </c>
      <c r="G3" t="s">
        <v>181</v>
      </c>
      <c r="H3">
        <v>53.114249266806752</v>
      </c>
      <c r="I3">
        <v>57.003190322983777</v>
      </c>
      <c r="J3">
        <v>54.19911101826834</v>
      </c>
      <c r="K3">
        <v>55.296031893835632</v>
      </c>
      <c r="L3">
        <v>17.436960008202089</v>
      </c>
      <c r="M3">
        <v>15.6353762655454</v>
      </c>
      <c r="N3">
        <v>8.9215703741582786</v>
      </c>
      <c r="O3">
        <v>2.5366333125520129</v>
      </c>
      <c r="P3">
        <v>4.1566630759026282</v>
      </c>
      <c r="Q3">
        <v>2.7490297162318882</v>
      </c>
      <c r="R3">
        <v>57.167851560028318</v>
      </c>
      <c r="S3">
        <v>57.407501958212137</v>
      </c>
      <c r="T3">
        <v>54.515981739560409</v>
      </c>
      <c r="U3">
        <v>57.579222736100988</v>
      </c>
      <c r="V3">
        <v>55.257191416091644</v>
      </c>
      <c r="W3" t="s">
        <v>149</v>
      </c>
      <c r="X3" t="s">
        <v>150</v>
      </c>
      <c r="Y3" t="s">
        <v>151</v>
      </c>
      <c r="Z3" t="s">
        <v>152</v>
      </c>
      <c r="AA3" t="s">
        <v>153</v>
      </c>
      <c r="AB3" t="s">
        <v>154</v>
      </c>
      <c r="AC3" t="s">
        <v>155</v>
      </c>
      <c r="AD3" t="s">
        <v>156</v>
      </c>
      <c r="AE3">
        <v>31.398346625244638</v>
      </c>
      <c r="AF3">
        <v>33.880164634792983</v>
      </c>
      <c r="AG3">
        <v>68.169984182057803</v>
      </c>
      <c r="AH3">
        <v>41.623224775890193</v>
      </c>
      <c r="AI3">
        <v>5.8158105221644973</v>
      </c>
      <c r="AJ3">
        <v>53.175212276183302</v>
      </c>
      <c r="AK3">
        <v>40.164472958780763</v>
      </c>
      <c r="AL3">
        <v>53.938638793214949</v>
      </c>
      <c r="AM3"/>
      <c r="AN3"/>
      <c r="AO3"/>
      <c r="AP3"/>
      <c r="AQ3"/>
      <c r="AR3"/>
      <c r="AS3"/>
      <c r="AT3"/>
      <c r="AU3"/>
      <c r="AV3"/>
      <c r="AW3"/>
      <c r="AX3"/>
      <c r="AY3"/>
      <c r="AZ3"/>
      <c r="BA3"/>
      <c r="BB3"/>
      <c r="BC3"/>
      <c r="BD3"/>
      <c r="BE3"/>
      <c r="BF3"/>
      <c r="BG3"/>
      <c r="BH3"/>
      <c r="BI3"/>
    </row>
    <row r="4">
      <c r="A4" t="s">
        <v>334</v>
      </c>
      <c r="B4">
        <v>2006</v>
      </c>
      <c r="C4" t="s">
        <v>337</v>
      </c>
      <c r="D4">
        <v>18</v>
      </c>
      <c r="E4" t="s">
        <v>60</v>
      </c>
      <c r="F4" t="s">
        <v>15</v>
      </c>
      <c r="G4" t="s">
        <v>344</v>
      </c>
      <c r="H4">
        <v>31.2727957390399</v>
      </c>
      <c r="I4">
        <v>27.646948622321421</v>
      </c>
      <c r="J4">
        <v>29.770577838125579</v>
      </c>
      <c r="K4">
        <v>31.337481642421221</v>
      </c>
      <c r="L4">
        <v>70.013457913044618</v>
      </c>
      <c r="M4">
        <v>67.322969740094763</v>
      </c>
      <c r="N4">
        <v>76.505880885707043</v>
      </c>
      <c r="O4">
        <v>88.594200318890231</v>
      </c>
      <c r="P4">
        <v>89.32599001325876</v>
      </c>
      <c r="Q4">
        <v>94.819696026673896</v>
      </c>
      <c r="R4">
        <v>28.183553673501361</v>
      </c>
      <c r="S4">
        <v>26.53512628003384</v>
      </c>
      <c r="T4">
        <v>29.882999997108811</v>
      </c>
      <c r="U4">
        <v>27.912871439645549</v>
      </c>
      <c r="V4">
        <v>30.380367028473781</v>
      </c>
      <c r="W4" t="s">
        <v>149</v>
      </c>
      <c r="X4" t="s">
        <v>150</v>
      </c>
      <c r="Y4" t="s">
        <v>151</v>
      </c>
      <c r="Z4" t="s">
        <v>152</v>
      </c>
      <c r="AA4" t="s">
        <v>153</v>
      </c>
      <c r="AB4" t="s">
        <v>154</v>
      </c>
      <c r="AC4" t="s">
        <v>155</v>
      </c>
      <c r="AD4" t="s">
        <v>156</v>
      </c>
      <c r="AE4">
        <v>62.701911184526402</v>
      </c>
      <c r="AF4">
        <v>59.573971664051527</v>
      </c>
      <c r="AG4">
        <v>25.750482796715239</v>
      </c>
      <c r="AH4">
        <v>30.822937318329981</v>
      </c>
      <c r="AI4">
        <v>91.170295414544768</v>
      </c>
      <c r="AJ4">
        <v>35.961436971891231</v>
      </c>
      <c r="AK4">
        <v>46.432368983986123</v>
      </c>
      <c r="AL4">
        <v>28.972596199067802</v>
      </c>
      <c r="AM4"/>
      <c r="AN4"/>
      <c r="AO4"/>
      <c r="AP4"/>
      <c r="AQ4"/>
      <c r="AR4"/>
      <c r="AS4"/>
      <c r="AT4"/>
      <c r="AU4"/>
      <c r="AV4"/>
      <c r="AW4"/>
      <c r="AX4"/>
      <c r="AY4"/>
      <c r="AZ4"/>
      <c r="BA4"/>
      <c r="BB4"/>
      <c r="BC4"/>
      <c r="BD4"/>
      <c r="BE4"/>
      <c r="BF4"/>
      <c r="BG4"/>
      <c r="BH4"/>
      <c r="BI4"/>
    </row>
    <row r="5">
      <c r="A5" t="s">
        <v>334</v>
      </c>
      <c r="B5">
        <v>2006</v>
      </c>
      <c r="C5" t="s">
        <v>337</v>
      </c>
      <c r="D5">
        <v>19</v>
      </c>
      <c r="E5" t="s">
        <v>60</v>
      </c>
      <c r="F5" t="s">
        <v>16</v>
      </c>
      <c r="G5" t="s">
        <v>345</v>
      </c>
      <c r="H5">
        <v>15.61295499415335</v>
      </c>
      <c r="I5">
        <v>15.34986105469479</v>
      </c>
      <c r="J5">
        <v>16.030311143606081</v>
      </c>
      <c r="K5">
        <v>13.366486463743151</v>
      </c>
      <c r="L5">
        <v>12.54958207875328</v>
      </c>
      <c r="M5">
        <v>17.04165399435983</v>
      </c>
      <c r="N5">
        <v>14.572548740134669</v>
      </c>
      <c r="O5">
        <v>8.8691663685577673</v>
      </c>
      <c r="P5">
        <v>6.5173469108386213</v>
      </c>
      <c r="Q5">
        <v>2.431274257094203</v>
      </c>
      <c r="R5">
        <v>14.64859476647031</v>
      </c>
      <c r="S5">
        <v>16.05737176175403</v>
      </c>
      <c r="T5">
        <v>15.601018263330779</v>
      </c>
      <c r="U5">
        <v>14.507905824253459</v>
      </c>
      <c r="V5">
        <v>14.362441555434589</v>
      </c>
      <c r="W5" t="s">
        <v>149</v>
      </c>
      <c r="X5" t="s">
        <v>150</v>
      </c>
      <c r="Y5" t="s">
        <v>151</v>
      </c>
      <c r="Z5" t="s">
        <v>152</v>
      </c>
      <c r="AA5" t="s">
        <v>153</v>
      </c>
      <c r="AB5" t="s">
        <v>154</v>
      </c>
      <c r="AC5" t="s">
        <v>155</v>
      </c>
      <c r="AD5" t="s">
        <v>156</v>
      </c>
      <c r="AE5">
        <v>5.8997421902289604</v>
      </c>
      <c r="AF5">
        <v>6.5458637011554961</v>
      </c>
      <c r="AG5">
        <v>6.0795330212269594</v>
      </c>
      <c r="AH5">
        <v>27.553837905779829</v>
      </c>
      <c r="AI5">
        <v>3.0138940632907358</v>
      </c>
      <c r="AJ5">
        <v>10.863350751925481</v>
      </c>
      <c r="AK5">
        <v>13.40315805723311</v>
      </c>
      <c r="AL5">
        <v>17.088765007717249</v>
      </c>
      <c r="AM5"/>
      <c r="AN5"/>
      <c r="AO5"/>
      <c r="AP5"/>
      <c r="AQ5"/>
      <c r="AR5"/>
      <c r="AS5"/>
      <c r="AT5"/>
      <c r="AU5"/>
      <c r="AV5"/>
      <c r="AW5"/>
      <c r="AX5"/>
      <c r="AY5"/>
      <c r="AZ5"/>
      <c r="BA5"/>
      <c r="BB5"/>
      <c r="BC5"/>
      <c r="BD5"/>
      <c r="BE5"/>
      <c r="BF5"/>
      <c r="BG5"/>
      <c r="BH5"/>
      <c r="BI5"/>
    </row>
    <row r="6">
      <c r="A6" t="s">
        <v>334</v>
      </c>
      <c r="B6">
        <v>2006</v>
      </c>
      <c r="C6" t="s">
        <v>337</v>
      </c>
      <c r="D6">
        <v>20</v>
      </c>
      <c r="E6" t="s">
        <v>60</v>
      </c>
      <c r="F6" t="s">
        <v>22</v>
      </c>
      <c r="G6" t="s">
        <v>346</v>
      </c>
      <c r="H6">
        <v>51.826186319864739</v>
      </c>
      <c r="I6">
        <v>55.727335301417448</v>
      </c>
      <c r="J6">
        <v>52.680958792229397</v>
      </c>
      <c r="K6">
        <v>52.619661174992778</v>
      </c>
      <c r="L6">
        <v>17.130347646381669</v>
      </c>
      <c r="M6">
        <v>15.59509712404952</v>
      </c>
      <c r="N6">
        <v>8.8613553410122705</v>
      </c>
      <c r="O6">
        <v>2.5366333125519991</v>
      </c>
      <c r="P6">
        <v>4.156663075902614</v>
      </c>
      <c r="Q6">
        <v>2.749029716231902</v>
      </c>
      <c r="R6">
        <v>55.745610062662777</v>
      </c>
      <c r="S6">
        <v>56.423230096716999</v>
      </c>
      <c r="T6">
        <v>52.903243535154211</v>
      </c>
      <c r="U6">
        <v>55.465000165247062</v>
      </c>
      <c r="V6">
        <v>52.828729178588773</v>
      </c>
      <c r="W6" t="s">
        <v>149</v>
      </c>
      <c r="X6" t="s">
        <v>150</v>
      </c>
      <c r="Y6" t="s">
        <v>151</v>
      </c>
      <c r="Z6" t="s">
        <v>152</v>
      </c>
      <c r="AA6" t="s">
        <v>153</v>
      </c>
      <c r="AB6" t="s">
        <v>154</v>
      </c>
      <c r="AC6" t="s">
        <v>155</v>
      </c>
      <c r="AD6" t="s">
        <v>156</v>
      </c>
      <c r="AE6">
        <v>31.025618824228228</v>
      </c>
      <c r="AF6">
        <v>33.880164634792983</v>
      </c>
      <c r="AG6">
        <v>68.169984182057803</v>
      </c>
      <c r="AH6">
        <v>41.537087645307153</v>
      </c>
      <c r="AI6">
        <v>5.8158105221644973</v>
      </c>
      <c r="AJ6">
        <v>53.175212276183302</v>
      </c>
      <c r="AK6">
        <v>30.38485133400674</v>
      </c>
      <c r="AL6">
        <v>53.938638793214949</v>
      </c>
      <c r="AM6"/>
      <c r="AN6"/>
      <c r="AO6"/>
      <c r="AP6"/>
      <c r="AQ6"/>
      <c r="AR6"/>
      <c r="AS6"/>
      <c r="AT6"/>
      <c r="AU6"/>
      <c r="AV6"/>
      <c r="AW6"/>
      <c r="AX6"/>
      <c r="AY6"/>
      <c r="AZ6"/>
      <c r="BA6"/>
      <c r="BB6"/>
      <c r="BC6"/>
      <c r="BD6"/>
      <c r="BE6"/>
      <c r="BF6"/>
      <c r="BG6"/>
      <c r="BH6"/>
      <c r="BI6"/>
    </row>
    <row r="7">
      <c r="A7" t="s">
        <v>334</v>
      </c>
      <c r="B7">
        <v>2006</v>
      </c>
      <c r="C7" t="s">
        <v>337</v>
      </c>
      <c r="D7">
        <v>21</v>
      </c>
      <c r="E7" t="s">
        <v>60</v>
      </c>
      <c r="F7" t="s">
        <v>17</v>
      </c>
      <c r="G7" t="s">
        <v>347</v>
      </c>
      <c r="H7">
        <v>1.2880629469420131</v>
      </c>
      <c r="I7">
        <v>1.275855021566332</v>
      </c>
      <c r="J7">
        <v>1.518152226038938</v>
      </c>
      <c r="K7">
        <v>2.6763707188428509</v>
      </c>
      <c r="L7">
        <v>0.306612361820435</v>
      </c>
      <c r="M7">
        <v>0.040279141495893601</v>
      </c>
      <c r="N7">
        <v>0.060215033146006403</v>
      </c>
      <c r="O7">
        <v>0</v>
      </c>
      <c r="P7">
        <v>0</v>
      </c>
      <c r="Q7">
        <v>0</v>
      </c>
      <c r="R7">
        <v>1.4222414973655431</v>
      </c>
      <c r="S7">
        <v>0.98427186149513979</v>
      </c>
      <c r="T7">
        <v>1.6127382044061991</v>
      </c>
      <c r="U7">
        <v>2.1142225708539231</v>
      </c>
      <c r="V7">
        <v>2.4284622375028642</v>
      </c>
      <c r="W7" t="s">
        <v>149</v>
      </c>
      <c r="X7" t="s">
        <v>150</v>
      </c>
      <c r="Y7" t="s">
        <v>151</v>
      </c>
      <c r="Z7" t="s">
        <v>152</v>
      </c>
      <c r="AA7" t="s">
        <v>153</v>
      </c>
      <c r="AB7" t="s">
        <v>154</v>
      </c>
      <c r="AC7" t="s">
        <v>155</v>
      </c>
      <c r="AD7" t="s">
        <v>156</v>
      </c>
      <c r="AE7">
        <v>0.37272780101641068</v>
      </c>
      <c r="AF7">
        <v>0</v>
      </c>
      <c r="AG7">
        <v>0</v>
      </c>
      <c r="AH7">
        <v>0.086137130583030699</v>
      </c>
      <c r="AI7">
        <v>0</v>
      </c>
      <c r="AJ7">
        <v>0</v>
      </c>
      <c r="AK7">
        <v>9.779621624774034</v>
      </c>
      <c r="AL7">
        <v>0</v>
      </c>
      <c r="AM7"/>
      <c r="AN7"/>
      <c r="AO7"/>
      <c r="AP7"/>
      <c r="AQ7"/>
      <c r="AR7"/>
      <c r="AS7"/>
      <c r="AT7"/>
      <c r="AU7"/>
      <c r="AV7"/>
      <c r="AW7"/>
      <c r="AX7"/>
      <c r="AY7"/>
      <c r="AZ7"/>
      <c r="BA7"/>
      <c r="BB7"/>
      <c r="BC7"/>
      <c r="BD7"/>
      <c r="BE7"/>
      <c r="BF7"/>
      <c r="BG7"/>
      <c r="BH7"/>
      <c r="BI7"/>
    </row>
    <row r="8">
      <c r="A8" t="s">
        <v>334</v>
      </c>
      <c r="B8">
        <v>2006</v>
      </c>
      <c r="C8" t="s">
        <v>337</v>
      </c>
      <c r="D8">
        <v>29</v>
      </c>
      <c r="E8" t="s">
        <v>57</v>
      </c>
      <c r="F8" t="s">
        <v>49</v>
      </c>
      <c r="G8" t="s">
        <v>348</v>
      </c>
      <c r="H8">
        <v>13.048490524198289</v>
      </c>
      <c r="I8">
        <v>6.4516448820350876</v>
      </c>
      <c r="J8">
        <v>9.5867828851265706</v>
      </c>
      <c r="K8">
        <v>14.23411657944126</v>
      </c>
      <c r="L8">
        <v>71.570708892481491</v>
      </c>
      <c r="M8">
        <v>78.369931642383676</v>
      </c>
      <c r="N8">
        <v>88.53099166505072</v>
      </c>
      <c r="O8">
        <v>94.58823277219588</v>
      </c>
      <c r="P8">
        <v>95.843336924097414</v>
      </c>
      <c r="Q8">
        <v>96.721316525121964</v>
      </c>
      <c r="R8">
        <v>5.9142642381426089</v>
      </c>
      <c r="S8">
        <v>5.1719177344877183</v>
      </c>
      <c r="T8">
        <v>9.0810736517871771</v>
      </c>
      <c r="U8">
        <v>7.7638931534301143</v>
      </c>
      <c r="V8">
        <v>12.681242529531071</v>
      </c>
      <c r="W8" t="s">
        <v>149</v>
      </c>
      <c r="X8" t="s">
        <v>150</v>
      </c>
      <c r="Y8" t="s">
        <v>151</v>
      </c>
      <c r="Z8" t="s">
        <v>152</v>
      </c>
      <c r="AA8" t="s">
        <v>153</v>
      </c>
      <c r="AB8" t="s">
        <v>154</v>
      </c>
      <c r="AC8" t="s">
        <v>155</v>
      </c>
      <c r="AD8" t="s">
        <v>156</v>
      </c>
      <c r="AE8">
        <v>52.354140129033368</v>
      </c>
      <c r="AF8">
        <v>25.68463177262441</v>
      </c>
      <c r="AG8">
        <v>13.58912694840239</v>
      </c>
      <c r="AH8">
        <v>15.26788356302583</v>
      </c>
      <c r="AI8">
        <v>91.255074946127351</v>
      </c>
      <c r="AJ8">
        <v>20.31584572672767</v>
      </c>
      <c r="AK8">
        <v>6.0301216864346756</v>
      </c>
      <c r="AL8">
        <v>22.75560503795705</v>
      </c>
      <c r="AM8"/>
      <c r="AN8"/>
      <c r="AO8"/>
      <c r="AP8"/>
      <c r="AQ8"/>
      <c r="AR8"/>
      <c r="AS8"/>
      <c r="AT8"/>
      <c r="AU8"/>
      <c r="AV8"/>
      <c r="AW8"/>
      <c r="AX8"/>
      <c r="AY8"/>
      <c r="AZ8"/>
      <c r="BA8"/>
      <c r="BB8"/>
      <c r="BC8"/>
      <c r="BD8"/>
      <c r="BE8"/>
      <c r="BF8"/>
      <c r="BG8"/>
      <c r="BH8"/>
      <c r="BI8"/>
    </row>
    <row r="9">
      <c r="A9" t="s">
        <v>334</v>
      </c>
      <c r="B9">
        <v>2006</v>
      </c>
      <c r="C9" t="s">
        <v>337</v>
      </c>
      <c r="D9">
        <v>30</v>
      </c>
      <c r="E9" t="s">
        <v>57</v>
      </c>
      <c r="F9" t="s">
        <v>48</v>
      </c>
      <c r="G9" t="s">
        <v>181</v>
      </c>
      <c r="H9">
        <v>86.9515094758017</v>
      </c>
      <c r="I9">
        <v>93.54835511796496</v>
      </c>
      <c r="J9">
        <v>90.413217114873419</v>
      </c>
      <c r="K9">
        <v>85.765883420558836</v>
      </c>
      <c r="L9">
        <v>28.42929110751858</v>
      </c>
      <c r="M9">
        <v>21.630068357616299</v>
      </c>
      <c r="N9">
        <v>11.46900833494929</v>
      </c>
      <c r="O9">
        <v>5.4117672278041091</v>
      </c>
      <c r="P9">
        <v>4.1566630759026086</v>
      </c>
      <c r="Q9">
        <v>3.2786834748780178</v>
      </c>
      <c r="R9">
        <v>94.085735761857393</v>
      </c>
      <c r="S9">
        <v>94.828082265512279</v>
      </c>
      <c r="T9">
        <v>90.918926348212864</v>
      </c>
      <c r="U9">
        <v>92.236106846569882</v>
      </c>
      <c r="V9">
        <v>87.318757470468995</v>
      </c>
      <c r="W9" t="s">
        <v>149</v>
      </c>
      <c r="X9" t="s">
        <v>150</v>
      </c>
      <c r="Y9" t="s">
        <v>151</v>
      </c>
      <c r="Z9" t="s">
        <v>152</v>
      </c>
      <c r="AA9" t="s">
        <v>153</v>
      </c>
      <c r="AB9" t="s">
        <v>154</v>
      </c>
      <c r="AC9" t="s">
        <v>155</v>
      </c>
      <c r="AD9" t="s">
        <v>156</v>
      </c>
      <c r="AE9">
        <v>47.645859870966689</v>
      </c>
      <c r="AF9">
        <v>74.315368227375643</v>
      </c>
      <c r="AG9">
        <v>86.410873051597562</v>
      </c>
      <c r="AH9">
        <v>84.732116436974238</v>
      </c>
      <c r="AI9">
        <v>8.7449250538726897</v>
      </c>
      <c r="AJ9">
        <v>79.684154273272284</v>
      </c>
      <c r="AK9">
        <v>93.969878313565374</v>
      </c>
      <c r="AL9">
        <v>77.24439496204289</v>
      </c>
      <c r="AM9"/>
      <c r="AN9"/>
      <c r="AO9"/>
      <c r="AP9"/>
      <c r="AQ9"/>
      <c r="AR9"/>
      <c r="AS9"/>
      <c r="AT9"/>
      <c r="AU9"/>
      <c r="AV9"/>
      <c r="AW9"/>
      <c r="AX9"/>
      <c r="AY9"/>
      <c r="AZ9"/>
      <c r="BA9"/>
      <c r="BB9"/>
      <c r="BC9"/>
      <c r="BD9"/>
      <c r="BE9"/>
      <c r="BF9"/>
      <c r="BG9"/>
      <c r="BH9"/>
      <c r="BI9"/>
    </row>
    <row r="10">
      <c r="A10" t="s">
        <v>334</v>
      </c>
      <c r="B10">
        <v>2006</v>
      </c>
      <c r="C10" t="s">
        <v>337</v>
      </c>
      <c r="D10">
        <v>31</v>
      </c>
      <c r="E10" t="s">
        <v>103</v>
      </c>
      <c r="F10" t="s">
        <v>49</v>
      </c>
      <c r="G10" t="s">
        <v>349</v>
      </c>
      <c r="H10">
        <v>0.55978308901721974</v>
      </c>
      <c r="I10">
        <v>0.1655621507798104</v>
      </c>
      <c r="J10">
        <v>0.35277393838905402</v>
      </c>
      <c r="K10">
        <v>0.90008893349004282</v>
      </c>
      <c r="L10">
        <v>34.582001436003033</v>
      </c>
      <c r="M10">
        <v>8.764506751329991</v>
      </c>
      <c r="N10">
        <v>19.968825845179332</v>
      </c>
      <c r="O10">
        <v>33.519631382068468</v>
      </c>
      <c r="P10">
        <v>56.347722705291659</v>
      </c>
      <c r="Q10">
        <v>82.09102213528098</v>
      </c>
      <c r="R10">
        <v>0</v>
      </c>
      <c r="S10">
        <v>0.047758796956693002</v>
      </c>
      <c r="T10">
        <v>0</v>
      </c>
      <c r="U10">
        <v>0.0258954857354666</v>
      </c>
      <c r="V10">
        <v>0.50176700641757477</v>
      </c>
      <c r="W10" t="s">
        <v>149</v>
      </c>
      <c r="X10" t="s">
        <v>150</v>
      </c>
      <c r="Y10" t="s">
        <v>151</v>
      </c>
      <c r="Z10" t="s">
        <v>152</v>
      </c>
      <c r="AA10" t="s">
        <v>153</v>
      </c>
      <c r="AB10" t="s">
        <v>154</v>
      </c>
      <c r="AC10" t="s">
        <v>155</v>
      </c>
      <c r="AD10" t="s">
        <v>156</v>
      </c>
      <c r="AE10">
        <v>27.828756602366731</v>
      </c>
      <c r="AF10">
        <v>7.5600615675553557</v>
      </c>
      <c r="AG10">
        <v>3.3248262787100962</v>
      </c>
      <c r="AH10">
        <v>4.5598353616421026</v>
      </c>
      <c r="AI10">
        <v>43.578764492364577</v>
      </c>
      <c r="AJ10">
        <v>3.7723972240790502</v>
      </c>
      <c r="AK10">
        <v>2.5429023035644618</v>
      </c>
      <c r="AL10">
        <v>3.7135382224895288</v>
      </c>
      <c r="AM10"/>
      <c r="AN10"/>
      <c r="AO10"/>
      <c r="AP10"/>
      <c r="AQ10"/>
      <c r="AR10"/>
      <c r="AS10"/>
      <c r="AT10"/>
      <c r="AU10"/>
      <c r="AV10"/>
      <c r="AW10"/>
      <c r="AX10"/>
      <c r="AY10"/>
      <c r="AZ10"/>
      <c r="BA10"/>
      <c r="BB10"/>
      <c r="BC10"/>
      <c r="BD10"/>
      <c r="BE10"/>
      <c r="BF10"/>
      <c r="BG10"/>
      <c r="BH10"/>
      <c r="BI10"/>
    </row>
    <row r="11">
      <c r="A11" t="s">
        <v>334</v>
      </c>
      <c r="B11">
        <v>2006</v>
      </c>
      <c r="C11" t="s">
        <v>337</v>
      </c>
      <c r="D11">
        <v>32</v>
      </c>
      <c r="E11" t="s">
        <v>103</v>
      </c>
      <c r="F11" t="s">
        <v>48</v>
      </c>
      <c r="G11" t="s">
        <v>181</v>
      </c>
      <c r="H11">
        <v>99.440216910982784</v>
      </c>
      <c r="I11">
        <v>99.834437849220151</v>
      </c>
      <c r="J11">
        <v>99.647226061610979</v>
      </c>
      <c r="K11">
        <v>99.099911066509961</v>
      </c>
      <c r="L11">
        <v>65.417998563997031</v>
      </c>
      <c r="M11">
        <v>91.235493248669968</v>
      </c>
      <c r="N11">
        <v>80.03117415482069</v>
      </c>
      <c r="O11">
        <v>66.480368617931518</v>
      </c>
      <c r="P11">
        <v>43.652277294708327</v>
      </c>
      <c r="Q11">
        <v>17.90897786471908</v>
      </c>
      <c r="R11">
        <v>100</v>
      </c>
      <c r="S11">
        <v>99.952241203043314</v>
      </c>
      <c r="T11">
        <v>100</v>
      </c>
      <c r="U11">
        <v>99.974104514264525</v>
      </c>
      <c r="V11">
        <v>99.49823299358242</v>
      </c>
      <c r="W11" t="s">
        <v>149</v>
      </c>
      <c r="X11" t="s">
        <v>150</v>
      </c>
      <c r="Y11" t="s">
        <v>151</v>
      </c>
      <c r="Z11" t="s">
        <v>152</v>
      </c>
      <c r="AA11" t="s">
        <v>153</v>
      </c>
      <c r="AB11" t="s">
        <v>154</v>
      </c>
      <c r="AC11" t="s">
        <v>155</v>
      </c>
      <c r="AD11" t="s">
        <v>156</v>
      </c>
      <c r="AE11">
        <v>72.171243397633276</v>
      </c>
      <c r="AF11">
        <v>92.439938432444592</v>
      </c>
      <c r="AG11">
        <v>96.675173721289866</v>
      </c>
      <c r="AH11">
        <v>95.440164638357956</v>
      </c>
      <c r="AI11">
        <v>56.421235507635338</v>
      </c>
      <c r="AJ11">
        <v>96.227602775920758</v>
      </c>
      <c r="AK11">
        <v>97.45709769643554</v>
      </c>
      <c r="AL11">
        <v>96.286461777510439</v>
      </c>
      <c r="AM11"/>
      <c r="AN11"/>
      <c r="AO11"/>
      <c r="AP11"/>
      <c r="AQ11"/>
      <c r="AR11"/>
      <c r="AS11"/>
      <c r="AT11"/>
      <c r="AU11"/>
      <c r="AV11"/>
      <c r="AW11"/>
      <c r="AX11"/>
      <c r="AY11"/>
      <c r="AZ11"/>
      <c r="BA11"/>
      <c r="BB11"/>
      <c r="BC11"/>
      <c r="BD11"/>
      <c r="BE11"/>
      <c r="BF11"/>
      <c r="BG11"/>
      <c r="BH11"/>
      <c r="BI11"/>
    </row>
    <row r="12">
      <c r="A12" t="s">
        <v>334</v>
      </c>
      <c r="B12">
        <v>2006</v>
      </c>
      <c r="C12" t="s">
        <v>337</v>
      </c>
      <c r="D12">
        <v>35</v>
      </c>
      <c r="E12" t="s">
        <v>55</v>
      </c>
      <c r="F12" t="s">
        <v>49</v>
      </c>
      <c r="G12" t="s">
        <v>181</v>
      </c>
      <c r="H12">
        <v>5.9414624177548188</v>
      </c>
      <c r="I12">
        <v>5.4992760305194546</v>
      </c>
      <c r="J12">
        <v>4.8678614555112221</v>
      </c>
      <c r="K12">
        <v>10.723568102172621</v>
      </c>
      <c r="L12">
        <v>46.516880155158532</v>
      </c>
      <c r="M12">
        <v>23.444907687099558</v>
      </c>
      <c r="N12">
        <v>32.248416378859197</v>
      </c>
      <c r="O12">
        <v>43.037638706909433</v>
      </c>
      <c r="P12">
        <v>65.473934413062381</v>
      </c>
      <c r="Q12">
        <v>87.302297244147468</v>
      </c>
      <c r="R12">
        <v>4.3978204014911064</v>
      </c>
      <c r="S12">
        <v>4.0983933186814534</v>
      </c>
      <c r="T12">
        <v>5.2899268914198316</v>
      </c>
      <c r="U12">
        <v>6.1661063739504813</v>
      </c>
      <c r="V12">
        <v>14.564478681206831</v>
      </c>
      <c r="W12" t="s">
        <v>149</v>
      </c>
      <c r="X12" t="s">
        <v>150</v>
      </c>
      <c r="Y12" t="s">
        <v>151</v>
      </c>
      <c r="Z12" t="s">
        <v>152</v>
      </c>
      <c r="AA12" t="s">
        <v>153</v>
      </c>
      <c r="AB12" t="s">
        <v>154</v>
      </c>
      <c r="AC12" t="s">
        <v>155</v>
      </c>
      <c r="AD12" t="s">
        <v>156</v>
      </c>
      <c r="AE12">
        <v>33.178251348195062</v>
      </c>
      <c r="AF12">
        <v>10.22973840320547</v>
      </c>
      <c r="AG12">
        <v>8.4877265767754508</v>
      </c>
      <c r="AH12">
        <v>11.946260904396009</v>
      </c>
      <c r="AI12">
        <v>54.910658603566752</v>
      </c>
      <c r="AJ12">
        <v>7.3155200593325613</v>
      </c>
      <c r="AK12">
        <v>17.87097458580174</v>
      </c>
      <c r="AL12">
        <v>10.137712066444511</v>
      </c>
      <c r="AM12"/>
      <c r="AN12"/>
      <c r="AO12"/>
      <c r="AP12"/>
      <c r="AQ12"/>
      <c r="AR12"/>
      <c r="AS12"/>
      <c r="AT12"/>
      <c r="AU12"/>
      <c r="AV12"/>
      <c r="AW12"/>
      <c r="AX12"/>
      <c r="AY12"/>
      <c r="AZ12"/>
      <c r="BA12"/>
      <c r="BB12"/>
      <c r="BC12"/>
      <c r="BD12"/>
      <c r="BE12"/>
      <c r="BF12"/>
      <c r="BG12"/>
      <c r="BH12"/>
      <c r="BI12"/>
    </row>
    <row r="13">
      <c r="A13" t="s">
        <v>334</v>
      </c>
      <c r="B13">
        <v>2006</v>
      </c>
      <c r="C13" t="s">
        <v>337</v>
      </c>
      <c r="D13">
        <v>36</v>
      </c>
      <c r="E13" t="s">
        <v>55</v>
      </c>
      <c r="F13" t="s">
        <v>48</v>
      </c>
      <c r="G13" t="s">
        <v>181</v>
      </c>
      <c r="H13">
        <v>94.058537582245123</v>
      </c>
      <c r="I13">
        <v>94.500723969480504</v>
      </c>
      <c r="J13">
        <v>95.132138544488811</v>
      </c>
      <c r="K13">
        <v>89.27643189782745</v>
      </c>
      <c r="L13">
        <v>53.48311984484149</v>
      </c>
      <c r="M13">
        <v>76.555092312900371</v>
      </c>
      <c r="N13">
        <v>67.751583621140782</v>
      </c>
      <c r="O13">
        <v>56.962361293090538</v>
      </c>
      <c r="P13">
        <v>34.526065586937612</v>
      </c>
      <c r="Q13">
        <v>12.697702755852569</v>
      </c>
      <c r="R13">
        <v>95.602179598508883</v>
      </c>
      <c r="S13">
        <v>95.901606681318512</v>
      </c>
      <c r="T13">
        <v>94.710073108580133</v>
      </c>
      <c r="U13">
        <v>93.833893626049488</v>
      </c>
      <c r="V13">
        <v>85.43552131879315</v>
      </c>
      <c r="W13" t="s">
        <v>149</v>
      </c>
      <c r="X13" t="s">
        <v>150</v>
      </c>
      <c r="Y13" t="s">
        <v>151</v>
      </c>
      <c r="Z13" t="s">
        <v>152</v>
      </c>
      <c r="AA13" t="s">
        <v>153</v>
      </c>
      <c r="AB13" t="s">
        <v>154</v>
      </c>
      <c r="AC13" t="s">
        <v>155</v>
      </c>
      <c r="AD13" t="s">
        <v>156</v>
      </c>
      <c r="AE13">
        <v>66.821748651804967</v>
      </c>
      <c r="AF13">
        <v>89.770261596794526</v>
      </c>
      <c r="AG13">
        <v>91.512273423224485</v>
      </c>
      <c r="AH13">
        <v>88.053739095603987</v>
      </c>
      <c r="AI13">
        <v>45.08934139643317</v>
      </c>
      <c r="AJ13">
        <v>92.684479940667302</v>
      </c>
      <c r="AK13">
        <v>82.129025414198381</v>
      </c>
      <c r="AL13">
        <v>89.862287933555535</v>
      </c>
      <c r="AM13"/>
      <c r="AN13"/>
      <c r="AO13"/>
      <c r="AP13"/>
      <c r="AQ13"/>
      <c r="AR13"/>
      <c r="AS13"/>
      <c r="AT13"/>
      <c r="AU13"/>
      <c r="AV13"/>
      <c r="AW13"/>
      <c r="AX13"/>
      <c r="AY13"/>
      <c r="AZ13"/>
      <c r="BA13"/>
      <c r="BB13"/>
      <c r="BC13"/>
      <c r="BD13"/>
      <c r="BE13"/>
      <c r="BF13"/>
      <c r="BG13"/>
      <c r="BH13"/>
      <c r="BI13"/>
    </row>
    <row r="14">
      <c r="A14" t="s">
        <v>334</v>
      </c>
      <c r="B14">
        <v>2006</v>
      </c>
      <c r="C14" t="s">
        <v>337</v>
      </c>
      <c r="D14">
        <v>41</v>
      </c>
      <c r="E14" t="s">
        <v>56</v>
      </c>
      <c r="F14" t="s">
        <v>49</v>
      </c>
      <c r="G14" t="s">
        <v>181</v>
      </c>
      <c r="H14">
        <v>35.311763009291766</v>
      </c>
      <c r="I14">
        <v>33.802477498998179</v>
      </c>
      <c r="J14">
        <v>32.915954191688428</v>
      </c>
      <c r="K14">
        <v>25.946307976186109</v>
      </c>
      <c r="L14">
        <v>5.5145258501939898</v>
      </c>
      <c r="M14">
        <v>9.8102808506811368</v>
      </c>
      <c r="N14">
        <v>3.0223994662365272</v>
      </c>
      <c r="O14">
        <v>1.325260519924407</v>
      </c>
      <c r="P14">
        <v>0.6956309176216765</v>
      </c>
      <c r="Q14">
        <v>0.2372622854243259</v>
      </c>
      <c r="R14">
        <v>38.14443655178016</v>
      </c>
      <c r="S14">
        <v>33.345552494391399</v>
      </c>
      <c r="T14">
        <v>37.175603074345283</v>
      </c>
      <c r="U14">
        <v>28.943029109827339</v>
      </c>
      <c r="V14">
        <v>21.365995145392219</v>
      </c>
      <c r="W14" t="s">
        <v>149</v>
      </c>
      <c r="X14" t="s">
        <v>150</v>
      </c>
      <c r="Y14" t="s">
        <v>151</v>
      </c>
      <c r="Z14" t="s">
        <v>152</v>
      </c>
      <c r="AA14" t="s">
        <v>153</v>
      </c>
      <c r="AB14" t="s">
        <v>154</v>
      </c>
      <c r="AC14" t="s">
        <v>155</v>
      </c>
      <c r="AD14" t="s">
        <v>156</v>
      </c>
      <c r="AE14">
        <v>22.195915036217691</v>
      </c>
      <c r="AF14">
        <v>14.98409667732424</v>
      </c>
      <c r="AG14">
        <v>22.431966886851949</v>
      </c>
      <c r="AH14">
        <v>22.764701358418609</v>
      </c>
      <c r="AI14">
        <v>0.5594828470960268</v>
      </c>
      <c r="AJ14">
        <v>34.529928871946453</v>
      </c>
      <c r="AK14">
        <v>35.212719240000688</v>
      </c>
      <c r="AL14">
        <v>31.810175653493719</v>
      </c>
      <c r="AM14"/>
      <c r="AN14"/>
      <c r="AO14"/>
      <c r="AP14"/>
      <c r="AQ14"/>
      <c r="AR14"/>
      <c r="AS14"/>
      <c r="AT14"/>
      <c r="AU14"/>
      <c r="AV14"/>
      <c r="AW14"/>
      <c r="AX14"/>
      <c r="AY14"/>
      <c r="AZ14"/>
      <c r="BA14"/>
      <c r="BB14"/>
      <c r="BC14"/>
      <c r="BD14"/>
      <c r="BE14"/>
      <c r="BF14"/>
      <c r="BG14"/>
      <c r="BH14"/>
      <c r="BI14"/>
    </row>
    <row r="15">
      <c r="A15" t="s">
        <v>334</v>
      </c>
      <c r="B15">
        <v>2006</v>
      </c>
      <c r="C15" t="s">
        <v>337</v>
      </c>
      <c r="D15">
        <v>42</v>
      </c>
      <c r="E15" t="s">
        <v>56</v>
      </c>
      <c r="F15" t="s">
        <v>48</v>
      </c>
      <c r="G15" t="s">
        <v>350</v>
      </c>
      <c r="H15">
        <v>64.688236990708248</v>
      </c>
      <c r="I15">
        <v>66.197522501001657</v>
      </c>
      <c r="J15">
        <v>67.084045808311487</v>
      </c>
      <c r="K15">
        <v>74.053692023813923</v>
      </c>
      <c r="L15">
        <v>94.485474149806009</v>
      </c>
      <c r="M15">
        <v>90.189719149318819</v>
      </c>
      <c r="N15">
        <v>96.977600533763479</v>
      </c>
      <c r="O15">
        <v>98.674739480075573</v>
      </c>
      <c r="P15">
        <v>99.304369082378315</v>
      </c>
      <c r="Q15">
        <v>99.762737714575692</v>
      </c>
      <c r="R15">
        <v>61.855563448219833</v>
      </c>
      <c r="S15">
        <v>66.654447505608402</v>
      </c>
      <c r="T15">
        <v>62.824396925654654</v>
      </c>
      <c r="U15">
        <v>71.056970890172508</v>
      </c>
      <c r="V15">
        <v>78.634004854607724</v>
      </c>
      <c r="W15" t="s">
        <v>149</v>
      </c>
      <c r="X15" t="s">
        <v>150</v>
      </c>
      <c r="Y15" t="s">
        <v>151</v>
      </c>
      <c r="Z15" t="s">
        <v>152</v>
      </c>
      <c r="AA15" t="s">
        <v>153</v>
      </c>
      <c r="AB15" t="s">
        <v>154</v>
      </c>
      <c r="AC15" t="s">
        <v>155</v>
      </c>
      <c r="AD15" t="s">
        <v>156</v>
      </c>
      <c r="AE15">
        <v>77.804084963782358</v>
      </c>
      <c r="AF15">
        <v>85.015903322675797</v>
      </c>
      <c r="AG15">
        <v>77.568033113147905</v>
      </c>
      <c r="AH15">
        <v>77.235298641581366</v>
      </c>
      <c r="AI15">
        <v>99.440517152903979</v>
      </c>
      <c r="AJ15">
        <v>65.470071128053348</v>
      </c>
      <c r="AK15">
        <v>64.787280759999163</v>
      </c>
      <c r="AL15">
        <v>68.189824346506185</v>
      </c>
      <c r="AM15"/>
      <c r="AN15"/>
      <c r="AO15"/>
      <c r="AP15"/>
      <c r="AQ15"/>
      <c r="AR15"/>
      <c r="AS15"/>
      <c r="AT15"/>
      <c r="AU15"/>
      <c r="AV15"/>
      <c r="AW15"/>
      <c r="AX15"/>
      <c r="AY15"/>
      <c r="AZ15"/>
      <c r="BA15"/>
      <c r="BB15"/>
      <c r="BC15"/>
      <c r="BD15"/>
      <c r="BE15"/>
      <c r="BF15"/>
      <c r="BG15"/>
      <c r="BH15"/>
      <c r="BI15"/>
    </row>
    <row r="16">
      <c r="A16" t="s">
        <v>334</v>
      </c>
      <c r="B16">
        <v>2006</v>
      </c>
      <c r="C16" t="s">
        <v>337</v>
      </c>
      <c r="D16">
        <v>58</v>
      </c>
      <c r="E16" t="s">
        <v>158</v>
      </c>
      <c r="F16" t="s">
        <v>159</v>
      </c>
      <c r="G16" t="s">
        <v>181</v>
      </c>
      <c r="H16">
        <v>0.10986805542728879</v>
      </c>
      <c r="I16">
        <v>0.046525660533625099</v>
      </c>
      <c r="J16">
        <v>0.31189635069144522</v>
      </c>
      <c r="K16">
        <v>0.7579852136701507</v>
      </c>
      <c r="L16">
        <v>25.84944231806719</v>
      </c>
      <c r="M16">
        <v>4.8474068825807493</v>
      </c>
      <c r="N16">
        <v>13.970559932058899</v>
      </c>
      <c r="O16">
        <v>22.51894965281479</v>
      </c>
      <c r="P16">
        <v>39.819187486434771</v>
      </c>
      <c r="Q16">
        <v>67.316422640637768</v>
      </c>
      <c r="R16">
        <v>0</v>
      </c>
      <c r="S16">
        <v>0.047758796956693002</v>
      </c>
      <c r="T16">
        <v>0</v>
      </c>
      <c r="U16">
        <v>0</v>
      </c>
      <c r="V16">
        <v>0.41818554217059112</v>
      </c>
      <c r="W16" t="s">
        <v>149</v>
      </c>
      <c r="X16" t="s">
        <v>150</v>
      </c>
      <c r="Y16" t="s">
        <v>151</v>
      </c>
      <c r="Z16" t="s">
        <v>152</v>
      </c>
      <c r="AA16" t="s">
        <v>153</v>
      </c>
      <c r="AB16" t="s">
        <v>154</v>
      </c>
      <c r="AC16" t="s">
        <v>155</v>
      </c>
      <c r="AD16" t="s">
        <v>156</v>
      </c>
      <c r="AE16">
        <v>24.820956009886409</v>
      </c>
      <c r="AF16">
        <v>3.65717988161007</v>
      </c>
      <c r="AG16">
        <v>1.646804383558425</v>
      </c>
      <c r="AH16">
        <v>3.762302917219595</v>
      </c>
      <c r="AI16">
        <v>31.593168562040059</v>
      </c>
      <c r="AJ16">
        <v>2.1247160796123059</v>
      </c>
      <c r="AK16">
        <v>2.3289821763550518</v>
      </c>
      <c r="AL16">
        <v>3.2159190109205702</v>
      </c>
      <c r="AM16"/>
      <c r="AN16"/>
      <c r="AO16"/>
      <c r="AP16"/>
      <c r="AQ16"/>
      <c r="AR16"/>
      <c r="AS16"/>
      <c r="AT16"/>
      <c r="AU16"/>
      <c r="AV16"/>
      <c r="AW16"/>
      <c r="AX16"/>
      <c r="AY16"/>
      <c r="AZ16"/>
      <c r="BA16"/>
      <c r="BB16"/>
      <c r="BC16"/>
      <c r="BD16"/>
      <c r="BE16"/>
      <c r="BF16"/>
      <c r="BG16"/>
      <c r="BH16"/>
      <c r="BI16"/>
    </row>
    <row r="17">
      <c r="A17" t="s">
        <v>334</v>
      </c>
      <c r="B17">
        <v>2006</v>
      </c>
      <c r="C17" t="s">
        <v>337</v>
      </c>
      <c r="D17">
        <v>59</v>
      </c>
      <c r="E17" t="s">
        <v>158</v>
      </c>
      <c r="F17" t="s">
        <v>160</v>
      </c>
      <c r="G17" t="s">
        <v>181</v>
      </c>
      <c r="H17">
        <v>0.44991503358993101</v>
      </c>
      <c r="I17">
        <v>0.1190364902461853</v>
      </c>
      <c r="J17">
        <v>0.040877587697608797</v>
      </c>
      <c r="K17">
        <v>0.1434602350332751</v>
      </c>
      <c r="L17">
        <v>8.7325591179358586</v>
      </c>
      <c r="M17">
        <v>3.92986267463924</v>
      </c>
      <c r="N17">
        <v>6.0348550486653201</v>
      </c>
      <c r="O17">
        <v>11.00068172925365</v>
      </c>
      <c r="P17">
        <v>16.528535218856899</v>
      </c>
      <c r="Q17">
        <v>14.77459949464318</v>
      </c>
      <c r="R17">
        <v>0</v>
      </c>
      <c r="S17">
        <v>0</v>
      </c>
      <c r="T17">
        <v>0</v>
      </c>
      <c r="U17">
        <v>0.025924299908829499</v>
      </c>
      <c r="V17">
        <v>0.083581464246983594</v>
      </c>
      <c r="W17" t="s">
        <v>149</v>
      </c>
      <c r="X17" t="s">
        <v>150</v>
      </c>
      <c r="Y17" t="s">
        <v>151</v>
      </c>
      <c r="Z17" t="s">
        <v>152</v>
      </c>
      <c r="AA17" t="s">
        <v>153</v>
      </c>
      <c r="AB17" t="s">
        <v>154</v>
      </c>
      <c r="AC17" t="s">
        <v>155</v>
      </c>
      <c r="AD17" t="s">
        <v>156</v>
      </c>
      <c r="AE17">
        <v>3.0651578942192401</v>
      </c>
      <c r="AF17">
        <v>3.9028816859452822</v>
      </c>
      <c r="AG17">
        <v>1.682440974151985</v>
      </c>
      <c r="AH17">
        <v>0.79753244442250648</v>
      </c>
      <c r="AI17">
        <v>12.02488774464755</v>
      </c>
      <c r="AJ17">
        <v>1.647681144466743</v>
      </c>
      <c r="AK17">
        <v>0.21392012720940839</v>
      </c>
      <c r="AL17">
        <v>0.49761921156895961</v>
      </c>
      <c r="AM17"/>
      <c r="AN17"/>
      <c r="AO17"/>
      <c r="AP17"/>
      <c r="AQ17"/>
      <c r="AR17"/>
      <c r="AS17"/>
      <c r="AT17"/>
      <c r="AU17"/>
      <c r="AV17"/>
      <c r="AW17"/>
      <c r="AX17"/>
      <c r="AY17"/>
      <c r="AZ17"/>
      <c r="BA17"/>
      <c r="BB17"/>
      <c r="BC17"/>
      <c r="BD17"/>
      <c r="BE17"/>
      <c r="BF17"/>
      <c r="BG17"/>
      <c r="BH17"/>
      <c r="BI17"/>
    </row>
    <row r="18">
      <c r="A18" t="s">
        <v>334</v>
      </c>
      <c r="B18">
        <v>2006</v>
      </c>
      <c r="C18" t="s">
        <v>337</v>
      </c>
      <c r="D18">
        <v>60</v>
      </c>
      <c r="E18" t="s">
        <v>158</v>
      </c>
      <c r="F18" t="s">
        <v>161</v>
      </c>
      <c r="G18" t="s">
        <v>181</v>
      </c>
      <c r="H18">
        <v>12.48870743518108</v>
      </c>
      <c r="I18">
        <v>6.2860827312552772</v>
      </c>
      <c r="J18">
        <v>9.2340089467375162</v>
      </c>
      <c r="K18">
        <v>13.354123228381351</v>
      </c>
      <c r="L18">
        <v>36.988707456478537</v>
      </c>
      <c r="M18">
        <v>69.706783764060503</v>
      </c>
      <c r="N18">
        <v>68.687793155093047</v>
      </c>
      <c r="O18">
        <v>61.068601390127426</v>
      </c>
      <c r="P18">
        <v>39.495614218805713</v>
      </c>
      <c r="Q18">
        <v>14.63029438984106</v>
      </c>
      <c r="R18">
        <v>5.9142642381426089</v>
      </c>
      <c r="S18">
        <v>5.1241589375310248</v>
      </c>
      <c r="T18">
        <v>9.0810736517871771</v>
      </c>
      <c r="U18">
        <v>7.7466078172997364</v>
      </c>
      <c r="V18">
        <v>12.17947552311349</v>
      </c>
      <c r="W18" t="s">
        <v>149</v>
      </c>
      <c r="X18" t="s">
        <v>150</v>
      </c>
      <c r="Y18" t="s">
        <v>151</v>
      </c>
      <c r="Z18" t="s">
        <v>152</v>
      </c>
      <c r="AA18" t="s">
        <v>153</v>
      </c>
      <c r="AB18" t="s">
        <v>154</v>
      </c>
      <c r="AC18" t="s">
        <v>155</v>
      </c>
      <c r="AD18" t="s">
        <v>156</v>
      </c>
      <c r="AE18">
        <v>24.575932311267469</v>
      </c>
      <c r="AF18">
        <v>18.124570205069041</v>
      </c>
      <c r="AG18">
        <v>10.27794311345929</v>
      </c>
      <c r="AH18">
        <v>10.708048201383731</v>
      </c>
      <c r="AI18">
        <v>47.71929672838008</v>
      </c>
      <c r="AJ18">
        <v>16.543448502648619</v>
      </c>
      <c r="AK18">
        <v>3.4872193828702152</v>
      </c>
      <c r="AL18">
        <v>19.042066815467528</v>
      </c>
      <c r="AM18"/>
      <c r="AN18"/>
      <c r="AO18"/>
      <c r="AP18"/>
      <c r="AQ18"/>
      <c r="AR18"/>
      <c r="AS18"/>
      <c r="AT18"/>
      <c r="AU18"/>
      <c r="AV18"/>
      <c r="AW18"/>
      <c r="AX18"/>
      <c r="AY18"/>
      <c r="AZ18"/>
      <c r="BA18"/>
      <c r="BB18"/>
      <c r="BC18"/>
      <c r="BD18"/>
      <c r="BE18"/>
      <c r="BF18"/>
      <c r="BG18"/>
      <c r="BH18"/>
      <c r="BI18"/>
    </row>
    <row r="19">
      <c r="A19" t="s">
        <v>334</v>
      </c>
      <c r="B19">
        <v>2006</v>
      </c>
      <c r="C19" t="s">
        <v>337</v>
      </c>
      <c r="D19">
        <v>61</v>
      </c>
      <c r="E19" t="s">
        <v>158</v>
      </c>
      <c r="F19" t="s">
        <v>162</v>
      </c>
      <c r="G19" t="s">
        <v>181</v>
      </c>
      <c r="H19">
        <v>18.576848457367142</v>
      </c>
      <c r="I19">
        <v>21.86599521429325</v>
      </c>
      <c r="J19">
        <v>18.97212749568169</v>
      </c>
      <c r="K19">
        <v>25.864320926994019</v>
      </c>
      <c r="L19">
        <v>8.0707045072030503</v>
      </c>
      <c r="M19">
        <v>4.9391710247422074</v>
      </c>
      <c r="N19">
        <v>2.8987844787399641</v>
      </c>
      <c r="O19">
        <v>1.9007683597506699</v>
      </c>
      <c r="P19">
        <v>1.7491027497892691</v>
      </c>
      <c r="Q19">
        <v>0.75457461642142087</v>
      </c>
      <c r="R19">
        <v>20.15381945342342</v>
      </c>
      <c r="S19">
        <v>21.54137681567742</v>
      </c>
      <c r="T19">
        <v>21.07639573754161</v>
      </c>
      <c r="U19">
        <v>21.947304536054801</v>
      </c>
      <c r="V19">
        <v>26.472891053255999</v>
      </c>
      <c r="W19" t="s">
        <v>149</v>
      </c>
      <c r="X19" t="s">
        <v>150</v>
      </c>
      <c r="Y19" t="s">
        <v>151</v>
      </c>
      <c r="Z19" t="s">
        <v>152</v>
      </c>
      <c r="AA19" t="s">
        <v>153</v>
      </c>
      <c r="AB19" t="s">
        <v>154</v>
      </c>
      <c r="AC19" t="s">
        <v>155</v>
      </c>
      <c r="AD19" t="s">
        <v>156</v>
      </c>
      <c r="AE19">
        <v>17.556609142214089</v>
      </c>
      <c r="AF19">
        <v>30.347346394677469</v>
      </c>
      <c r="AG19">
        <v>20.633394219090249</v>
      </c>
      <c r="AH19">
        <v>24.235053032263199</v>
      </c>
      <c r="AI19">
        <v>2.8261673491725299</v>
      </c>
      <c r="AJ19">
        <v>14.60568446576556</v>
      </c>
      <c r="AK19">
        <v>18.557752975506279</v>
      </c>
      <c r="AL19">
        <v>19.856371282029102</v>
      </c>
      <c r="AM19"/>
      <c r="AN19"/>
      <c r="AO19"/>
      <c r="AP19"/>
      <c r="AQ19"/>
      <c r="AR19"/>
      <c r="AS19"/>
      <c r="AT19"/>
      <c r="AU19"/>
      <c r="AV19"/>
      <c r="AW19"/>
      <c r="AX19"/>
      <c r="AY19"/>
      <c r="AZ19"/>
      <c r="BA19"/>
      <c r="BB19"/>
      <c r="BC19"/>
      <c r="BD19"/>
      <c r="BE19"/>
      <c r="BF19"/>
      <c r="BG19"/>
      <c r="BH19"/>
      <c r="BI19"/>
    </row>
    <row r="20">
      <c r="A20" t="s">
        <v>334</v>
      </c>
      <c r="B20">
        <v>2006</v>
      </c>
      <c r="C20" t="s">
        <v>337</v>
      </c>
      <c r="D20">
        <v>62</v>
      </c>
      <c r="E20" t="s">
        <v>158</v>
      </c>
      <c r="F20" t="s">
        <v>163</v>
      </c>
      <c r="G20" t="s">
        <v>181</v>
      </c>
      <c r="H20">
        <v>66.684651256147149</v>
      </c>
      <c r="I20">
        <v>70.31215172295407</v>
      </c>
      <c r="J20">
        <v>69.922937393152736</v>
      </c>
      <c r="K20">
        <v>56.741398203367467</v>
      </c>
      <c r="L20">
        <v>19.061359437380911</v>
      </c>
      <c r="M20">
        <v>15.06262178010701</v>
      </c>
      <c r="N20">
        <v>7.1563369848669751</v>
      </c>
      <c r="O20">
        <v>2.4664273757514912</v>
      </c>
      <c r="P20">
        <v>1.009794093278406</v>
      </c>
      <c r="Q20">
        <v>0.74870935736588418</v>
      </c>
      <c r="R20">
        <v>72.32052979392239</v>
      </c>
      <c r="S20">
        <v>72.269324057682141</v>
      </c>
      <c r="T20">
        <v>68.144574200764424</v>
      </c>
      <c r="U20">
        <v>68.091232414483528</v>
      </c>
      <c r="V20">
        <v>57.945526532249907</v>
      </c>
      <c r="W20" t="s">
        <v>149</v>
      </c>
      <c r="X20" t="s">
        <v>150</v>
      </c>
      <c r="Y20" t="s">
        <v>151</v>
      </c>
      <c r="Z20" t="s">
        <v>152</v>
      </c>
      <c r="AA20" t="s">
        <v>153</v>
      </c>
      <c r="AB20" t="s">
        <v>154</v>
      </c>
      <c r="AC20" t="s">
        <v>155</v>
      </c>
      <c r="AD20" t="s">
        <v>156</v>
      </c>
      <c r="AE20">
        <v>27.84198838398747</v>
      </c>
      <c r="AF20">
        <v>43.850093374275282</v>
      </c>
      <c r="AG20">
        <v>65.609548587616146</v>
      </c>
      <c r="AH20">
        <v>60.023356701386128</v>
      </c>
      <c r="AI20">
        <v>4.5313023523925233</v>
      </c>
      <c r="AJ20">
        <v>65.009763131248945</v>
      </c>
      <c r="AK20">
        <v>65.444928307100128</v>
      </c>
      <c r="AL20">
        <v>56.859291072400573</v>
      </c>
      <c r="AM20"/>
      <c r="AN20"/>
      <c r="AO20"/>
      <c r="AP20"/>
      <c r="AQ20"/>
      <c r="AR20"/>
      <c r="AS20"/>
      <c r="AT20"/>
      <c r="AU20"/>
      <c r="AV20"/>
      <c r="AW20"/>
      <c r="AX20"/>
      <c r="AY20"/>
      <c r="AZ20"/>
      <c r="BA20"/>
      <c r="BB20"/>
      <c r="BC20"/>
      <c r="BD20"/>
      <c r="BE20"/>
      <c r="BF20"/>
      <c r="BG20"/>
      <c r="BH20"/>
      <c r="BI20"/>
    </row>
    <row r="21">
      <c r="A21" t="s">
        <v>334</v>
      </c>
      <c r="B21">
        <v>2006</v>
      </c>
      <c r="C21" t="s">
        <v>337</v>
      </c>
      <c r="D21">
        <v>63</v>
      </c>
      <c r="E21" t="s">
        <v>158</v>
      </c>
      <c r="F21" t="s">
        <v>164</v>
      </c>
      <c r="G21" t="s">
        <v>181</v>
      </c>
      <c r="H21">
        <v>0.067311848946633099</v>
      </c>
      <c r="I21">
        <v>0.094353159151076796</v>
      </c>
      <c r="J21">
        <v>0</v>
      </c>
      <c r="K21">
        <v>0.1859811511056583</v>
      </c>
      <c r="L21">
        <v>0</v>
      </c>
      <c r="M21">
        <v>0.37860995781606233</v>
      </c>
      <c r="N21">
        <v>0</v>
      </c>
      <c r="O21">
        <v>0</v>
      </c>
      <c r="P21">
        <v>0</v>
      </c>
      <c r="Q21">
        <v>0</v>
      </c>
      <c r="R21">
        <v>0</v>
      </c>
      <c r="S21">
        <v>0.033109530657452001</v>
      </c>
      <c r="T21">
        <v>0.085218205500536201</v>
      </c>
      <c r="U21">
        <v>0.074708361399076106</v>
      </c>
      <c r="V21">
        <v>0.1515747553882012</v>
      </c>
      <c r="W21" t="s">
        <v>149</v>
      </c>
      <c r="X21" t="s">
        <v>150</v>
      </c>
      <c r="Y21" t="s">
        <v>151</v>
      </c>
      <c r="Z21" t="s">
        <v>152</v>
      </c>
      <c r="AA21" t="s">
        <v>153</v>
      </c>
      <c r="AB21" t="s">
        <v>154</v>
      </c>
      <c r="AC21" t="s">
        <v>155</v>
      </c>
      <c r="AD21" t="s">
        <v>156</v>
      </c>
      <c r="AE21">
        <v>0.53588087549877428</v>
      </c>
      <c r="AF21">
        <v>0</v>
      </c>
      <c r="AG21">
        <v>0</v>
      </c>
      <c r="AH21">
        <v>0</v>
      </c>
      <c r="AI21">
        <v>0</v>
      </c>
      <c r="AJ21">
        <v>0</v>
      </c>
      <c r="AK21">
        <v>0.1217511444946371</v>
      </c>
      <c r="AL21">
        <v>0.18833065779838001</v>
      </c>
      <c r="AM21"/>
      <c r="AN21"/>
      <c r="AO21"/>
      <c r="AP21"/>
      <c r="AQ21"/>
      <c r="AR21"/>
      <c r="AS21"/>
      <c r="AT21"/>
      <c r="AU21"/>
      <c r="AV21"/>
      <c r="AW21"/>
      <c r="AX21"/>
      <c r="AY21"/>
      <c r="AZ21"/>
      <c r="BA21"/>
      <c r="BB21"/>
      <c r="BC21"/>
      <c r="BD21"/>
      <c r="BE21"/>
      <c r="BF21"/>
      <c r="BG21"/>
      <c r="BH21"/>
      <c r="BI21"/>
    </row>
    <row r="22">
      <c r="A22" t="s">
        <v>334</v>
      </c>
      <c r="B22">
        <v>2006</v>
      </c>
      <c r="C22" t="s">
        <v>337</v>
      </c>
      <c r="D22">
        <v>64</v>
      </c>
      <c r="E22" t="s">
        <v>158</v>
      </c>
      <c r="F22" t="s">
        <v>17</v>
      </c>
      <c r="G22" t="s">
        <v>181</v>
      </c>
      <c r="H22">
        <v>1.2880629469420131</v>
      </c>
      <c r="I22">
        <v>1.275855021566332</v>
      </c>
      <c r="J22">
        <v>1.518152226038938</v>
      </c>
      <c r="K22">
        <v>2.6763707188428509</v>
      </c>
      <c r="L22">
        <v>0.306612361820435</v>
      </c>
      <c r="M22">
        <v>0.040279141495893601</v>
      </c>
      <c r="N22">
        <v>0.060215033146006403</v>
      </c>
      <c r="O22">
        <v>0</v>
      </c>
      <c r="P22">
        <v>0</v>
      </c>
      <c r="Q22">
        <v>0</v>
      </c>
      <c r="R22">
        <v>1.4222414973655431</v>
      </c>
      <c r="S22">
        <v>0.98427186149513979</v>
      </c>
      <c r="T22">
        <v>1.6127382044061991</v>
      </c>
      <c r="U22">
        <v>2.1142225708539231</v>
      </c>
      <c r="V22">
        <v>2.4284622375028642</v>
      </c>
      <c r="W22" t="s">
        <v>149</v>
      </c>
      <c r="X22" t="s">
        <v>150</v>
      </c>
      <c r="Y22" t="s">
        <v>151</v>
      </c>
      <c r="Z22" t="s">
        <v>152</v>
      </c>
      <c r="AA22" t="s">
        <v>153</v>
      </c>
      <c r="AB22" t="s">
        <v>154</v>
      </c>
      <c r="AC22" t="s">
        <v>155</v>
      </c>
      <c r="AD22" t="s">
        <v>156</v>
      </c>
      <c r="AE22">
        <v>0.37272780101641068</v>
      </c>
      <c r="AF22">
        <v>0</v>
      </c>
      <c r="AG22">
        <v>0</v>
      </c>
      <c r="AH22">
        <v>0.086137130583030699</v>
      </c>
      <c r="AI22">
        <v>0</v>
      </c>
      <c r="AJ22">
        <v>0</v>
      </c>
      <c r="AK22">
        <v>9.779621624774034</v>
      </c>
      <c r="AL22">
        <v>0</v>
      </c>
      <c r="AM22"/>
      <c r="AN22"/>
      <c r="AO22"/>
      <c r="AP22"/>
      <c r="AQ22"/>
      <c r="AR22"/>
      <c r="AS22"/>
      <c r="AT22"/>
      <c r="AU22"/>
      <c r="AV22"/>
      <c r="AW22"/>
      <c r="AX22"/>
      <c r="AY22"/>
      <c r="AZ22"/>
      <c r="BA22"/>
      <c r="BB22"/>
      <c r="BC22"/>
      <c r="BD22"/>
      <c r="BE22"/>
      <c r="BF22"/>
      <c r="BG22"/>
      <c r="BH22"/>
      <c r="BI22"/>
    </row>
    <row r="23">
      <c r="A23" t="s">
        <v>334</v>
      </c>
      <c r="B23">
        <v>2006</v>
      </c>
      <c r="C23" t="s">
        <v>337</v>
      </c>
      <c r="D23">
        <v>65</v>
      </c>
      <c r="E23" t="s">
        <v>158</v>
      </c>
      <c r="F23" t="s">
        <v>165</v>
      </c>
      <c r="G23" t="s">
        <v>181</v>
      </c>
      <c r="H23">
        <v>0</v>
      </c>
      <c r="I23">
        <v>0</v>
      </c>
      <c r="J23">
        <v>0</v>
      </c>
      <c r="K23">
        <v>0</v>
      </c>
      <c r="L23">
        <v>0.0521479901587431</v>
      </c>
      <c r="M23">
        <v>0</v>
      </c>
      <c r="N23">
        <v>0</v>
      </c>
      <c r="O23">
        <v>0</v>
      </c>
      <c r="P23">
        <v>0</v>
      </c>
      <c r="Q23">
        <v>0.28998394921761328</v>
      </c>
      <c r="R23">
        <v>0</v>
      </c>
      <c r="S23">
        <v>0</v>
      </c>
      <c r="T23">
        <v>0</v>
      </c>
      <c r="U23">
        <v>0</v>
      </c>
      <c r="V23">
        <v>0</v>
      </c>
      <c r="W23" t="s">
        <v>149</v>
      </c>
      <c r="X23" t="s">
        <v>150</v>
      </c>
      <c r="Y23" t="s">
        <v>151</v>
      </c>
      <c r="Z23" t="s">
        <v>152</v>
      </c>
      <c r="AA23" t="s">
        <v>153</v>
      </c>
      <c r="AB23" t="s">
        <v>154</v>
      </c>
      <c r="AC23" t="s">
        <v>155</v>
      </c>
      <c r="AD23" t="s">
        <v>156</v>
      </c>
      <c r="AE23">
        <v>0</v>
      </c>
      <c r="AF23">
        <v>0</v>
      </c>
      <c r="AG23">
        <v>0</v>
      </c>
      <c r="AH23">
        <v>0</v>
      </c>
      <c r="AI23">
        <v>0.14251603956363579</v>
      </c>
      <c r="AJ23">
        <v>0</v>
      </c>
      <c r="AK23">
        <v>0</v>
      </c>
      <c r="AL23">
        <v>0</v>
      </c>
      <c r="AM23"/>
      <c r="AN23"/>
      <c r="AO23"/>
      <c r="AP23"/>
      <c r="AQ23"/>
      <c r="AR23"/>
      <c r="AS23"/>
      <c r="AT23"/>
      <c r="AU23"/>
      <c r="AV23"/>
      <c r="AW23"/>
      <c r="AX23"/>
      <c r="AY23"/>
      <c r="AZ23"/>
      <c r="BA23"/>
      <c r="BB23"/>
      <c r="BC23"/>
      <c r="BD23"/>
      <c r="BE23"/>
      <c r="BF23"/>
      <c r="BG23"/>
      <c r="BH23"/>
      <c r="BI23"/>
    </row>
    <row r="24">
      <c r="A24" t="s">
        <v>334</v>
      </c>
      <c r="B24">
        <v>2006</v>
      </c>
      <c r="C24" t="s">
        <v>337</v>
      </c>
      <c r="D24">
        <v>66</v>
      </c>
      <c r="E24" t="s">
        <v>158</v>
      </c>
      <c r="F24" t="s">
        <v>46</v>
      </c>
      <c r="G24" t="s">
        <v>181</v>
      </c>
      <c r="H24">
        <v>0.33463496639881679</v>
      </c>
      <c r="I24">
        <v>0</v>
      </c>
      <c r="J24">
        <v>0</v>
      </c>
      <c r="K24">
        <v>0.27636032260512622</v>
      </c>
      <c r="L24">
        <v>0.93846681095546192</v>
      </c>
      <c r="M24">
        <v>1.095264774558306</v>
      </c>
      <c r="N24">
        <v>1.191455367429783</v>
      </c>
      <c r="O24">
        <v>1.044571492301948</v>
      </c>
      <c r="P24">
        <v>1.397766232834933</v>
      </c>
      <c r="Q24">
        <v>1.4854155518730989</v>
      </c>
      <c r="R24">
        <v>0.18914501714602031</v>
      </c>
      <c r="S24">
        <v>0</v>
      </c>
      <c r="T24">
        <v>0</v>
      </c>
      <c r="U24">
        <v>0</v>
      </c>
      <c r="V24">
        <v>0.32030289207185991</v>
      </c>
      <c r="W24" t="s">
        <v>149</v>
      </c>
      <c r="X24" t="s">
        <v>150</v>
      </c>
      <c r="Y24" t="s">
        <v>151</v>
      </c>
      <c r="Z24" t="s">
        <v>152</v>
      </c>
      <c r="AA24" t="s">
        <v>153</v>
      </c>
      <c r="AB24" t="s">
        <v>154</v>
      </c>
      <c r="AC24" t="s">
        <v>155</v>
      </c>
      <c r="AD24" t="s">
        <v>156</v>
      </c>
      <c r="AE24">
        <v>1.2307475819102021</v>
      </c>
      <c r="AF24">
        <v>0.1179284584228614</v>
      </c>
      <c r="AG24">
        <v>0.14986872212388261</v>
      </c>
      <c r="AH24">
        <v>0.38756957274176501</v>
      </c>
      <c r="AI24">
        <v>1.162661223803565</v>
      </c>
      <c r="AJ24">
        <v>0.068706676257709404</v>
      </c>
      <c r="AK24">
        <v>0.065824261690107203</v>
      </c>
      <c r="AL24">
        <v>0.34040194981476729</v>
      </c>
      <c r="AM24"/>
      <c r="AN24"/>
      <c r="AO24"/>
      <c r="AP24"/>
      <c r="AQ24"/>
      <c r="AR24"/>
      <c r="AS24"/>
      <c r="AT24"/>
      <c r="AU24"/>
      <c r="AV24"/>
      <c r="AW24"/>
      <c r="AX24"/>
      <c r="AY24"/>
      <c r="AZ24"/>
      <c r="BA24"/>
      <c r="BB24"/>
      <c r="BC24"/>
      <c r="BD24"/>
      <c r="BE24"/>
      <c r="BF24"/>
      <c r="BG24"/>
      <c r="BH24"/>
      <c r="BI24"/>
    </row>
    <row r="25">
      <c r="A25" t="s">
        <v>334</v>
      </c>
      <c r="B25">
        <v>2006</v>
      </c>
      <c r="C25" t="s">
        <v>337</v>
      </c>
      <c r="D25">
        <v>122</v>
      </c>
      <c r="E25" t="s">
        <v>18</v>
      </c>
      <c r="F25" t="s">
        <v>14</v>
      </c>
      <c r="G25" t="s">
        <v>351</v>
      </c>
      <c r="H25">
        <v>2.9590938478419728</v>
      </c>
      <c r="I25">
        <v>1.2505866346507779</v>
      </c>
      <c r="J25">
        <v>2.865797551106966</v>
      </c>
      <c r="K25">
        <v>7.8573028765168296</v>
      </c>
      <c r="L25">
        <v>67.171429003661615</v>
      </c>
      <c r="M25">
        <v>34.143139394483427</v>
      </c>
      <c r="N25">
        <v>63.94607840210022</v>
      </c>
      <c r="O25">
        <v>79.732597831484256</v>
      </c>
      <c r="P25">
        <v>90.814584794955351</v>
      </c>
      <c r="Q25">
        <v>96.413951226159043</v>
      </c>
      <c r="R25">
        <v>1.1259938841923911</v>
      </c>
      <c r="S25">
        <v>0.93705582968021839</v>
      </c>
      <c r="T25">
        <v>2.315558624065198</v>
      </c>
      <c r="U25">
        <v>2.5461568559933339</v>
      </c>
      <c r="V25">
        <v>14.928891090789159</v>
      </c>
      <c r="W25" t="s">
        <v>149</v>
      </c>
      <c r="X25" t="s">
        <v>150</v>
      </c>
      <c r="Y25" t="s">
        <v>151</v>
      </c>
      <c r="Z25" t="s">
        <v>152</v>
      </c>
      <c r="AA25" t="s">
        <v>153</v>
      </c>
      <c r="AB25" t="s">
        <v>154</v>
      </c>
      <c r="AC25" t="s">
        <v>155</v>
      </c>
      <c r="AD25" t="s">
        <v>156</v>
      </c>
      <c r="AE25">
        <v>39.936856550896501</v>
      </c>
      <c r="AF25">
        <v>12.368480400331761</v>
      </c>
      <c r="AG25">
        <v>10.444855960988569</v>
      </c>
      <c r="AH25">
        <v>15.081562487258861</v>
      </c>
      <c r="AI25">
        <v>79.661124011771378</v>
      </c>
      <c r="AJ25">
        <v>6.5276823252484286</v>
      </c>
      <c r="AK25">
        <v>2.7821507542499151</v>
      </c>
      <c r="AL25">
        <v>10.324823342701841</v>
      </c>
      <c r="AM25"/>
      <c r="AN25"/>
      <c r="AO25"/>
      <c r="AP25"/>
      <c r="AQ25"/>
      <c r="AR25"/>
      <c r="AS25"/>
      <c r="AT25"/>
      <c r="AU25"/>
      <c r="AV25"/>
      <c r="AW25"/>
      <c r="AX25"/>
      <c r="AY25"/>
      <c r="AZ25"/>
      <c r="BA25"/>
      <c r="BB25"/>
      <c r="BC25"/>
      <c r="BD25"/>
      <c r="BE25"/>
      <c r="BF25"/>
      <c r="BG25"/>
      <c r="BH25"/>
      <c r="BI25"/>
    </row>
    <row r="26">
      <c r="A26" t="s">
        <v>334</v>
      </c>
      <c r="B26">
        <v>2006</v>
      </c>
      <c r="C26" t="s">
        <v>337</v>
      </c>
      <c r="D26">
        <v>123</v>
      </c>
      <c r="E26" t="s">
        <v>18</v>
      </c>
      <c r="F26" t="s">
        <v>51</v>
      </c>
      <c r="G26" t="s">
        <v>181</v>
      </c>
      <c r="H26">
        <v>97.04090615215803</v>
      </c>
      <c r="I26">
        <v>98.749413365349227</v>
      </c>
      <c r="J26">
        <v>97.134202448893035</v>
      </c>
      <c r="K26">
        <v>92.142697123483174</v>
      </c>
      <c r="L26">
        <v>32.828570996338392</v>
      </c>
      <c r="M26">
        <v>65.856860605516573</v>
      </c>
      <c r="N26">
        <v>36.05392159789978</v>
      </c>
      <c r="O26">
        <v>20.267402168515741</v>
      </c>
      <c r="P26">
        <v>9.1854152050446487</v>
      </c>
      <c r="Q26">
        <v>3.586048773840957</v>
      </c>
      <c r="R26">
        <v>98.874006115807603</v>
      </c>
      <c r="S26">
        <v>99.062944170319781</v>
      </c>
      <c r="T26">
        <v>97.684441375934796</v>
      </c>
      <c r="U26">
        <v>97.453843144006669</v>
      </c>
      <c r="V26">
        <v>85.071108909210835</v>
      </c>
      <c r="W26" t="s">
        <v>149</v>
      </c>
      <c r="X26" t="s">
        <v>150</v>
      </c>
      <c r="Y26" t="s">
        <v>151</v>
      </c>
      <c r="Z26" t="s">
        <v>152</v>
      </c>
      <c r="AA26" t="s">
        <v>153</v>
      </c>
      <c r="AB26" t="s">
        <v>154</v>
      </c>
      <c r="AC26" t="s">
        <v>155</v>
      </c>
      <c r="AD26" t="s">
        <v>156</v>
      </c>
      <c r="AE26">
        <v>60.063143449103499</v>
      </c>
      <c r="AF26">
        <v>87.631519599668238</v>
      </c>
      <c r="AG26">
        <v>89.555144039011424</v>
      </c>
      <c r="AH26">
        <v>84.918437512741136</v>
      </c>
      <c r="AI26">
        <v>20.338875988228619</v>
      </c>
      <c r="AJ26">
        <v>93.472317674751565</v>
      </c>
      <c r="AK26">
        <v>97.217849245750088</v>
      </c>
      <c r="AL26">
        <v>89.675176657298167</v>
      </c>
      <c r="AM26"/>
      <c r="AN26"/>
      <c r="AO26"/>
      <c r="AP26"/>
      <c r="AQ26"/>
      <c r="AR26"/>
      <c r="AS26"/>
      <c r="AT26"/>
      <c r="AU26"/>
      <c r="AV26"/>
      <c r="AW26"/>
      <c r="AX26"/>
      <c r="AY26"/>
      <c r="AZ26"/>
      <c r="BA26"/>
      <c r="BB26"/>
      <c r="BC26"/>
      <c r="BD26"/>
      <c r="BE26"/>
      <c r="BF26"/>
      <c r="BG26"/>
      <c r="BH26"/>
      <c r="BI26"/>
    </row>
    <row r="27">
      <c r="A27" t="s">
        <v>334</v>
      </c>
      <c r="B27">
        <v>2006</v>
      </c>
      <c r="C27" t="s">
        <v>337</v>
      </c>
      <c r="D27">
        <v>124</v>
      </c>
      <c r="E27" t="s">
        <v>50</v>
      </c>
      <c r="F27" t="s">
        <v>15</v>
      </c>
      <c r="G27" t="s">
        <v>352</v>
      </c>
      <c r="H27">
        <v>1.5519134489014841</v>
      </c>
      <c r="I27">
        <v>0.62276054581965556</v>
      </c>
      <c r="J27">
        <v>1.298943421406016</v>
      </c>
      <c r="K27">
        <v>4.7375229256330407</v>
      </c>
      <c r="L27">
        <v>37.392330586624318</v>
      </c>
      <c r="M27">
        <v>14.657072709339371</v>
      </c>
      <c r="N27">
        <v>29.87303242958253</v>
      </c>
      <c r="O27">
        <v>35.263992219727427</v>
      </c>
      <c r="P27">
        <v>43.968770867959662</v>
      </c>
      <c r="Q27">
        <v>67.022562412705369</v>
      </c>
      <c r="R27">
        <v>0.59910904761148986</v>
      </c>
      <c r="S27">
        <v>0.48661824523275171</v>
      </c>
      <c r="T27">
        <v>1.0469131803044049</v>
      </c>
      <c r="U27">
        <v>1.5486269619283191</v>
      </c>
      <c r="V27">
        <v>10.22537248271906</v>
      </c>
      <c r="W27" t="s">
        <v>149</v>
      </c>
      <c r="X27" t="s">
        <v>150</v>
      </c>
      <c r="Y27" t="s">
        <v>151</v>
      </c>
      <c r="Z27" t="s">
        <v>152</v>
      </c>
      <c r="AA27" t="s">
        <v>153</v>
      </c>
      <c r="AB27" t="s">
        <v>154</v>
      </c>
      <c r="AC27" t="s">
        <v>155</v>
      </c>
      <c r="AD27" t="s">
        <v>156</v>
      </c>
      <c r="AE27">
        <v>25.462724055774149</v>
      </c>
      <c r="AF27">
        <v>11.81377417978266</v>
      </c>
      <c r="AG27">
        <v>5.1666932134078527</v>
      </c>
      <c r="AH27">
        <v>7.6352343021162712</v>
      </c>
      <c r="AI27">
        <v>32.141175161414743</v>
      </c>
      <c r="AJ27">
        <v>4.1572986067280251</v>
      </c>
      <c r="AK27">
        <v>1.2752393388302019</v>
      </c>
      <c r="AL27">
        <v>7.543602882259294</v>
      </c>
      <c r="AM27"/>
      <c r="AN27"/>
      <c r="AO27"/>
      <c r="AP27"/>
      <c r="AQ27"/>
      <c r="AR27"/>
      <c r="AS27"/>
      <c r="AT27"/>
      <c r="AU27"/>
      <c r="AV27"/>
      <c r="AW27"/>
      <c r="AX27"/>
      <c r="AY27"/>
      <c r="AZ27"/>
      <c r="BA27"/>
      <c r="BB27"/>
      <c r="BC27"/>
      <c r="BD27"/>
      <c r="BE27"/>
      <c r="BF27"/>
      <c r="BG27"/>
      <c r="BH27"/>
      <c r="BI27"/>
    </row>
    <row r="28">
      <c r="A28" t="s">
        <v>334</v>
      </c>
      <c r="B28">
        <v>2006</v>
      </c>
      <c r="C28" t="s">
        <v>337</v>
      </c>
      <c r="D28">
        <v>125</v>
      </c>
      <c r="E28" t="s">
        <v>50</v>
      </c>
      <c r="F28" t="s">
        <v>16</v>
      </c>
      <c r="G28" t="s">
        <v>353</v>
      </c>
      <c r="H28">
        <v>1.4071803989404901</v>
      </c>
      <c r="I28">
        <v>0.62782608883112234</v>
      </c>
      <c r="J28">
        <v>1.566854129700948</v>
      </c>
      <c r="K28">
        <v>3.1197799508837929</v>
      </c>
      <c r="L28">
        <v>29.779098417037339</v>
      </c>
      <c r="M28">
        <v>19.48606668514407</v>
      </c>
      <c r="N28">
        <v>34.073045972517697</v>
      </c>
      <c r="O28">
        <v>44.46860561175685</v>
      </c>
      <c r="P28">
        <v>46.845813926995653</v>
      </c>
      <c r="Q28">
        <v>29.391388813453531</v>
      </c>
      <c r="R28">
        <v>0.52688483658090102</v>
      </c>
      <c r="S28">
        <v>0.45043758444746701</v>
      </c>
      <c r="T28">
        <v>1.268645443760793</v>
      </c>
      <c r="U28">
        <v>0.9975298940650158</v>
      </c>
      <c r="V28">
        <v>4.7035186080701052</v>
      </c>
      <c r="W28" t="s">
        <v>149</v>
      </c>
      <c r="X28" t="s">
        <v>150</v>
      </c>
      <c r="Y28" t="s">
        <v>151</v>
      </c>
      <c r="Z28" t="s">
        <v>152</v>
      </c>
      <c r="AA28" t="s">
        <v>153</v>
      </c>
      <c r="AB28" t="s">
        <v>154</v>
      </c>
      <c r="AC28" t="s">
        <v>155</v>
      </c>
      <c r="AD28" t="s">
        <v>156</v>
      </c>
      <c r="AE28">
        <v>14.474132495122291</v>
      </c>
      <c r="AF28">
        <v>0.55470622054910512</v>
      </c>
      <c r="AG28">
        <v>5.2781627475807298</v>
      </c>
      <c r="AH28">
        <v>7.4463281851425833</v>
      </c>
      <c r="AI28">
        <v>47.519948850356478</v>
      </c>
      <c r="AJ28">
        <v>2.3703837185204031</v>
      </c>
      <c r="AK28">
        <v>1.506911415419713</v>
      </c>
      <c r="AL28">
        <v>2.781220460442547</v>
      </c>
      <c r="AM28"/>
      <c r="AN28"/>
      <c r="AO28"/>
      <c r="AP28"/>
      <c r="AQ28"/>
      <c r="AR28"/>
      <c r="AS28"/>
      <c r="AT28"/>
      <c r="AU28"/>
      <c r="AV28"/>
      <c r="AW28"/>
      <c r="AX28"/>
      <c r="AY28"/>
      <c r="AZ28"/>
      <c r="BA28"/>
      <c r="BB28"/>
      <c r="BC28"/>
      <c r="BD28"/>
      <c r="BE28"/>
      <c r="BF28"/>
      <c r="BG28"/>
      <c r="BH28"/>
      <c r="BI28"/>
    </row>
    <row r="29">
      <c r="A29" t="s">
        <v>334</v>
      </c>
      <c r="B29">
        <v>2006</v>
      </c>
      <c r="C29" t="s">
        <v>337</v>
      </c>
      <c r="D29">
        <v>126</v>
      </c>
      <c r="E29" t="s">
        <v>50</v>
      </c>
      <c r="F29" t="s">
        <v>22</v>
      </c>
      <c r="G29" t="s">
        <v>354</v>
      </c>
      <c r="H29">
        <v>4.134596589952622</v>
      </c>
      <c r="I29">
        <v>2.1385947197956909</v>
      </c>
      <c r="J29">
        <v>2.3765937952270799</v>
      </c>
      <c r="K29">
        <v>4.3015843707334938</v>
      </c>
      <c r="L29">
        <v>7.8381321091763141</v>
      </c>
      <c r="M29">
        <v>10.647643371686661</v>
      </c>
      <c r="N29">
        <v>8.3753407281894283</v>
      </c>
      <c r="O29">
        <v>11.51450817185972</v>
      </c>
      <c r="P29">
        <v>7.0077836583913182</v>
      </c>
      <c r="Q29">
        <v>3.3523652265275961</v>
      </c>
      <c r="R29">
        <v>1.8414311858378909</v>
      </c>
      <c r="S29">
        <v>1.841059676009323</v>
      </c>
      <c r="T29">
        <v>2.8489867552594599</v>
      </c>
      <c r="U29">
        <v>2.4773354664571912</v>
      </c>
      <c r="V29">
        <v>5.6378604244212767</v>
      </c>
      <c r="W29" t="s">
        <v>149</v>
      </c>
      <c r="X29" t="s">
        <v>150</v>
      </c>
      <c r="Y29" t="s">
        <v>151</v>
      </c>
      <c r="Z29" t="s">
        <v>152</v>
      </c>
      <c r="AA29" t="s">
        <v>153</v>
      </c>
      <c r="AB29" t="s">
        <v>154</v>
      </c>
      <c r="AC29" t="s">
        <v>155</v>
      </c>
      <c r="AD29" t="s">
        <v>156</v>
      </c>
      <c r="AE29">
        <v>2.7450198298299568</v>
      </c>
      <c r="AF29">
        <v>9.2817930386901821</v>
      </c>
      <c r="AG29">
        <v>2.58452152065172</v>
      </c>
      <c r="AH29">
        <v>5.3175881123375044</v>
      </c>
      <c r="AI29">
        <v>9.0873861953607076</v>
      </c>
      <c r="AJ29">
        <v>5.7068827859577604</v>
      </c>
      <c r="AK29">
        <v>4.2680602216078114</v>
      </c>
      <c r="AL29">
        <v>5.306887439422411</v>
      </c>
      <c r="AM29"/>
      <c r="AN29"/>
      <c r="AO29"/>
      <c r="AP29"/>
      <c r="AQ29"/>
      <c r="AR29"/>
      <c r="AS29"/>
      <c r="AT29"/>
      <c r="AU29"/>
      <c r="AV29"/>
      <c r="AW29"/>
      <c r="AX29"/>
      <c r="AY29"/>
      <c r="AZ29"/>
      <c r="BA29"/>
      <c r="BB29"/>
      <c r="BC29"/>
      <c r="BD29"/>
      <c r="BE29"/>
      <c r="BF29"/>
      <c r="BG29"/>
      <c r="BH29"/>
      <c r="BI29"/>
    </row>
    <row r="30">
      <c r="A30" t="s">
        <v>334</v>
      </c>
      <c r="B30">
        <v>2006</v>
      </c>
      <c r="C30" t="s">
        <v>337</v>
      </c>
      <c r="D30">
        <v>127</v>
      </c>
      <c r="E30" t="s">
        <v>50</v>
      </c>
      <c r="F30" t="s">
        <v>19</v>
      </c>
      <c r="G30" t="s">
        <v>355</v>
      </c>
      <c r="H30">
        <v>92.906309562205408</v>
      </c>
      <c r="I30">
        <v>96.610818645553536</v>
      </c>
      <c r="J30">
        <v>94.757608653665955</v>
      </c>
      <c r="K30">
        <v>87.841112752749666</v>
      </c>
      <c r="L30">
        <v>24.990438887162028</v>
      </c>
      <c r="M30">
        <v>55.209217233829897</v>
      </c>
      <c r="N30">
        <v>27.678580869710341</v>
      </c>
      <c r="O30">
        <v>8.752893996656006</v>
      </c>
      <c r="P30">
        <v>2.17763154665337</v>
      </c>
      <c r="Q30">
        <v>0.2336835473134973</v>
      </c>
      <c r="R30">
        <v>97.032574929969712</v>
      </c>
      <c r="S30">
        <v>97.221884494310459</v>
      </c>
      <c r="T30">
        <v>94.835454620675335</v>
      </c>
      <c r="U30">
        <v>94.976507677549478</v>
      </c>
      <c r="V30">
        <v>79.433248484789559</v>
      </c>
      <c r="W30" t="s">
        <v>149</v>
      </c>
      <c r="X30" t="s">
        <v>150</v>
      </c>
      <c r="Y30" t="s">
        <v>151</v>
      </c>
      <c r="Z30" t="s">
        <v>152</v>
      </c>
      <c r="AA30" t="s">
        <v>153</v>
      </c>
      <c r="AB30" t="s">
        <v>154</v>
      </c>
      <c r="AC30" t="s">
        <v>155</v>
      </c>
      <c r="AD30" t="s">
        <v>156</v>
      </c>
      <c r="AE30">
        <v>57.318123619273599</v>
      </c>
      <c r="AF30">
        <v>78.349726560978056</v>
      </c>
      <c r="AG30">
        <v>86.970622518359704</v>
      </c>
      <c r="AH30">
        <v>79.600849400403646</v>
      </c>
      <c r="AI30">
        <v>11.251489792868069</v>
      </c>
      <c r="AJ30">
        <v>87.765434888793806</v>
      </c>
      <c r="AK30">
        <v>92.949789024142277</v>
      </c>
      <c r="AL30">
        <v>84.368289217875741</v>
      </c>
      <c r="AM30"/>
      <c r="AN30"/>
      <c r="AO30"/>
      <c r="AP30"/>
      <c r="AQ30"/>
      <c r="AR30"/>
      <c r="AS30"/>
      <c r="AT30"/>
      <c r="AU30"/>
      <c r="AV30"/>
      <c r="AW30"/>
      <c r="AX30"/>
      <c r="AY30"/>
      <c r="AZ30"/>
      <c r="BA30"/>
      <c r="BB30"/>
      <c r="BC30"/>
      <c r="BD30"/>
      <c r="BE30"/>
      <c r="BF30"/>
      <c r="BG30"/>
      <c r="BH30"/>
      <c r="BI30"/>
    </row>
    <row r="31">
      <c r="A31" t="s">
        <v>334</v>
      </c>
      <c r="B31">
        <v>2006</v>
      </c>
      <c r="C31" t="s">
        <v>337</v>
      </c>
      <c r="D31">
        <v>139</v>
      </c>
      <c r="E31" t="s">
        <v>50</v>
      </c>
      <c r="F31" t="s">
        <v>19</v>
      </c>
      <c r="G31" t="s">
        <v>181</v>
      </c>
      <c r="H31">
        <v>92.751006947929582</v>
      </c>
      <c r="I31">
        <v>96.610818645553536</v>
      </c>
      <c r="J31">
        <v>94.757608653665955</v>
      </c>
      <c r="K31">
        <v>87.841112752749666</v>
      </c>
      <c r="L31">
        <v>24.98377835298027</v>
      </c>
      <c r="M31">
        <v>55.209217233829897</v>
      </c>
      <c r="N31">
        <v>27.637684704912829</v>
      </c>
      <c r="O31">
        <v>8.752893996656006</v>
      </c>
      <c r="P31">
        <v>2.17763154665337</v>
      </c>
      <c r="Q31">
        <v>0.2336835473134973</v>
      </c>
      <c r="R31">
        <v>96.852477047143637</v>
      </c>
      <c r="S31">
        <v>97.221884494310459</v>
      </c>
      <c r="T31">
        <v>94.835454620675335</v>
      </c>
      <c r="U31">
        <v>94.976507677549478</v>
      </c>
      <c r="V31">
        <v>79.433248484789559</v>
      </c>
      <c r="W31" t="s">
        <v>149</v>
      </c>
      <c r="X31" t="s">
        <v>150</v>
      </c>
      <c r="Y31" t="s">
        <v>151</v>
      </c>
      <c r="Z31" t="s">
        <v>152</v>
      </c>
      <c r="AA31" t="s">
        <v>153</v>
      </c>
      <c r="AB31" t="s">
        <v>154</v>
      </c>
      <c r="AC31" t="s">
        <v>155</v>
      </c>
      <c r="AD31" t="s">
        <v>156</v>
      </c>
      <c r="AE31">
        <v>57.318123619273599</v>
      </c>
      <c r="AF31">
        <v>78.349726560978056</v>
      </c>
      <c r="AG31">
        <v>86.757064880230317</v>
      </c>
      <c r="AH31">
        <v>79.600849400403646</v>
      </c>
      <c r="AI31">
        <v>11.243301752345291</v>
      </c>
      <c r="AJ31">
        <v>87.765434888793806</v>
      </c>
      <c r="AK31">
        <v>92.949789024142277</v>
      </c>
      <c r="AL31">
        <v>84.368289217875741</v>
      </c>
      <c r="AM31"/>
      <c r="AN31"/>
      <c r="AO31"/>
      <c r="AP31"/>
      <c r="AQ31"/>
      <c r="AR31"/>
      <c r="AS31"/>
      <c r="AT31"/>
      <c r="AU31"/>
      <c r="AV31"/>
      <c r="AW31"/>
      <c r="AX31"/>
      <c r="AY31"/>
      <c r="AZ31"/>
      <c r="BA31"/>
      <c r="BB31"/>
      <c r="BC31"/>
      <c r="BD31"/>
      <c r="BE31"/>
      <c r="BF31"/>
      <c r="BG31"/>
      <c r="BH31"/>
      <c r="BI31"/>
    </row>
    <row r="32">
      <c r="A32" t="s">
        <v>334</v>
      </c>
      <c r="B32">
        <v>2006</v>
      </c>
      <c r="C32" t="s">
        <v>337</v>
      </c>
      <c r="D32">
        <v>151</v>
      </c>
      <c r="E32" t="s">
        <v>109</v>
      </c>
      <c r="F32" t="s">
        <v>49</v>
      </c>
      <c r="G32" t="s">
        <v>181</v>
      </c>
      <c r="H32">
        <v>39.522717602429253</v>
      </c>
      <c r="I32">
        <v>36.737682712512438</v>
      </c>
      <c r="J32">
        <v>22.114397545611659</v>
      </c>
      <c r="K32">
        <v>35.095861203179489</v>
      </c>
      <c r="L32">
        <v>39.086650400232507</v>
      </c>
      <c r="M32">
        <v>42.705027138071742</v>
      </c>
      <c r="N32">
        <v>57.215703351671692</v>
      </c>
      <c r="O32">
        <v>49.984929772004371</v>
      </c>
      <c r="P32">
        <v>46.741598293443047</v>
      </c>
      <c r="Q32">
        <v>23.994185605343041</v>
      </c>
      <c r="R32">
        <v>27.963911334002979</v>
      </c>
      <c r="S32">
        <v>20.375205702502939</v>
      </c>
      <c r="T32">
        <v>31.028981864983852</v>
      </c>
      <c r="U32">
        <v>27.566627442448318</v>
      </c>
      <c r="V32">
        <v>21.314413973524541</v>
      </c>
      <c r="W32" t="s">
        <v>149</v>
      </c>
      <c r="X32" t="s">
        <v>150</v>
      </c>
      <c r="Y32" t="s">
        <v>151</v>
      </c>
      <c r="Z32" t="s">
        <v>152</v>
      </c>
      <c r="AA32" t="s">
        <v>153</v>
      </c>
      <c r="AB32" t="s">
        <v>154</v>
      </c>
      <c r="AC32" t="s">
        <v>155</v>
      </c>
      <c r="AD32" t="s">
        <v>156</v>
      </c>
      <c r="AE32">
        <v>27.563580375310611</v>
      </c>
      <c r="AF32">
        <v>13.24855991226268</v>
      </c>
      <c r="AG32">
        <v>43.790234094730913</v>
      </c>
      <c r="AH32">
        <v>29.026284163345771</v>
      </c>
      <c r="AI32">
        <v>55.815837962320238</v>
      </c>
      <c r="AJ32">
        <v>35.999683917459393</v>
      </c>
      <c r="AK32">
        <v>39.007778408380553</v>
      </c>
      <c r="AL32">
        <v>17.292065986293231</v>
      </c>
      <c r="AM32"/>
      <c r="AN32"/>
      <c r="AO32"/>
      <c r="AP32"/>
      <c r="AQ32"/>
      <c r="AR32"/>
      <c r="AS32"/>
      <c r="AT32"/>
      <c r="AU32"/>
      <c r="AV32"/>
      <c r="AW32"/>
      <c r="AX32"/>
      <c r="AY32"/>
      <c r="AZ32"/>
      <c r="BA32"/>
      <c r="BB32"/>
      <c r="BC32"/>
      <c r="BD32"/>
      <c r="BE32"/>
      <c r="BF32"/>
      <c r="BG32"/>
      <c r="BH32"/>
      <c r="BI32"/>
    </row>
    <row r="33">
      <c r="A33" t="s">
        <v>334</v>
      </c>
      <c r="B33">
        <v>2006</v>
      </c>
      <c r="C33" t="s">
        <v>337</v>
      </c>
      <c r="D33">
        <v>152</v>
      </c>
      <c r="E33" t="s">
        <v>109</v>
      </c>
      <c r="F33" t="s">
        <v>48</v>
      </c>
      <c r="G33" t="s">
        <v>181</v>
      </c>
      <c r="H33">
        <v>56.490725286730367</v>
      </c>
      <c r="I33">
        <v>63.262317287487548</v>
      </c>
      <c r="J33">
        <v>75.601265079578525</v>
      </c>
      <c r="K33">
        <v>64.548314194484846</v>
      </c>
      <c r="L33">
        <v>59.625974727728291</v>
      </c>
      <c r="M33">
        <v>55.767352043053897</v>
      </c>
      <c r="N33">
        <v>42.036463751660087</v>
      </c>
      <c r="O33">
        <v>48.706877638246823</v>
      </c>
      <c r="P33">
        <v>52.099874008978723</v>
      </c>
      <c r="Q33">
        <v>75.630403998690326</v>
      </c>
      <c r="R33">
        <v>66.139210631937289</v>
      </c>
      <c r="S33">
        <v>79.624794297497061</v>
      </c>
      <c r="T33">
        <v>66.033472364503879</v>
      </c>
      <c r="U33">
        <v>72.433372557551692</v>
      </c>
      <c r="V33">
        <v>76.162255146643886</v>
      </c>
      <c r="W33" t="s">
        <v>149</v>
      </c>
      <c r="X33" t="s">
        <v>150</v>
      </c>
      <c r="Y33" t="s">
        <v>151</v>
      </c>
      <c r="Z33" t="s">
        <v>152</v>
      </c>
      <c r="AA33" t="s">
        <v>153</v>
      </c>
      <c r="AB33" t="s">
        <v>154</v>
      </c>
      <c r="AC33" t="s">
        <v>155</v>
      </c>
      <c r="AD33" t="s">
        <v>156</v>
      </c>
      <c r="AE33">
        <v>71.419866227324704</v>
      </c>
      <c r="AF33">
        <v>86.751440087737322</v>
      </c>
      <c r="AG33">
        <v>53.890543695229788</v>
      </c>
      <c r="AH33">
        <v>69.017843400970818</v>
      </c>
      <c r="AI33">
        <v>44.184162037679627</v>
      </c>
      <c r="AJ33">
        <v>62.560656955047122</v>
      </c>
      <c r="AK33">
        <v>59.582318433014748</v>
      </c>
      <c r="AL33">
        <v>79.48313009522488</v>
      </c>
      <c r="AM33"/>
      <c r="AN33"/>
      <c r="AO33"/>
      <c r="AP33"/>
      <c r="AQ33"/>
      <c r="AR33"/>
      <c r="AS33"/>
      <c r="AT33"/>
      <c r="AU33"/>
      <c r="AV33"/>
      <c r="AW33"/>
      <c r="AX33"/>
      <c r="AY33"/>
      <c r="AZ33"/>
      <c r="BA33"/>
      <c r="BB33"/>
      <c r="BC33"/>
      <c r="BD33"/>
      <c r="BE33"/>
      <c r="BF33"/>
      <c r="BG33"/>
      <c r="BH33"/>
      <c r="BI33"/>
    </row>
    <row r="34">
      <c r="A34" t="s">
        <v>334</v>
      </c>
      <c r="B34">
        <v>2006</v>
      </c>
      <c r="C34" t="s">
        <v>337</v>
      </c>
      <c r="D34">
        <v>153</v>
      </c>
      <c r="E34" t="s">
        <v>62</v>
      </c>
      <c r="F34" t="s">
        <v>168</v>
      </c>
      <c r="G34" t="s">
        <v>181</v>
      </c>
      <c r="H34">
        <v>0.028299006525350799</v>
      </c>
      <c r="I34">
        <v>0.0248574922403943</v>
      </c>
      <c r="J34">
        <v>0.1087255403671057</v>
      </c>
      <c r="K34">
        <v>0.197208597526983</v>
      </c>
      <c r="L34">
        <v>6.0107286214653399</v>
      </c>
      <c r="M34">
        <v>1.2923307338359991</v>
      </c>
      <c r="N34">
        <v>1.388043451264755</v>
      </c>
      <c r="O34">
        <v>2.517750395594653</v>
      </c>
      <c r="P34">
        <v>3.2059663179616829</v>
      </c>
      <c r="Q34">
        <v>26.04498962791439</v>
      </c>
      <c r="R34">
        <v>0</v>
      </c>
      <c r="S34">
        <v>0</v>
      </c>
      <c r="T34">
        <v>0</v>
      </c>
      <c r="U34">
        <v>0</v>
      </c>
      <c r="V34">
        <v>0.2116473993189644</v>
      </c>
      <c r="W34" t="s">
        <v>149</v>
      </c>
      <c r="X34" t="s">
        <v>150</v>
      </c>
      <c r="Y34" t="s">
        <v>151</v>
      </c>
      <c r="Z34" t="s">
        <v>152</v>
      </c>
      <c r="AA34" t="s">
        <v>153</v>
      </c>
      <c r="AB34" t="s">
        <v>154</v>
      </c>
      <c r="AC34" t="s">
        <v>155</v>
      </c>
      <c r="AD34" t="s">
        <v>156</v>
      </c>
      <c r="AE34">
        <v>12.366547974554701</v>
      </c>
      <c r="AF34">
        <v>0.1903169097092571</v>
      </c>
      <c r="AG34">
        <v>0.0088023459634356</v>
      </c>
      <c r="AH34">
        <v>0.1421500249970262</v>
      </c>
      <c r="AI34">
        <v>10.661564543547181</v>
      </c>
      <c r="AJ34">
        <v>0.32715793184749292</v>
      </c>
      <c r="AK34">
        <v>0.11198607749201669</v>
      </c>
      <c r="AL34">
        <v>0.32600411071784718</v>
      </c>
      <c r="AM34">
        <v>2.6840519999999999</v>
      </c>
      <c r="AN34">
        <v>2.3006160000000002</v>
      </c>
      <c r="AO34">
        <v>10.312742</v>
      </c>
      <c r="AP34">
        <v>18.543236</v>
      </c>
      <c r="AQ34">
        <v>565.61681300000021</v>
      </c>
      <c r="AR34">
        <v>21.860064000000001</v>
      </c>
      <c r="AS34">
        <v>23.532511</v>
      </c>
      <c r="AT34">
        <v>42.677528000000002</v>
      </c>
      <c r="AU34">
        <v>54.195967999999993</v>
      </c>
      <c r="AV34">
        <v>440.8580330000002</v>
      </c>
      <c r="AW34">
        <v>0</v>
      </c>
      <c r="AX34">
        <v>0</v>
      </c>
      <c r="AY34">
        <v>0</v>
      </c>
      <c r="AZ34">
        <v>0</v>
      </c>
      <c r="BA34">
        <v>16.333355000000001</v>
      </c>
      <c r="BB34">
        <v>147.88095799999999</v>
      </c>
      <c r="BC34">
        <v>2.4102960000000002</v>
      </c>
      <c r="BD34">
        <v>0.56789500000000004</v>
      </c>
      <c r="BE34">
        <v>13.576311</v>
      </c>
      <c r="BF34">
        <v>367.26619600000009</v>
      </c>
      <c r="BG34">
        <v>28.997703999999999</v>
      </c>
      <c r="BH34">
        <v>7.4650679999999996</v>
      </c>
      <c r="BI34">
        <v>31.293030999999999</v>
      </c>
    </row>
    <row r="35">
      <c r="A35" t="s">
        <v>334</v>
      </c>
      <c r="B35">
        <v>2006</v>
      </c>
      <c r="C35" t="s">
        <v>337</v>
      </c>
      <c r="D35">
        <v>154</v>
      </c>
      <c r="E35" t="s">
        <v>62</v>
      </c>
      <c r="F35" t="s">
        <v>169</v>
      </c>
      <c r="G35" t="s">
        <v>181</v>
      </c>
      <c r="H35">
        <v>4.4379328040169526</v>
      </c>
      <c r="I35">
        <v>1.7538351579676801</v>
      </c>
      <c r="J35">
        <v>3.1673911879675241</v>
      </c>
      <c r="K35">
        <v>7.6476166536771251</v>
      </c>
      <c r="L35">
        <v>39.279853691711708</v>
      </c>
      <c r="M35">
        <v>27.550309099895031</v>
      </c>
      <c r="N35">
        <v>43.721291089187972</v>
      </c>
      <c r="O35">
        <v>51.75233920288138</v>
      </c>
      <c r="P35">
        <v>46.941896454469727</v>
      </c>
      <c r="Q35">
        <v>31.283941398410231</v>
      </c>
      <c r="R35">
        <v>1.933094434308755</v>
      </c>
      <c r="S35">
        <v>1.5047644420141739</v>
      </c>
      <c r="T35">
        <v>3.3728380580250961</v>
      </c>
      <c r="U35">
        <v>2.7112357890591161</v>
      </c>
      <c r="V35">
        <v>14.999432998665171</v>
      </c>
      <c r="W35" t="s">
        <v>149</v>
      </c>
      <c r="X35" t="s">
        <v>150</v>
      </c>
      <c r="Y35" t="s">
        <v>151</v>
      </c>
      <c r="Z35" t="s">
        <v>152</v>
      </c>
      <c r="AA35" t="s">
        <v>153</v>
      </c>
      <c r="AB35" t="s">
        <v>154</v>
      </c>
      <c r="AC35" t="s">
        <v>155</v>
      </c>
      <c r="AD35" t="s">
        <v>156</v>
      </c>
      <c r="AE35">
        <v>18.975662888253041</v>
      </c>
      <c r="AF35">
        <v>19.600251344757851</v>
      </c>
      <c r="AG35">
        <v>7.6817187013074024</v>
      </c>
      <c r="AH35">
        <v>10.907537851890369</v>
      </c>
      <c r="AI35">
        <v>43.965259831293793</v>
      </c>
      <c r="AJ35">
        <v>5.1382974839074329</v>
      </c>
      <c r="AK35">
        <v>4.9161348390531154</v>
      </c>
      <c r="AL35">
        <v>10.30230535011485</v>
      </c>
      <c r="AM35">
        <v>420.92086899999998</v>
      </c>
      <c r="AN35">
        <v>162.32133099999999</v>
      </c>
      <c r="AO35">
        <v>300.43068099999999</v>
      </c>
      <c r="AP35">
        <v>719.09420899999986</v>
      </c>
      <c r="AQ35">
        <v>3696.2816090000019</v>
      </c>
      <c r="AR35">
        <v>466.01965300000012</v>
      </c>
      <c r="AS35">
        <v>741.23887300000035</v>
      </c>
      <c r="AT35">
        <v>877.23624599999971</v>
      </c>
      <c r="AU35">
        <v>793.53968999999984</v>
      </c>
      <c r="AV35">
        <v>529.53666199999998</v>
      </c>
      <c r="AW35">
        <v>165.09543500000001</v>
      </c>
      <c r="AX35">
        <v>106.90269000000001</v>
      </c>
      <c r="AY35">
        <v>252.52885599999999</v>
      </c>
      <c r="AZ35">
        <v>209.407129</v>
      </c>
      <c r="BA35">
        <v>1157.543465</v>
      </c>
      <c r="BB35">
        <v>226.91370400000011</v>
      </c>
      <c r="BC35">
        <v>248.23021499999999</v>
      </c>
      <c r="BD35">
        <v>495.596249</v>
      </c>
      <c r="BE35">
        <v>1041.7453399999999</v>
      </c>
      <c r="BF35">
        <v>1514.5013350000011</v>
      </c>
      <c r="BG35">
        <v>455.43395100000021</v>
      </c>
      <c r="BH35">
        <v>327.71288800000002</v>
      </c>
      <c r="BI35">
        <v>988.91501700000003</v>
      </c>
    </row>
    <row r="36">
      <c r="A36" t="s">
        <v>334</v>
      </c>
      <c r="B36">
        <v>2006</v>
      </c>
      <c r="C36" t="s">
        <v>337</v>
      </c>
      <c r="D36">
        <v>155</v>
      </c>
      <c r="E36" t="s">
        <v>62</v>
      </c>
      <c r="F36" t="s">
        <v>170</v>
      </c>
      <c r="G36" t="s">
        <v>181</v>
      </c>
      <c r="H36">
        <v>2.6274586272523059</v>
      </c>
      <c r="I36">
        <v>1.610488704238304</v>
      </c>
      <c r="J36">
        <v>1.966274617999455</v>
      </c>
      <c r="K36">
        <v>4.314061996046278</v>
      </c>
      <c r="L36">
        <v>29.71897879966107</v>
      </c>
      <c r="M36">
        <v>15.94814293243901</v>
      </c>
      <c r="N36">
        <v>27.212084589836991</v>
      </c>
      <c r="O36">
        <v>36.977016404867967</v>
      </c>
      <c r="P36">
        <v>47.674505680915203</v>
      </c>
      <c r="Q36">
        <v>42.437385426361793</v>
      </c>
      <c r="R36">
        <v>1.0343306357214721</v>
      </c>
      <c r="S36">
        <v>1.27335106367533</v>
      </c>
      <c r="T36">
        <v>1.791707321299542</v>
      </c>
      <c r="U36">
        <v>2.3122565333913871</v>
      </c>
      <c r="V36">
        <v>5.3556711172262448</v>
      </c>
      <c r="W36" t="s">
        <v>149</v>
      </c>
      <c r="X36" t="s">
        <v>150</v>
      </c>
      <c r="Y36" t="s">
        <v>151</v>
      </c>
      <c r="Z36" t="s">
        <v>152</v>
      </c>
      <c r="AA36" t="s">
        <v>153</v>
      </c>
      <c r="AB36" t="s">
        <v>154</v>
      </c>
      <c r="AC36" t="s">
        <v>155</v>
      </c>
      <c r="AD36" t="s">
        <v>156</v>
      </c>
      <c r="AE36">
        <v>11.3396655179187</v>
      </c>
      <c r="AF36">
        <v>1.8597051845548529</v>
      </c>
      <c r="AG36">
        <v>5.3388564343694194</v>
      </c>
      <c r="AH36">
        <v>9.3494627227090028</v>
      </c>
      <c r="AI36">
        <v>34.1216858322909</v>
      </c>
      <c r="AJ36">
        <v>6.769109695451152</v>
      </c>
      <c r="AK36">
        <v>2.0220900593126432</v>
      </c>
      <c r="AL36">
        <v>5.0034013212914852</v>
      </c>
      <c r="AM36">
        <v>249.204352</v>
      </c>
      <c r="AN36">
        <v>149.05429899999999</v>
      </c>
      <c r="AO36">
        <v>186.503399</v>
      </c>
      <c r="AP36">
        <v>405.64494000000008</v>
      </c>
      <c r="AQ36">
        <v>2796.5917500000041</v>
      </c>
      <c r="AR36">
        <v>269.766412</v>
      </c>
      <c r="AS36">
        <v>461.34627800000021</v>
      </c>
      <c r="AT36">
        <v>626.78479000000016</v>
      </c>
      <c r="AU36">
        <v>805.9242449999997</v>
      </c>
      <c r="AV36">
        <v>718.32865099999981</v>
      </c>
      <c r="AW36">
        <v>88.336742999999998</v>
      </c>
      <c r="AX36">
        <v>90.462434000000002</v>
      </c>
      <c r="AY36">
        <v>134.147502</v>
      </c>
      <c r="AZ36">
        <v>178.59125499999999</v>
      </c>
      <c r="BA36">
        <v>413.31043000000011</v>
      </c>
      <c r="BB36">
        <v>135.60135</v>
      </c>
      <c r="BC36">
        <v>23.552504999999989</v>
      </c>
      <c r="BD36">
        <v>344.44338899999991</v>
      </c>
      <c r="BE36">
        <v>892.93838399999993</v>
      </c>
      <c r="BF36">
        <v>1175.413018</v>
      </c>
      <c r="BG36">
        <v>599.98129400000005</v>
      </c>
      <c r="BH36">
        <v>134.79389699999999</v>
      </c>
      <c r="BI36">
        <v>480.27490300000022</v>
      </c>
    </row>
    <row r="37">
      <c r="A37" t="s">
        <v>334</v>
      </c>
      <c r="B37">
        <v>2006</v>
      </c>
      <c r="C37" t="s">
        <v>337</v>
      </c>
      <c r="D37">
        <v>156</v>
      </c>
      <c r="E37" t="s">
        <v>62</v>
      </c>
      <c r="F37" t="s">
        <v>171</v>
      </c>
      <c r="G37" t="s">
        <v>181</v>
      </c>
      <c r="H37">
        <v>92.906309562205408</v>
      </c>
      <c r="I37">
        <v>96.610818645553536</v>
      </c>
      <c r="J37">
        <v>94.757608653665955</v>
      </c>
      <c r="K37">
        <v>87.841112752749666</v>
      </c>
      <c r="L37">
        <v>24.990438887162028</v>
      </c>
      <c r="M37">
        <v>55.209217233829897</v>
      </c>
      <c r="N37">
        <v>27.678580869710341</v>
      </c>
      <c r="O37">
        <v>8.752893996656006</v>
      </c>
      <c r="P37">
        <v>2.17763154665337</v>
      </c>
      <c r="Q37">
        <v>0.2336835473134973</v>
      </c>
      <c r="R37">
        <v>97.032574929969712</v>
      </c>
      <c r="S37">
        <v>97.221884494310459</v>
      </c>
      <c r="T37">
        <v>94.835454620675335</v>
      </c>
      <c r="U37">
        <v>94.976507677549478</v>
      </c>
      <c r="V37">
        <v>79.433248484789559</v>
      </c>
      <c r="W37" t="s">
        <v>149</v>
      </c>
      <c r="X37" t="s">
        <v>150</v>
      </c>
      <c r="Y37" t="s">
        <v>151</v>
      </c>
      <c r="Z37" t="s">
        <v>152</v>
      </c>
      <c r="AA37" t="s">
        <v>153</v>
      </c>
      <c r="AB37" t="s">
        <v>154</v>
      </c>
      <c r="AC37" t="s">
        <v>155</v>
      </c>
      <c r="AD37" t="s">
        <v>156</v>
      </c>
      <c r="AE37">
        <v>57.318123619273599</v>
      </c>
      <c r="AF37">
        <v>78.349726560978056</v>
      </c>
      <c r="AG37">
        <v>86.970622518359704</v>
      </c>
      <c r="AH37">
        <v>79.600849400403646</v>
      </c>
      <c r="AI37">
        <v>11.251489792868069</v>
      </c>
      <c r="AJ37">
        <v>87.765434888793806</v>
      </c>
      <c r="AK37">
        <v>92.949789024142277</v>
      </c>
      <c r="AL37">
        <v>84.368289217875741</v>
      </c>
      <c r="AM37">
        <v>8811.8063710000042</v>
      </c>
      <c r="AN37">
        <v>8941.5453900000193</v>
      </c>
      <c r="AO37">
        <v>8987.8676830000259</v>
      </c>
      <c r="AP37">
        <v>8259.5713610000112</v>
      </c>
      <c r="AQ37">
        <v>2351.6304409999998</v>
      </c>
      <c r="AR37">
        <v>933.87628299999983</v>
      </c>
      <c r="AS37">
        <v>469.25512900000018</v>
      </c>
      <c r="AT37">
        <v>148.36732000000009</v>
      </c>
      <c r="AU37">
        <v>36.812254999999993</v>
      </c>
      <c r="AV37">
        <v>3.9555120000000001</v>
      </c>
      <c r="AW37">
        <v>8287.0422070000004</v>
      </c>
      <c r="AX37">
        <v>6906.9155870000131</v>
      </c>
      <c r="AY37">
        <v>7100.4561890000059</v>
      </c>
      <c r="AZ37">
        <v>7335.6798680000138</v>
      </c>
      <c r="BA37">
        <v>6130.0608959999981</v>
      </c>
      <c r="BB37">
        <v>685.41836000000001</v>
      </c>
      <c r="BC37">
        <v>992.27143199999966</v>
      </c>
      <c r="BD37">
        <v>5611.0248199999996</v>
      </c>
      <c r="BE37">
        <v>7602.4319190000242</v>
      </c>
      <c r="BF37">
        <v>387.58775400000002</v>
      </c>
      <c r="BG37">
        <v>7779.1056080000053</v>
      </c>
      <c r="BH37">
        <v>6196.0960790000117</v>
      </c>
      <c r="BI37">
        <v>8098.4852739999997</v>
      </c>
    </row>
    <row r="38">
      <c r="A38" t="s">
        <v>334</v>
      </c>
      <c r="B38">
        <v>2006</v>
      </c>
      <c r="C38" t="s">
        <v>337</v>
      </c>
      <c r="D38">
        <v>222</v>
      </c>
      <c r="E38" t="s">
        <v>36</v>
      </c>
      <c r="F38" t="s">
        <v>15</v>
      </c>
      <c r="G38" t="s">
        <v>356</v>
      </c>
      <c r="H38">
        <v>3.8261092318604808</v>
      </c>
      <c r="I38">
        <v>4.4292656944100441</v>
      </c>
      <c r="J38">
        <v>4.6850956823181491</v>
      </c>
      <c r="K38">
        <v>7.7266901022384316</v>
      </c>
      <c r="L38">
        <v>26.606881897480079</v>
      </c>
      <c r="M38">
        <v>13.403120435186381</v>
      </c>
      <c r="N38">
        <v>21.37536324708687</v>
      </c>
      <c r="O38">
        <v>26.292691995445761</v>
      </c>
      <c r="P38">
        <v>32.408205842475112</v>
      </c>
      <c r="Q38">
        <v>54.72264096003633</v>
      </c>
      <c r="R38">
        <v>2.6815455610678351</v>
      </c>
      <c r="S38">
        <v>4.1988057224158286</v>
      </c>
      <c r="T38">
        <v>4.4033475640324058</v>
      </c>
      <c r="U38">
        <v>5.4323267805131454</v>
      </c>
      <c r="V38">
        <v>8.6119662401225021</v>
      </c>
      <c r="W38" t="s">
        <v>149</v>
      </c>
      <c r="X38" t="s">
        <v>150</v>
      </c>
      <c r="Y38" t="s">
        <v>151</v>
      </c>
      <c r="Z38" t="s">
        <v>152</v>
      </c>
      <c r="AA38" t="s">
        <v>153</v>
      </c>
      <c r="AB38" t="s">
        <v>154</v>
      </c>
      <c r="AC38" t="s">
        <v>155</v>
      </c>
      <c r="AD38" t="s">
        <v>156</v>
      </c>
      <c r="AE38">
        <v>19.380105677472169</v>
      </c>
      <c r="AF38">
        <v>8.8014289841320572</v>
      </c>
      <c r="AG38">
        <v>7.5152843032124688</v>
      </c>
      <c r="AH38">
        <v>10.00687005488078</v>
      </c>
      <c r="AI38">
        <v>30.941693116265188</v>
      </c>
      <c r="AJ38">
        <v>4.8990254797141297</v>
      </c>
      <c r="AK38">
        <v>3.830450124187045</v>
      </c>
      <c r="AL38">
        <v>9.4307107366218972</v>
      </c>
      <c r="AM38">
        <v>363</v>
      </c>
      <c r="AN38">
        <v>409</v>
      </c>
      <c r="AO38">
        <v>444</v>
      </c>
      <c r="AP38">
        <v>725</v>
      </c>
      <c r="AQ38">
        <v>2500</v>
      </c>
      <c r="AR38">
        <v>225</v>
      </c>
      <c r="AS38">
        <v>363</v>
      </c>
      <c r="AT38">
        <v>446</v>
      </c>
      <c r="AU38">
        <v>543</v>
      </c>
      <c r="AV38">
        <v>925</v>
      </c>
      <c r="AW38">
        <v>229</v>
      </c>
      <c r="AX38">
        <v>298</v>
      </c>
      <c r="AY38">
        <v>330</v>
      </c>
      <c r="AZ38">
        <v>419</v>
      </c>
      <c r="BA38">
        <v>665</v>
      </c>
      <c r="BB38">
        <v>232</v>
      </c>
      <c r="BC38">
        <v>111</v>
      </c>
      <c r="BD38">
        <v>485</v>
      </c>
      <c r="BE38">
        <v>954</v>
      </c>
      <c r="BF38">
        <v>1065</v>
      </c>
      <c r="BG38">
        <v>433</v>
      </c>
      <c r="BH38">
        <v>255</v>
      </c>
      <c r="BI38">
        <v>905</v>
      </c>
    </row>
    <row r="39">
      <c r="A39" t="s">
        <v>334</v>
      </c>
      <c r="B39">
        <v>2006</v>
      </c>
      <c r="C39" t="s">
        <v>337</v>
      </c>
      <c r="D39">
        <v>223</v>
      </c>
      <c r="E39" t="s">
        <v>36</v>
      </c>
      <c r="F39" t="s">
        <v>16</v>
      </c>
      <c r="G39" t="s">
        <v>357</v>
      </c>
      <c r="H39">
        <v>72.665355137908136</v>
      </c>
      <c r="I39">
        <v>81.519916003823894</v>
      </c>
      <c r="J39">
        <v>81.527801351465769</v>
      </c>
      <c r="K39">
        <v>76.232987782971279</v>
      </c>
      <c r="L39">
        <v>60.626735452560283</v>
      </c>
      <c r="M39">
        <v>67.014591978917736</v>
      </c>
      <c r="N39">
        <v>64.673784508619008</v>
      </c>
      <c r="O39">
        <v>61.887165266078803</v>
      </c>
      <c r="P39">
        <v>55.173380538688541</v>
      </c>
      <c r="Q39">
        <v>36.595753651030243</v>
      </c>
      <c r="R39">
        <v>73.483452751913148</v>
      </c>
      <c r="S39">
        <v>81.908382025092791</v>
      </c>
      <c r="T39">
        <v>82.476736945748769</v>
      </c>
      <c r="U39">
        <v>79.750761298005742</v>
      </c>
      <c r="V39">
        <v>74.889729287707112</v>
      </c>
      <c r="W39" t="s">
        <v>149</v>
      </c>
      <c r="X39" t="s">
        <v>150</v>
      </c>
      <c r="Y39" t="s">
        <v>151</v>
      </c>
      <c r="Z39" t="s">
        <v>152</v>
      </c>
      <c r="AA39" t="s">
        <v>153</v>
      </c>
      <c r="AB39" t="s">
        <v>154</v>
      </c>
      <c r="AC39" t="s">
        <v>155</v>
      </c>
      <c r="AD39" t="s">
        <v>156</v>
      </c>
      <c r="AE39">
        <v>68.271934935399841</v>
      </c>
      <c r="AF39">
        <v>66.222844180462985</v>
      </c>
      <c r="AG39">
        <v>82.520380870866887</v>
      </c>
      <c r="AH39">
        <v>76.394357503457272</v>
      </c>
      <c r="AI39">
        <v>53.977346027572949</v>
      </c>
      <c r="AJ39">
        <v>67.618806472666222</v>
      </c>
      <c r="AK39">
        <v>73.96253718922965</v>
      </c>
      <c r="AL39">
        <v>83.162929930419622</v>
      </c>
      <c r="AM39">
        <v>6904</v>
      </c>
      <c r="AN39">
        <v>7534</v>
      </c>
      <c r="AO39">
        <v>7731</v>
      </c>
      <c r="AP39">
        <v>7154</v>
      </c>
      <c r="AQ39">
        <v>5696</v>
      </c>
      <c r="AR39">
        <v>1125</v>
      </c>
      <c r="AS39">
        <v>1098</v>
      </c>
      <c r="AT39">
        <v>1049</v>
      </c>
      <c r="AU39">
        <v>925</v>
      </c>
      <c r="AV39">
        <v>618</v>
      </c>
      <c r="AW39">
        <v>6288</v>
      </c>
      <c r="AX39">
        <v>5808</v>
      </c>
      <c r="AY39">
        <v>6173</v>
      </c>
      <c r="AZ39">
        <v>6156</v>
      </c>
      <c r="BA39">
        <v>5779</v>
      </c>
      <c r="BB39">
        <v>816</v>
      </c>
      <c r="BC39">
        <v>839</v>
      </c>
      <c r="BD39">
        <v>5330</v>
      </c>
      <c r="BE39">
        <v>7286</v>
      </c>
      <c r="BF39">
        <v>1858</v>
      </c>
      <c r="BG39">
        <v>5978</v>
      </c>
      <c r="BH39">
        <v>4928</v>
      </c>
      <c r="BI39">
        <v>7983</v>
      </c>
    </row>
    <row r="40">
      <c r="A40" t="s">
        <v>334</v>
      </c>
      <c r="B40">
        <v>2006</v>
      </c>
      <c r="C40" t="s">
        <v>337</v>
      </c>
      <c r="D40">
        <v>224</v>
      </c>
      <c r="E40" t="s">
        <v>36</v>
      </c>
      <c r="F40" t="s">
        <v>20</v>
      </c>
      <c r="G40" t="s">
        <v>358</v>
      </c>
      <c r="H40">
        <v>23.508535630231439</v>
      </c>
      <c r="I40">
        <v>14.05081830176594</v>
      </c>
      <c r="J40">
        <v>13.787102966216009</v>
      </c>
      <c r="K40">
        <v>16.040322114790289</v>
      </c>
      <c r="L40">
        <v>12.766382649959761</v>
      </c>
      <c r="M40">
        <v>19.582287585895848</v>
      </c>
      <c r="N40">
        <v>13.95085224429412</v>
      </c>
      <c r="O40">
        <v>11.820142738475409</v>
      </c>
      <c r="P40">
        <v>12.418413618836331</v>
      </c>
      <c r="Q40">
        <v>8.6816053889333595</v>
      </c>
      <c r="R40">
        <v>23.83500168701908</v>
      </c>
      <c r="S40">
        <v>13.89281225249124</v>
      </c>
      <c r="T40">
        <v>13.119915490218879</v>
      </c>
      <c r="U40">
        <v>14.81691192148101</v>
      </c>
      <c r="V40">
        <v>16.498304472170322</v>
      </c>
      <c r="W40" t="s">
        <v>149</v>
      </c>
      <c r="X40" t="s">
        <v>150</v>
      </c>
      <c r="Y40" t="s">
        <v>151</v>
      </c>
      <c r="Z40" t="s">
        <v>152</v>
      </c>
      <c r="AA40" t="s">
        <v>153</v>
      </c>
      <c r="AB40" t="s">
        <v>154</v>
      </c>
      <c r="AC40" t="s">
        <v>155</v>
      </c>
      <c r="AD40" t="s">
        <v>156</v>
      </c>
      <c r="AE40">
        <v>12.34795938712803</v>
      </c>
      <c r="AF40">
        <v>24.975726835405041</v>
      </c>
      <c r="AG40">
        <v>9.9643348259205347</v>
      </c>
      <c r="AH40">
        <v>13.5987724416619</v>
      </c>
      <c r="AI40">
        <v>15.08096085616177</v>
      </c>
      <c r="AJ40">
        <v>27.482168047619489</v>
      </c>
      <c r="AK40">
        <v>22.207012686583312</v>
      </c>
      <c r="AL40">
        <v>7.4063593329584068</v>
      </c>
      <c r="AM40">
        <v>2233</v>
      </c>
      <c r="AN40">
        <v>1299</v>
      </c>
      <c r="AO40">
        <v>1307</v>
      </c>
      <c r="AP40">
        <v>1505</v>
      </c>
      <c r="AQ40">
        <v>1199</v>
      </c>
      <c r="AR40">
        <v>329</v>
      </c>
      <c r="AS40">
        <v>237</v>
      </c>
      <c r="AT40">
        <v>200</v>
      </c>
      <c r="AU40">
        <v>208</v>
      </c>
      <c r="AV40">
        <v>147</v>
      </c>
      <c r="AW40">
        <v>2039</v>
      </c>
      <c r="AX40">
        <v>985</v>
      </c>
      <c r="AY40">
        <v>982</v>
      </c>
      <c r="AZ40">
        <v>1144</v>
      </c>
      <c r="BA40">
        <v>1273</v>
      </c>
      <c r="BB40">
        <v>148</v>
      </c>
      <c r="BC40">
        <v>316</v>
      </c>
      <c r="BD40">
        <v>644</v>
      </c>
      <c r="BE40">
        <v>1297</v>
      </c>
      <c r="BF40">
        <v>519</v>
      </c>
      <c r="BG40">
        <v>2430</v>
      </c>
      <c r="BH40">
        <v>1480</v>
      </c>
      <c r="BI40">
        <v>711</v>
      </c>
    </row>
    <row r="41">
      <c r="A41" t="s">
        <v>334</v>
      </c>
      <c r="B41">
        <v>2006</v>
      </c>
      <c r="C41" t="s">
        <v>337</v>
      </c>
      <c r="D41">
        <v>225</v>
      </c>
      <c r="E41" t="s">
        <v>173</v>
      </c>
      <c r="F41" t="s">
        <v>174</v>
      </c>
      <c r="G41" t="s">
        <v>181</v>
      </c>
      <c r="H41">
        <v>76.491464369768565</v>
      </c>
      <c r="I41">
        <v>85.828041201108533</v>
      </c>
      <c r="J41">
        <v>86.186403207791301</v>
      </c>
      <c r="K41">
        <v>83.799958628006991</v>
      </c>
      <c r="L41">
        <v>87.070127522619146</v>
      </c>
      <c r="M41">
        <v>79.797867555537849</v>
      </c>
      <c r="N41">
        <v>86.049147755705889</v>
      </c>
      <c r="O41">
        <v>88.179857261524603</v>
      </c>
      <c r="P41">
        <v>86.826250704804522</v>
      </c>
      <c r="Q41">
        <v>91.153228015328551</v>
      </c>
      <c r="R41">
        <v>76.16499831298097</v>
      </c>
      <c r="S41">
        <v>85.949079792773375</v>
      </c>
      <c r="T41">
        <v>86.846260917410717</v>
      </c>
      <c r="U41">
        <v>85.129604722949267</v>
      </c>
      <c r="V41">
        <v>83.501695527829639</v>
      </c>
      <c r="W41" t="s">
        <v>149</v>
      </c>
      <c r="X41" t="s">
        <v>150</v>
      </c>
      <c r="Y41" t="s">
        <v>151</v>
      </c>
      <c r="Z41" t="s">
        <v>152</v>
      </c>
      <c r="AA41" t="s">
        <v>153</v>
      </c>
      <c r="AB41" t="s">
        <v>154</v>
      </c>
      <c r="AC41" t="s">
        <v>155</v>
      </c>
      <c r="AD41" t="s">
        <v>156</v>
      </c>
      <c r="AE41">
        <v>87.652040612872099</v>
      </c>
      <c r="AF41">
        <v>75.02427316459503</v>
      </c>
      <c r="AG41">
        <v>89.91201138792772</v>
      </c>
      <c r="AH41">
        <v>86.283217369906581</v>
      </c>
      <c r="AI41">
        <v>84.815139403587736</v>
      </c>
      <c r="AJ41">
        <v>72.335535439664696</v>
      </c>
      <c r="AK41">
        <v>77.757259270006557</v>
      </c>
      <c r="AL41">
        <v>92.593640667041626</v>
      </c>
      <c r="AM41"/>
      <c r="AN41"/>
      <c r="AO41"/>
      <c r="AP41"/>
      <c r="AQ41"/>
      <c r="AR41"/>
      <c r="AS41"/>
      <c r="AT41"/>
      <c r="AU41"/>
      <c r="AV41"/>
      <c r="AW41"/>
      <c r="AX41"/>
      <c r="AY41"/>
      <c r="AZ41"/>
      <c r="BA41"/>
      <c r="BB41"/>
      <c r="BC41"/>
      <c r="BD41"/>
      <c r="BE41"/>
      <c r="BF41"/>
      <c r="BG41"/>
      <c r="BH41"/>
      <c r="BI41"/>
    </row>
    <row r="42">
      <c r="A42" t="s">
        <v>334</v>
      </c>
      <c r="B42">
        <v>2006</v>
      </c>
      <c r="C42" t="s">
        <v>337</v>
      </c>
      <c r="D42">
        <v>226</v>
      </c>
      <c r="E42" t="s">
        <v>173</v>
      </c>
      <c r="F42" t="s">
        <v>175</v>
      </c>
      <c r="G42" t="s">
        <v>181</v>
      </c>
      <c r="H42">
        <v>18.662159038914371</v>
      </c>
      <c r="I42">
        <v>10.824658235121239</v>
      </c>
      <c r="J42">
        <v>11.67244130175103</v>
      </c>
      <c r="K42">
        <v>11.17717652948804</v>
      </c>
      <c r="L42">
        <v>10.072114273122841</v>
      </c>
      <c r="M42">
        <v>17.276959319413368</v>
      </c>
      <c r="N42">
        <v>12.135107656949311</v>
      </c>
      <c r="O42">
        <v>9.7737333730681115</v>
      </c>
      <c r="P42">
        <v>10.95375005874542</v>
      </c>
      <c r="Q42">
        <v>7.5597138462043603</v>
      </c>
      <c r="R42">
        <v>18.685047467474551</v>
      </c>
      <c r="S42">
        <v>10.735535165707759</v>
      </c>
      <c r="T42">
        <v>10.786071943171111</v>
      </c>
      <c r="U42">
        <v>11.22943995984568</v>
      </c>
      <c r="V42">
        <v>11.24223739584801</v>
      </c>
      <c r="W42" t="s">
        <v>149</v>
      </c>
      <c r="X42" t="s">
        <v>150</v>
      </c>
      <c r="Y42" t="s">
        <v>151</v>
      </c>
      <c r="Z42" t="s">
        <v>152</v>
      </c>
      <c r="AA42" t="s">
        <v>153</v>
      </c>
      <c r="AB42" t="s">
        <v>154</v>
      </c>
      <c r="AC42" t="s">
        <v>155</v>
      </c>
      <c r="AD42" t="s">
        <v>156</v>
      </c>
      <c r="AE42">
        <v>8.0895752940490713</v>
      </c>
      <c r="AF42">
        <v>21.566875203748339</v>
      </c>
      <c r="AG42">
        <v>4.4268471527983397</v>
      </c>
      <c r="AH42">
        <v>10.443770459817291</v>
      </c>
      <c r="AI42">
        <v>13.86772558933113</v>
      </c>
      <c r="AJ42">
        <v>25.467109810666539</v>
      </c>
      <c r="AK42">
        <v>11.866681589046831</v>
      </c>
      <c r="AL42">
        <v>7.30285070820723</v>
      </c>
      <c r="AM42"/>
      <c r="AN42"/>
      <c r="AO42"/>
      <c r="AP42"/>
      <c r="AQ42"/>
      <c r="AR42"/>
      <c r="AS42"/>
      <c r="AT42"/>
      <c r="AU42"/>
      <c r="AV42"/>
      <c r="AW42"/>
      <c r="AX42"/>
      <c r="AY42"/>
      <c r="AZ42"/>
      <c r="BA42"/>
      <c r="BB42"/>
      <c r="BC42"/>
      <c r="BD42"/>
      <c r="BE42"/>
      <c r="BF42"/>
      <c r="BG42"/>
      <c r="BH42"/>
      <c r="BI42"/>
    </row>
    <row r="43">
      <c r="A43" t="s">
        <v>334</v>
      </c>
      <c r="B43">
        <v>2006</v>
      </c>
      <c r="C43" t="s">
        <v>337</v>
      </c>
      <c r="D43">
        <v>227</v>
      </c>
      <c r="E43" t="s">
        <v>173</v>
      </c>
      <c r="F43" t="s">
        <v>176</v>
      </c>
      <c r="G43" t="s">
        <v>181</v>
      </c>
      <c r="H43">
        <v>4.8463765913170844</v>
      </c>
      <c r="I43">
        <v>3.206356235119328</v>
      </c>
      <c r="J43">
        <v>2.110424791334657</v>
      </c>
      <c r="K43">
        <v>4.8326315528762196</v>
      </c>
      <c r="L43">
        <v>2.6703421227202382</v>
      </c>
      <c r="M43">
        <v>2.154391614410367</v>
      </c>
      <c r="N43">
        <v>1.8157445873447999</v>
      </c>
      <c r="O43">
        <v>2.0464093654072979</v>
      </c>
      <c r="P43">
        <v>1.3575626129892171</v>
      </c>
      <c r="Q43">
        <v>1.1061892166671099</v>
      </c>
      <c r="R43">
        <v>5.1499542195445374</v>
      </c>
      <c r="S43">
        <v>3.1317674378421598</v>
      </c>
      <c r="T43">
        <v>2.3287357864375169</v>
      </c>
      <c r="U43">
        <v>3.5781689628052029</v>
      </c>
      <c r="V43">
        <v>5.2560670763223083</v>
      </c>
      <c r="W43" t="s">
        <v>149</v>
      </c>
      <c r="X43" t="s">
        <v>150</v>
      </c>
      <c r="Y43" t="s">
        <v>151</v>
      </c>
      <c r="Z43" t="s">
        <v>152</v>
      </c>
      <c r="AA43" t="s">
        <v>153</v>
      </c>
      <c r="AB43" t="s">
        <v>154</v>
      </c>
      <c r="AC43" t="s">
        <v>155</v>
      </c>
      <c r="AD43" t="s">
        <v>156</v>
      </c>
      <c r="AE43">
        <v>4.2583840930789556</v>
      </c>
      <c r="AF43">
        <v>3.408851631656701</v>
      </c>
      <c r="AG43">
        <v>5.5238027880788483</v>
      </c>
      <c r="AH43">
        <v>3.1364282446000402</v>
      </c>
      <c r="AI43">
        <v>1.1947834810888129</v>
      </c>
      <c r="AJ43">
        <v>1.9459731131693929</v>
      </c>
      <c r="AK43">
        <v>10.330132066226881</v>
      </c>
      <c r="AL43">
        <v>0.10350862475117729</v>
      </c>
      <c r="AM43"/>
      <c r="AN43"/>
      <c r="AO43"/>
      <c r="AP43"/>
      <c r="AQ43"/>
      <c r="AR43"/>
      <c r="AS43"/>
      <c r="AT43"/>
      <c r="AU43"/>
      <c r="AV43"/>
      <c r="AW43"/>
      <c r="AX43"/>
      <c r="AY43"/>
      <c r="AZ43"/>
      <c r="BA43"/>
      <c r="BB43"/>
      <c r="BC43"/>
      <c r="BD43"/>
      <c r="BE43"/>
      <c r="BF43"/>
      <c r="BG43"/>
      <c r="BH43"/>
      <c r="BI43"/>
    </row>
    <row r="44">
      <c r="A44" t="s">
        <v>334</v>
      </c>
      <c r="B44">
        <v>2006</v>
      </c>
      <c r="C44" t="s">
        <v>337</v>
      </c>
      <c r="D44">
        <v>228</v>
      </c>
      <c r="E44" t="s">
        <v>173</v>
      </c>
      <c r="F44" t="s">
        <v>166</v>
      </c>
      <c r="G44" t="s">
        <v>181</v>
      </c>
      <c r="H44">
        <v>0</v>
      </c>
      <c r="I44">
        <v>0.14094432865075859</v>
      </c>
      <c r="J44">
        <v>0.0307306991229622</v>
      </c>
      <c r="K44">
        <v>0.19023328962879299</v>
      </c>
      <c r="L44">
        <v>0.18741608153790079</v>
      </c>
      <c r="M44">
        <v>0.77078151063835809</v>
      </c>
      <c r="N44">
        <v>0</v>
      </c>
      <c r="O44">
        <v>0</v>
      </c>
      <c r="P44">
        <v>0.86243662346079297</v>
      </c>
      <c r="Q44">
        <v>0.18086892179993169</v>
      </c>
      <c r="R44">
        <v>0</v>
      </c>
      <c r="S44">
        <v>0.1836176036766401</v>
      </c>
      <c r="T44">
        <v>0.0389313529806272</v>
      </c>
      <c r="U44">
        <v>0.062786354399786998</v>
      </c>
      <c r="V44">
        <v>0</v>
      </c>
      <c r="W44" t="s">
        <v>149</v>
      </c>
      <c r="X44" t="s">
        <v>150</v>
      </c>
      <c r="Y44" t="s">
        <v>151</v>
      </c>
      <c r="Z44" t="s">
        <v>152</v>
      </c>
      <c r="AA44" t="s">
        <v>153</v>
      </c>
      <c r="AB44" t="s">
        <v>154</v>
      </c>
      <c r="AC44" t="s">
        <v>155</v>
      </c>
      <c r="AD44" t="s">
        <v>156</v>
      </c>
      <c r="AE44">
        <v>0</v>
      </c>
      <c r="AF44">
        <v>0</v>
      </c>
      <c r="AG44">
        <v>0.1373386711949999</v>
      </c>
      <c r="AH44">
        <v>0.13658392567605129</v>
      </c>
      <c r="AI44">
        <v>0.1223515259923174</v>
      </c>
      <c r="AJ44">
        <v>0.25138163649923478</v>
      </c>
      <c r="AK44">
        <v>0.045927074719765898</v>
      </c>
      <c r="AL44">
        <v>0</v>
      </c>
      <c r="AM44"/>
      <c r="AN44"/>
      <c r="AO44"/>
      <c r="AP44"/>
      <c r="AQ44"/>
      <c r="AR44"/>
      <c r="AS44"/>
      <c r="AT44"/>
      <c r="AU44"/>
      <c r="AV44"/>
      <c r="AW44"/>
      <c r="AX44"/>
      <c r="AY44"/>
      <c r="AZ44"/>
      <c r="BA44"/>
      <c r="BB44"/>
      <c r="BC44"/>
      <c r="BD44"/>
      <c r="BE44"/>
      <c r="BF44"/>
      <c r="BG44"/>
      <c r="BH44"/>
      <c r="BI44"/>
    </row>
    <row r="45">
      <c r="A45" t="s">
        <v>334</v>
      </c>
      <c r="B45">
        <v>2012</v>
      </c>
      <c r="C45" t="s">
        <v>338</v>
      </c>
      <c r="D45">
        <v>16</v>
      </c>
      <c r="E45" t="s">
        <v>13</v>
      </c>
      <c r="F45" t="s">
        <v>14</v>
      </c>
      <c r="G45" t="s">
        <v>343</v>
      </c>
      <c r="H45">
        <v>62.406584427273238</v>
      </c>
      <c r="I45">
        <v>62.603286003596573</v>
      </c>
      <c r="J45">
        <v>61.277960173468998</v>
      </c>
      <c r="K45">
        <v>61.444248571574398</v>
      </c>
      <c r="L45">
        <v>85.251132768524073</v>
      </c>
      <c r="M45">
        <v>92.440531077537486</v>
      </c>
      <c r="N45">
        <v>98.111264339979613</v>
      </c>
      <c r="O45">
        <v>99.24266947715185</v>
      </c>
      <c r="P45">
        <v>99.138795816753188</v>
      </c>
      <c r="Q45">
        <v>98.846088942824011</v>
      </c>
      <c r="R45">
        <v>60.623734727454753</v>
      </c>
      <c r="S45">
        <v>61.825947784511527</v>
      </c>
      <c r="T45">
        <v>61.260233685552308</v>
      </c>
      <c r="U45">
        <v>58.316299816874277</v>
      </c>
      <c r="V45">
        <v>60.616325726196102</v>
      </c>
      <c r="W45" t="s">
        <v>149</v>
      </c>
      <c r="X45" t="s">
        <v>150</v>
      </c>
      <c r="Y45" t="s">
        <v>151</v>
      </c>
      <c r="Z45" t="s">
        <v>152</v>
      </c>
      <c r="AA45" t="s">
        <v>153</v>
      </c>
      <c r="AB45" t="s">
        <v>154</v>
      </c>
      <c r="AC45" t="s">
        <v>225</v>
      </c>
      <c r="AD45" t="s">
        <v>156</v>
      </c>
      <c r="AE45">
        <v>75.293181368342971</v>
      </c>
      <c r="AF45">
        <v>74.586041352832197</v>
      </c>
      <c r="AG45">
        <v>44.710423098319723</v>
      </c>
      <c r="AH45">
        <v>72.921724174006613</v>
      </c>
      <c r="AI45">
        <v>98.526718811480663</v>
      </c>
      <c r="AJ45">
        <v>56.326618175527528</v>
      </c>
      <c r="AK45">
        <v>73.057476467809181</v>
      </c>
      <c r="AL45">
        <v>67.50967966055498</v>
      </c>
      <c r="AM45"/>
      <c r="AN45"/>
      <c r="AO45"/>
      <c r="AP45"/>
      <c r="AQ45"/>
      <c r="AR45"/>
      <c r="AS45"/>
      <c r="AT45"/>
      <c r="AU45"/>
      <c r="AV45"/>
      <c r="AW45"/>
      <c r="AX45"/>
      <c r="AY45"/>
      <c r="AZ45"/>
      <c r="BA45"/>
      <c r="BB45"/>
      <c r="BC45"/>
      <c r="BD45"/>
      <c r="BE45"/>
      <c r="BF45"/>
      <c r="BG45"/>
      <c r="BH45"/>
      <c r="BI45"/>
    </row>
    <row r="46">
      <c r="A46" t="s">
        <v>334</v>
      </c>
      <c r="B46">
        <v>2012</v>
      </c>
      <c r="C46" t="s">
        <v>338</v>
      </c>
      <c r="D46">
        <v>17</v>
      </c>
      <c r="E46" t="s">
        <v>13</v>
      </c>
      <c r="F46" t="s">
        <v>51</v>
      </c>
      <c r="G46" t="s">
        <v>181</v>
      </c>
      <c r="H46">
        <v>37.59341557272672</v>
      </c>
      <c r="I46">
        <v>37.396713996403427</v>
      </c>
      <c r="J46">
        <v>38.722039826530889</v>
      </c>
      <c r="K46">
        <v>38.555751428425538</v>
      </c>
      <c r="L46">
        <v>14.748867231476</v>
      </c>
      <c r="M46">
        <v>7.559468922462548</v>
      </c>
      <c r="N46">
        <v>1.8887356600203979</v>
      </c>
      <c r="O46">
        <v>0.75733052284816627</v>
      </c>
      <c r="P46">
        <v>0.86120418324681069</v>
      </c>
      <c r="Q46">
        <v>1.1539110571760189</v>
      </c>
      <c r="R46">
        <v>39.376265272545382</v>
      </c>
      <c r="S46">
        <v>38.174052215488153</v>
      </c>
      <c r="T46">
        <v>38.73976631444765</v>
      </c>
      <c r="U46">
        <v>41.683700183125723</v>
      </c>
      <c r="V46">
        <v>39.383674273804047</v>
      </c>
      <c r="W46" t="s">
        <v>149</v>
      </c>
      <c r="X46" t="s">
        <v>150</v>
      </c>
      <c r="Y46" t="s">
        <v>151</v>
      </c>
      <c r="Z46" t="s">
        <v>152</v>
      </c>
      <c r="AA46" t="s">
        <v>153</v>
      </c>
      <c r="AB46" t="s">
        <v>154</v>
      </c>
      <c r="AC46" t="s">
        <v>225</v>
      </c>
      <c r="AD46" t="s">
        <v>156</v>
      </c>
      <c r="AE46">
        <v>24.706818631656979</v>
      </c>
      <c r="AF46">
        <v>25.413958647167931</v>
      </c>
      <c r="AG46">
        <v>55.289576901680412</v>
      </c>
      <c r="AH46">
        <v>27.078275825993551</v>
      </c>
      <c r="AI46">
        <v>1.4732811885193411</v>
      </c>
      <c r="AJ46">
        <v>43.673381824472543</v>
      </c>
      <c r="AK46">
        <v>26.94252353219083</v>
      </c>
      <c r="AL46">
        <v>32.490320339444807</v>
      </c>
      <c r="AM46"/>
      <c r="AN46"/>
      <c r="AO46"/>
      <c r="AP46"/>
      <c r="AQ46"/>
      <c r="AR46"/>
      <c r="AS46"/>
      <c r="AT46"/>
      <c r="AU46"/>
      <c r="AV46"/>
      <c r="AW46"/>
      <c r="AX46"/>
      <c r="AY46"/>
      <c r="AZ46"/>
      <c r="BA46"/>
      <c r="BB46"/>
      <c r="BC46"/>
      <c r="BD46"/>
      <c r="BE46"/>
      <c r="BF46"/>
      <c r="BG46"/>
      <c r="BH46"/>
      <c r="BI46"/>
    </row>
    <row r="47">
      <c r="A47" t="s">
        <v>334</v>
      </c>
      <c r="B47">
        <v>2012</v>
      </c>
      <c r="C47" t="s">
        <v>338</v>
      </c>
      <c r="D47">
        <v>18</v>
      </c>
      <c r="E47" t="s">
        <v>60</v>
      </c>
      <c r="F47" t="s">
        <v>15</v>
      </c>
      <c r="G47" t="s">
        <v>344</v>
      </c>
      <c r="H47">
        <v>41.625191812991247</v>
      </c>
      <c r="I47">
        <v>40.253912900312592</v>
      </c>
      <c r="J47">
        <v>39.830674112754863</v>
      </c>
      <c r="K47">
        <v>43.07241824867365</v>
      </c>
      <c r="L47">
        <v>72.292960587708407</v>
      </c>
      <c r="M47">
        <v>73.767543799874915</v>
      </c>
      <c r="N47">
        <v>82.413462045582875</v>
      </c>
      <c r="O47">
        <v>90.211586554731042</v>
      </c>
      <c r="P47">
        <v>92.397357701213963</v>
      </c>
      <c r="Q47">
        <v>96.374936719253412</v>
      </c>
      <c r="R47">
        <v>39.890417450665232</v>
      </c>
      <c r="S47">
        <v>38.517565469750679</v>
      </c>
      <c r="T47">
        <v>40.247973531407872</v>
      </c>
      <c r="U47">
        <v>38.37212527950328</v>
      </c>
      <c r="V47">
        <v>41.158485168087147</v>
      </c>
      <c r="W47" t="s">
        <v>149</v>
      </c>
      <c r="X47" t="s">
        <v>150</v>
      </c>
      <c r="Y47" t="s">
        <v>151</v>
      </c>
      <c r="Z47" t="s">
        <v>152</v>
      </c>
      <c r="AA47" t="s">
        <v>153</v>
      </c>
      <c r="AB47" t="s">
        <v>154</v>
      </c>
      <c r="AC47" t="s">
        <v>225</v>
      </c>
      <c r="AD47" t="s">
        <v>156</v>
      </c>
      <c r="AE47">
        <v>68.817967770665476</v>
      </c>
      <c r="AF47">
        <v>67.202023258901804</v>
      </c>
      <c r="AG47">
        <v>36.170732286540648</v>
      </c>
      <c r="AH47">
        <v>38.502670363875488</v>
      </c>
      <c r="AI47">
        <v>95.373863809513281</v>
      </c>
      <c r="AJ47">
        <v>43.258842758805137</v>
      </c>
      <c r="AK47">
        <v>56.692601739019921</v>
      </c>
      <c r="AL47">
        <v>42.463588506489067</v>
      </c>
      <c r="AM47"/>
      <c r="AN47"/>
      <c r="AO47"/>
      <c r="AP47"/>
      <c r="AQ47"/>
      <c r="AR47"/>
      <c r="AS47"/>
      <c r="AT47"/>
      <c r="AU47"/>
      <c r="AV47"/>
      <c r="AW47"/>
      <c r="AX47"/>
      <c r="AY47"/>
      <c r="AZ47"/>
      <c r="BA47"/>
      <c r="BB47"/>
      <c r="BC47"/>
      <c r="BD47"/>
      <c r="BE47"/>
      <c r="BF47"/>
      <c r="BG47"/>
      <c r="BH47"/>
      <c r="BI47"/>
    </row>
    <row r="48">
      <c r="A48" t="s">
        <v>334</v>
      </c>
      <c r="B48">
        <v>2012</v>
      </c>
      <c r="C48" t="s">
        <v>338</v>
      </c>
      <c r="D48">
        <v>19</v>
      </c>
      <c r="E48" t="s">
        <v>60</v>
      </c>
      <c r="F48" t="s">
        <v>16</v>
      </c>
      <c r="G48" t="s">
        <v>345</v>
      </c>
      <c r="H48">
        <v>20.781392614281991</v>
      </c>
      <c r="I48">
        <v>22.34937310328398</v>
      </c>
      <c r="J48">
        <v>21.447286060714148</v>
      </c>
      <c r="K48">
        <v>18.371830322900749</v>
      </c>
      <c r="L48">
        <v>12.95817218081566</v>
      </c>
      <c r="M48">
        <v>18.672987277662571</v>
      </c>
      <c r="N48">
        <v>15.697802294396739</v>
      </c>
      <c r="O48">
        <v>9.0310829224208184</v>
      </c>
      <c r="P48">
        <v>6.741438115539216</v>
      </c>
      <c r="Q48">
        <v>2.4711522235705998</v>
      </c>
      <c r="R48">
        <v>20.733317276789521</v>
      </c>
      <c r="S48">
        <v>23.308382314760848</v>
      </c>
      <c r="T48">
        <v>21.012260154144439</v>
      </c>
      <c r="U48">
        <v>19.944174537371008</v>
      </c>
      <c r="V48">
        <v>19.457840558108941</v>
      </c>
      <c r="W48" t="s">
        <v>149</v>
      </c>
      <c r="X48" t="s">
        <v>150</v>
      </c>
      <c r="Y48" t="s">
        <v>151</v>
      </c>
      <c r="Z48" t="s">
        <v>152</v>
      </c>
      <c r="AA48" t="s">
        <v>153</v>
      </c>
      <c r="AB48" t="s">
        <v>154</v>
      </c>
      <c r="AC48" t="s">
        <v>225</v>
      </c>
      <c r="AD48" t="s">
        <v>156</v>
      </c>
      <c r="AE48">
        <v>6.475213597677496</v>
      </c>
      <c r="AF48">
        <v>7.3840180939303881</v>
      </c>
      <c r="AG48">
        <v>8.5396908117790673</v>
      </c>
      <c r="AH48">
        <v>34.419053810131118</v>
      </c>
      <c r="AI48">
        <v>3.152855001967382</v>
      </c>
      <c r="AJ48">
        <v>13.067775416722389</v>
      </c>
      <c r="AK48">
        <v>16.36487472878925</v>
      </c>
      <c r="AL48">
        <v>25.046091154065898</v>
      </c>
      <c r="AM48"/>
      <c r="AN48"/>
      <c r="AO48"/>
      <c r="AP48"/>
      <c r="AQ48"/>
      <c r="AR48"/>
      <c r="AS48"/>
      <c r="AT48"/>
      <c r="AU48"/>
      <c r="AV48"/>
      <c r="AW48"/>
      <c r="AX48"/>
      <c r="AY48"/>
      <c r="AZ48"/>
      <c r="BA48"/>
      <c r="BB48"/>
      <c r="BC48"/>
      <c r="BD48"/>
      <c r="BE48"/>
      <c r="BF48"/>
      <c r="BG48"/>
      <c r="BH48"/>
      <c r="BI48"/>
    </row>
    <row r="49">
      <c r="A49" t="s">
        <v>334</v>
      </c>
      <c r="B49">
        <v>2012</v>
      </c>
      <c r="C49" t="s">
        <v>338</v>
      </c>
      <c r="D49">
        <v>20</v>
      </c>
      <c r="E49" t="s">
        <v>60</v>
      </c>
      <c r="F49" t="s">
        <v>22</v>
      </c>
      <c r="G49" t="s">
        <v>346</v>
      </c>
      <c r="H49">
        <v>36.539910024350426</v>
      </c>
      <c r="I49">
        <v>35.996402868638619</v>
      </c>
      <c r="J49">
        <v>37.570102755009373</v>
      </c>
      <c r="K49">
        <v>37.482026476519167</v>
      </c>
      <c r="L49">
        <v>13.71191356831457</v>
      </c>
      <c r="M49">
        <v>7.3724036830338422</v>
      </c>
      <c r="N49">
        <v>1.646169507287659</v>
      </c>
      <c r="O49">
        <v>0.75733052284813951</v>
      </c>
      <c r="P49">
        <v>0.86120418324682113</v>
      </c>
      <c r="Q49">
        <v>1.153911057175987</v>
      </c>
      <c r="R49">
        <v>38.320490001170583</v>
      </c>
      <c r="S49">
        <v>36.60147533578526</v>
      </c>
      <c r="T49">
        <v>37.444548849295337</v>
      </c>
      <c r="U49">
        <v>40.54639818438762</v>
      </c>
      <c r="V49">
        <v>37.718154707332559</v>
      </c>
      <c r="W49" t="s">
        <v>149</v>
      </c>
      <c r="X49" t="s">
        <v>150</v>
      </c>
      <c r="Y49" t="s">
        <v>151</v>
      </c>
      <c r="Z49" t="s">
        <v>152</v>
      </c>
      <c r="AA49" t="s">
        <v>153</v>
      </c>
      <c r="AB49" t="s">
        <v>154</v>
      </c>
      <c r="AC49" t="s">
        <v>225</v>
      </c>
      <c r="AD49" t="s">
        <v>156</v>
      </c>
      <c r="AE49">
        <v>24.706818631657029</v>
      </c>
      <c r="AF49">
        <v>25.22202320919213</v>
      </c>
      <c r="AG49">
        <v>55.227803378309197</v>
      </c>
      <c r="AH49">
        <v>27.027327097240271</v>
      </c>
      <c r="AI49">
        <v>1.4732811885193371</v>
      </c>
      <c r="AJ49">
        <v>42.993155508525447</v>
      </c>
      <c r="AK49">
        <v>20.49614388920266</v>
      </c>
      <c r="AL49">
        <v>31.461215953253561</v>
      </c>
      <c r="AM49"/>
      <c r="AN49"/>
      <c r="AO49"/>
      <c r="AP49"/>
      <c r="AQ49"/>
      <c r="AR49"/>
      <c r="AS49"/>
      <c r="AT49"/>
      <c r="AU49"/>
      <c r="AV49"/>
      <c r="AW49"/>
      <c r="AX49"/>
      <c r="AY49"/>
      <c r="AZ49"/>
      <c r="BA49"/>
      <c r="BB49"/>
      <c r="BC49"/>
      <c r="BD49"/>
      <c r="BE49"/>
      <c r="BF49"/>
      <c r="BG49"/>
      <c r="BH49"/>
      <c r="BI49"/>
    </row>
    <row r="50">
      <c r="A50" t="s">
        <v>334</v>
      </c>
      <c r="B50">
        <v>2012</v>
      </c>
      <c r="C50" t="s">
        <v>338</v>
      </c>
      <c r="D50">
        <v>21</v>
      </c>
      <c r="E50" t="s">
        <v>60</v>
      </c>
      <c r="F50" t="s">
        <v>17</v>
      </c>
      <c r="G50" t="s">
        <v>347</v>
      </c>
      <c r="H50">
        <v>1.0535055483763289</v>
      </c>
      <c r="I50">
        <v>1.4003111277648099</v>
      </c>
      <c r="J50">
        <v>1.1519370715216211</v>
      </c>
      <c r="K50">
        <v>1.0737249519064349</v>
      </c>
      <c r="L50">
        <v>1.0369536631613661</v>
      </c>
      <c r="M50">
        <v>0.18706523942867229</v>
      </c>
      <c r="N50">
        <v>0.24256615273272791</v>
      </c>
      <c r="O50">
        <v>0</v>
      </c>
      <c r="P50">
        <v>0</v>
      </c>
      <c r="Q50">
        <v>0</v>
      </c>
      <c r="R50">
        <v>1.055775271374674</v>
      </c>
      <c r="S50">
        <v>1.572576879703216</v>
      </c>
      <c r="T50">
        <v>1.29521746515235</v>
      </c>
      <c r="U50">
        <v>1.137301998738089</v>
      </c>
      <c r="V50">
        <v>1.6655195664713469</v>
      </c>
      <c r="W50" t="s">
        <v>149</v>
      </c>
      <c r="X50" t="s">
        <v>150</v>
      </c>
      <c r="Y50" t="s">
        <v>151</v>
      </c>
      <c r="Z50" t="s">
        <v>152</v>
      </c>
      <c r="AA50" t="s">
        <v>153</v>
      </c>
      <c r="AB50" t="s">
        <v>154</v>
      </c>
      <c r="AC50" t="s">
        <v>225</v>
      </c>
      <c r="AD50" t="s">
        <v>156</v>
      </c>
      <c r="AE50">
        <v>0</v>
      </c>
      <c r="AF50">
        <v>0.19193543797567711</v>
      </c>
      <c r="AG50">
        <v>0.061773523371089101</v>
      </c>
      <c r="AH50">
        <v>0.050948728753120003</v>
      </c>
      <c r="AI50">
        <v>0</v>
      </c>
      <c r="AJ50">
        <v>0.68022631594702354</v>
      </c>
      <c r="AK50">
        <v>6.4463796429881626</v>
      </c>
      <c r="AL50">
        <v>1.0291043861914699</v>
      </c>
      <c r="AM50"/>
      <c r="AN50"/>
      <c r="AO50"/>
      <c r="AP50"/>
      <c r="AQ50"/>
      <c r="AR50"/>
      <c r="AS50"/>
      <c r="AT50"/>
      <c r="AU50"/>
      <c r="AV50"/>
      <c r="AW50"/>
      <c r="AX50"/>
      <c r="AY50"/>
      <c r="AZ50"/>
      <c r="BA50"/>
      <c r="BB50"/>
      <c r="BC50"/>
      <c r="BD50"/>
      <c r="BE50"/>
      <c r="BF50"/>
      <c r="BG50"/>
      <c r="BH50"/>
      <c r="BI50"/>
    </row>
    <row r="51">
      <c r="A51" t="s">
        <v>334</v>
      </c>
      <c r="B51">
        <v>2012</v>
      </c>
      <c r="C51" t="s">
        <v>338</v>
      </c>
      <c r="D51">
        <v>22</v>
      </c>
      <c r="E51" t="s">
        <v>54</v>
      </c>
      <c r="F51" t="s">
        <v>49</v>
      </c>
      <c r="G51" t="s">
        <v>181</v>
      </c>
      <c r="H51">
        <v>33.299999999999997</v>
      </c>
      <c r="I51">
        <v>35.700000000000003</v>
      </c>
      <c r="J51">
        <v>35</v>
      </c>
      <c r="K51">
        <v>29.899999999999999</v>
      </c>
      <c r="L51">
        <v>15.199999999999999</v>
      </c>
      <c r="M51">
        <v>20.199999999999999</v>
      </c>
      <c r="N51">
        <v>16</v>
      </c>
      <c r="O51">
        <v>9.0999999999999996</v>
      </c>
      <c r="P51">
        <v>6.7999999999999998</v>
      </c>
      <c r="Q51">
        <v>2.5</v>
      </c>
      <c r="R51">
        <v>34.200000000000003</v>
      </c>
      <c r="S51">
        <v>37.700000000000003</v>
      </c>
      <c r="T51">
        <v>34.299999999999997</v>
      </c>
      <c r="U51">
        <v>34.200000000000003</v>
      </c>
      <c r="V51">
        <v>32.100000000000001</v>
      </c>
      <c r="W51" t="s">
        <v>149</v>
      </c>
      <c r="X51" t="s">
        <v>150</v>
      </c>
      <c r="Y51" t="s">
        <v>151</v>
      </c>
      <c r="Z51" t="s">
        <v>152</v>
      </c>
      <c r="AA51" t="s">
        <v>153</v>
      </c>
      <c r="AB51" t="s">
        <v>154</v>
      </c>
      <c r="AC51" t="s">
        <v>225</v>
      </c>
      <c r="AD51" t="s">
        <v>156</v>
      </c>
      <c r="AE51">
        <v>8.5999999999999996</v>
      </c>
      <c r="AF51">
        <v>9.9000000000000004</v>
      </c>
      <c r="AG51">
        <v>19.100000000000001</v>
      </c>
      <c r="AH51">
        <v>47.200000000000003</v>
      </c>
      <c r="AI51">
        <v>3.2000000000000002</v>
      </c>
      <c r="AJ51">
        <v>23.199999999999999</v>
      </c>
      <c r="AK51">
        <v>22.399999999999999</v>
      </c>
      <c r="AL51">
        <v>37.100000000000001</v>
      </c>
      <c r="AM51"/>
      <c r="AN51"/>
      <c r="AO51"/>
      <c r="AP51"/>
      <c r="AQ51"/>
      <c r="AR51"/>
      <c r="AS51"/>
      <c r="AT51"/>
      <c r="AU51"/>
      <c r="AV51"/>
      <c r="AW51"/>
      <c r="AX51"/>
      <c r="AY51"/>
      <c r="AZ51"/>
      <c r="BA51"/>
      <c r="BB51"/>
      <c r="BC51"/>
      <c r="BD51"/>
      <c r="BE51"/>
      <c r="BF51"/>
      <c r="BG51"/>
      <c r="BH51"/>
      <c r="BI51"/>
    </row>
    <row r="52">
      <c r="A52" t="s">
        <v>334</v>
      </c>
      <c r="B52">
        <v>2012</v>
      </c>
      <c r="C52" t="s">
        <v>338</v>
      </c>
      <c r="D52">
        <v>23</v>
      </c>
      <c r="E52" t="s">
        <v>54</v>
      </c>
      <c r="F52" t="s">
        <v>48</v>
      </c>
      <c r="G52" t="s">
        <v>181</v>
      </c>
      <c r="H52">
        <v>66.700000000000003</v>
      </c>
      <c r="I52">
        <v>64.299999999999997</v>
      </c>
      <c r="J52">
        <v>65</v>
      </c>
      <c r="K52">
        <v>70.099999999999994</v>
      </c>
      <c r="L52">
        <v>84.799999999999997</v>
      </c>
      <c r="M52">
        <v>79.799999999999997</v>
      </c>
      <c r="N52">
        <v>84</v>
      </c>
      <c r="O52">
        <v>90.900000000000006</v>
      </c>
      <c r="P52">
        <v>93.200000000000003</v>
      </c>
      <c r="Q52">
        <v>97.5</v>
      </c>
      <c r="R52">
        <v>65.799999999999997</v>
      </c>
      <c r="S52">
        <v>62.299999999999997</v>
      </c>
      <c r="T52">
        <v>65.700000000000003</v>
      </c>
      <c r="U52">
        <v>65.799999999999997</v>
      </c>
      <c r="V52">
        <v>67.900000000000006</v>
      </c>
      <c r="W52" t="s">
        <v>149</v>
      </c>
      <c r="X52" t="s">
        <v>150</v>
      </c>
      <c r="Y52" t="s">
        <v>151</v>
      </c>
      <c r="Z52" t="s">
        <v>152</v>
      </c>
      <c r="AA52" t="s">
        <v>153</v>
      </c>
      <c r="AB52" t="s">
        <v>154</v>
      </c>
      <c r="AC52" t="s">
        <v>225</v>
      </c>
      <c r="AD52" t="s">
        <v>156</v>
      </c>
      <c r="AE52">
        <v>91.400000000000006</v>
      </c>
      <c r="AF52">
        <v>90.099999999999994</v>
      </c>
      <c r="AG52">
        <v>80.900000000000006</v>
      </c>
      <c r="AH52">
        <v>52.799999999999997</v>
      </c>
      <c r="AI52">
        <v>96.799999999999997</v>
      </c>
      <c r="AJ52">
        <v>76.799999999999997</v>
      </c>
      <c r="AK52">
        <v>77.599999999999994</v>
      </c>
      <c r="AL52">
        <v>62.899999999999999</v>
      </c>
      <c r="AM52"/>
      <c r="AN52"/>
      <c r="AO52"/>
      <c r="AP52"/>
      <c r="AQ52"/>
      <c r="AR52"/>
      <c r="AS52"/>
      <c r="AT52"/>
      <c r="AU52"/>
      <c r="AV52"/>
      <c r="AW52"/>
      <c r="AX52"/>
      <c r="AY52"/>
      <c r="AZ52"/>
      <c r="BA52"/>
      <c r="BB52"/>
      <c r="BC52"/>
      <c r="BD52"/>
      <c r="BE52"/>
      <c r="BF52"/>
      <c r="BG52"/>
      <c r="BH52"/>
      <c r="BI52"/>
    </row>
    <row r="53">
      <c r="A53" t="s">
        <v>334</v>
      </c>
      <c r="B53">
        <v>2012</v>
      </c>
      <c r="C53" t="s">
        <v>338</v>
      </c>
      <c r="D53">
        <v>24</v>
      </c>
      <c r="E53" t="s">
        <v>47</v>
      </c>
      <c r="F53" t="s">
        <v>59</v>
      </c>
      <c r="G53" t="s">
        <v>181</v>
      </c>
      <c r="H53">
        <v>39.686447368027721</v>
      </c>
      <c r="I53">
        <v>39.635409558983937</v>
      </c>
      <c r="J53">
        <v>40.738038879764311</v>
      </c>
      <c r="K53">
        <v>36.83207994423941</v>
      </c>
      <c r="L53">
        <v>40.514172168279153</v>
      </c>
      <c r="M53">
        <v>29.40021662332396</v>
      </c>
      <c r="N53">
        <v>23.721458747737831</v>
      </c>
      <c r="O53">
        <v>65.834784822657184</v>
      </c>
      <c r="P53">
        <v>0</v>
      </c>
      <c r="Q53">
        <v>35.233114160840103</v>
      </c>
      <c r="R53">
        <v>39.922296833993329</v>
      </c>
      <c r="S53">
        <v>39.886852789908858</v>
      </c>
      <c r="T53">
        <v>40.784781139206153</v>
      </c>
      <c r="U53">
        <v>38.459720493989437</v>
      </c>
      <c r="V53">
        <v>37.97934973360843</v>
      </c>
      <c r="W53" t="s">
        <v>149</v>
      </c>
      <c r="X53" t="s">
        <v>150</v>
      </c>
      <c r="Y53" t="s">
        <v>151</v>
      </c>
      <c r="Z53" t="s">
        <v>152</v>
      </c>
      <c r="AA53" t="s">
        <v>153</v>
      </c>
      <c r="AB53" t="s">
        <v>154</v>
      </c>
      <c r="AC53" t="s">
        <v>225</v>
      </c>
      <c r="AD53" t="s">
        <v>156</v>
      </c>
      <c r="AE53">
        <v>34.800526878869192</v>
      </c>
      <c r="AF53">
        <v>54.496763929450793</v>
      </c>
      <c r="AG53">
        <v>21.129644645376661</v>
      </c>
      <c r="AH53">
        <v>51.162716929213623</v>
      </c>
      <c r="AI53">
        <v>38.693145310027617</v>
      </c>
      <c r="AJ53">
        <v>33.29622930874924</v>
      </c>
      <c r="AK53">
        <v>64.039116092690236</v>
      </c>
      <c r="AL53">
        <v>30.354797447796251</v>
      </c>
      <c r="AM53"/>
      <c r="AN53"/>
      <c r="AO53"/>
      <c r="AP53"/>
      <c r="AQ53"/>
      <c r="AR53"/>
      <c r="AS53"/>
      <c r="AT53"/>
      <c r="AU53"/>
      <c r="AV53"/>
      <c r="AW53"/>
      <c r="AX53"/>
      <c r="AY53"/>
      <c r="AZ53"/>
      <c r="BA53"/>
      <c r="BB53"/>
      <c r="BC53"/>
      <c r="BD53"/>
      <c r="BE53"/>
      <c r="BF53"/>
      <c r="BG53"/>
      <c r="BH53"/>
      <c r="BI53"/>
    </row>
    <row r="54">
      <c r="A54" t="s">
        <v>334</v>
      </c>
      <c r="B54">
        <v>2012</v>
      </c>
      <c r="C54" t="s">
        <v>338</v>
      </c>
      <c r="D54">
        <v>25</v>
      </c>
      <c r="E54" t="s">
        <v>47</v>
      </c>
      <c r="F54" t="s">
        <v>58</v>
      </c>
      <c r="G54" t="s">
        <v>181</v>
      </c>
      <c r="H54">
        <v>0</v>
      </c>
      <c r="I54">
        <v>10.57593896263846</v>
      </c>
      <c r="J54">
        <v>17.182214442419021</v>
      </c>
      <c r="K54">
        <v>12.36411342454528</v>
      </c>
      <c r="L54">
        <v>0</v>
      </c>
      <c r="M54">
        <v>0</v>
      </c>
      <c r="N54">
        <v>50</v>
      </c>
      <c r="O54">
        <v>50</v>
      </c>
      <c r="P54">
        <v>50</v>
      </c>
      <c r="Q54">
        <v>50</v>
      </c>
      <c r="R54">
        <v>0</v>
      </c>
      <c r="S54">
        <v>7.3820096900753223</v>
      </c>
      <c r="T54">
        <v>16.859412789786219</v>
      </c>
      <c r="U54">
        <v>26.336407689207899</v>
      </c>
      <c r="V54">
        <v>0</v>
      </c>
      <c r="W54" t="s">
        <v>149</v>
      </c>
      <c r="X54" t="s">
        <v>150</v>
      </c>
      <c r="Y54" t="s">
        <v>151</v>
      </c>
      <c r="Z54" t="s">
        <v>152</v>
      </c>
      <c r="AA54" t="s">
        <v>153</v>
      </c>
      <c r="AB54" t="s">
        <v>154</v>
      </c>
      <c r="AC54" t="s">
        <v>225</v>
      </c>
      <c r="AD54" t="s">
        <v>156</v>
      </c>
      <c r="AE54">
        <v>63.569356590633177</v>
      </c>
      <c r="AF54">
        <v>50</v>
      </c>
      <c r="AG54">
        <v>36.126600782753393</v>
      </c>
      <c r="AH54">
        <v>0</v>
      </c>
      <c r="AI54">
        <v>50</v>
      </c>
      <c r="AJ54">
        <v>12.199498576910139</v>
      </c>
      <c r="AK54">
        <v>8.8958237629977415</v>
      </c>
      <c r="AL54">
        <v>10.020806291558451</v>
      </c>
      <c r="AM54"/>
      <c r="AN54"/>
      <c r="AO54"/>
      <c r="AP54"/>
      <c r="AQ54"/>
      <c r="AR54"/>
      <c r="AS54"/>
      <c r="AT54"/>
      <c r="AU54"/>
      <c r="AV54"/>
      <c r="AW54"/>
      <c r="AX54"/>
      <c r="AY54"/>
      <c r="AZ54"/>
      <c r="BA54"/>
      <c r="BB54"/>
      <c r="BC54"/>
      <c r="BD54"/>
      <c r="BE54"/>
      <c r="BF54"/>
      <c r="BG54"/>
      <c r="BH54"/>
      <c r="BI54"/>
    </row>
    <row r="55">
      <c r="A55" t="s">
        <v>334</v>
      </c>
      <c r="B55">
        <v>2012</v>
      </c>
      <c r="C55" t="s">
        <v>338</v>
      </c>
      <c r="D55">
        <v>29</v>
      </c>
      <c r="E55" t="s">
        <v>57</v>
      </c>
      <c r="F55" t="s">
        <v>49</v>
      </c>
      <c r="G55" t="s">
        <v>348</v>
      </c>
      <c r="H55">
        <v>21.800000000000001</v>
      </c>
      <c r="I55">
        <v>21.399999999999999</v>
      </c>
      <c r="J55">
        <v>20.100000000000001</v>
      </c>
      <c r="K55">
        <v>26</v>
      </c>
      <c r="L55">
        <v>70.900000000000006</v>
      </c>
      <c r="M55">
        <v>86.099999999999994</v>
      </c>
      <c r="N55">
        <v>94.5</v>
      </c>
      <c r="O55">
        <v>95.5</v>
      </c>
      <c r="P55">
        <v>97.400000000000006</v>
      </c>
      <c r="Q55">
        <v>97.099999999999994</v>
      </c>
      <c r="R55">
        <v>18.300000000000001</v>
      </c>
      <c r="S55">
        <v>19.800000000000001</v>
      </c>
      <c r="T55">
        <v>18.199999999999999</v>
      </c>
      <c r="U55">
        <v>18.300000000000001</v>
      </c>
      <c r="V55">
        <v>24.600000000000001</v>
      </c>
      <c r="W55" t="s">
        <v>149</v>
      </c>
      <c r="X55" t="s">
        <v>150</v>
      </c>
      <c r="Y55" t="s">
        <v>151</v>
      </c>
      <c r="Z55" t="s">
        <v>152</v>
      </c>
      <c r="AA55" t="s">
        <v>153</v>
      </c>
      <c r="AB55" t="s">
        <v>154</v>
      </c>
      <c r="AC55" t="s">
        <v>225</v>
      </c>
      <c r="AD55" t="s">
        <v>156</v>
      </c>
      <c r="AE55">
        <v>55.200000000000003</v>
      </c>
      <c r="AF55">
        <v>39.799999999999997</v>
      </c>
      <c r="AG55">
        <v>18.899999999999999</v>
      </c>
      <c r="AH55">
        <v>36</v>
      </c>
      <c r="AI55">
        <v>95</v>
      </c>
      <c r="AJ55">
        <v>29.899999999999999</v>
      </c>
      <c r="AK55">
        <v>16.399999999999999</v>
      </c>
      <c r="AL55">
        <v>22.800000000000001</v>
      </c>
      <c r="AM55"/>
      <c r="AN55"/>
      <c r="AO55"/>
      <c r="AP55"/>
      <c r="AQ55"/>
      <c r="AR55"/>
      <c r="AS55"/>
      <c r="AT55"/>
      <c r="AU55"/>
      <c r="AV55"/>
      <c r="AW55"/>
      <c r="AX55"/>
      <c r="AY55"/>
      <c r="AZ55"/>
      <c r="BA55"/>
      <c r="BB55"/>
      <c r="BC55"/>
      <c r="BD55"/>
      <c r="BE55"/>
      <c r="BF55"/>
      <c r="BG55"/>
      <c r="BH55"/>
      <c r="BI55"/>
    </row>
    <row r="56">
      <c r="A56" t="s">
        <v>334</v>
      </c>
      <c r="B56">
        <v>2012</v>
      </c>
      <c r="C56" t="s">
        <v>338</v>
      </c>
      <c r="D56">
        <v>30</v>
      </c>
      <c r="E56" t="s">
        <v>57</v>
      </c>
      <c r="F56" t="s">
        <v>48</v>
      </c>
      <c r="G56" t="s">
        <v>181</v>
      </c>
      <c r="H56">
        <v>78.200000000000003</v>
      </c>
      <c r="I56">
        <v>78.599999999999994</v>
      </c>
      <c r="J56">
        <v>79.900000000000006</v>
      </c>
      <c r="K56">
        <v>74</v>
      </c>
      <c r="L56">
        <v>29.100000000000001</v>
      </c>
      <c r="M56">
        <v>13.9</v>
      </c>
      <c r="N56">
        <v>5.5</v>
      </c>
      <c r="O56">
        <v>4.5</v>
      </c>
      <c r="P56">
        <v>2.6000000000000001</v>
      </c>
      <c r="Q56">
        <v>2.8999999999999999</v>
      </c>
      <c r="R56">
        <v>81.700000000000003</v>
      </c>
      <c r="S56">
        <v>80.200000000000003</v>
      </c>
      <c r="T56">
        <v>81.799999999999997</v>
      </c>
      <c r="U56">
        <v>81.700000000000003</v>
      </c>
      <c r="V56">
        <v>75.400000000000006</v>
      </c>
      <c r="W56" t="s">
        <v>149</v>
      </c>
      <c r="X56" t="s">
        <v>150</v>
      </c>
      <c r="Y56" t="s">
        <v>151</v>
      </c>
      <c r="Z56" t="s">
        <v>152</v>
      </c>
      <c r="AA56" t="s">
        <v>153</v>
      </c>
      <c r="AB56" t="s">
        <v>154</v>
      </c>
      <c r="AC56" t="s">
        <v>225</v>
      </c>
      <c r="AD56" t="s">
        <v>156</v>
      </c>
      <c r="AE56">
        <v>44.799999999999997</v>
      </c>
      <c r="AF56">
        <v>60.200000000000003</v>
      </c>
      <c r="AG56">
        <v>81.099999999999994</v>
      </c>
      <c r="AH56">
        <v>64</v>
      </c>
      <c r="AI56">
        <v>5</v>
      </c>
      <c r="AJ56">
        <v>70.099999999999994</v>
      </c>
      <c r="AK56">
        <v>83.599999999999994</v>
      </c>
      <c r="AL56">
        <v>77.200000000000003</v>
      </c>
      <c r="AM56"/>
      <c r="AN56"/>
      <c r="AO56"/>
      <c r="AP56"/>
      <c r="AQ56"/>
      <c r="AR56"/>
      <c r="AS56"/>
      <c r="AT56"/>
      <c r="AU56"/>
      <c r="AV56"/>
      <c r="AW56"/>
      <c r="AX56"/>
      <c r="AY56"/>
      <c r="AZ56"/>
      <c r="BA56"/>
      <c r="BB56"/>
      <c r="BC56"/>
      <c r="BD56"/>
      <c r="BE56"/>
      <c r="BF56"/>
      <c r="BG56"/>
      <c r="BH56"/>
      <c r="BI56"/>
    </row>
    <row r="57">
      <c r="A57" t="s">
        <v>334</v>
      </c>
      <c r="B57">
        <v>2012</v>
      </c>
      <c r="C57" t="s">
        <v>338</v>
      </c>
      <c r="D57">
        <v>31</v>
      </c>
      <c r="E57" t="s">
        <v>103</v>
      </c>
      <c r="F57" t="s">
        <v>49</v>
      </c>
      <c r="G57" t="s">
        <v>349</v>
      </c>
      <c r="H57">
        <v>0.40000000000000002</v>
      </c>
      <c r="I57">
        <v>0.69999999999999996</v>
      </c>
      <c r="J57">
        <v>0.80000000000000004</v>
      </c>
      <c r="K57">
        <v>2.7999999999999998</v>
      </c>
      <c r="L57">
        <v>34.200000000000003</v>
      </c>
      <c r="M57">
        <v>10.9</v>
      </c>
      <c r="N57">
        <v>21.399999999999999</v>
      </c>
      <c r="O57">
        <v>34.399999999999999</v>
      </c>
      <c r="P57">
        <v>57.5</v>
      </c>
      <c r="Q57">
        <v>82.299999999999997</v>
      </c>
      <c r="R57">
        <v>0.10000000000000001</v>
      </c>
      <c r="S57">
        <v>0.40000000000000002</v>
      </c>
      <c r="T57">
        <v>0.10000000000000001</v>
      </c>
      <c r="U57">
        <v>1.2</v>
      </c>
      <c r="V57">
        <v>4.2000000000000002</v>
      </c>
      <c r="W57" t="s">
        <v>149</v>
      </c>
      <c r="X57" t="s">
        <v>150</v>
      </c>
      <c r="Y57" t="s">
        <v>151</v>
      </c>
      <c r="Z57" t="s">
        <v>152</v>
      </c>
      <c r="AA57" t="s">
        <v>153</v>
      </c>
      <c r="AB57" t="s">
        <v>154</v>
      </c>
      <c r="AC57" t="s">
        <v>225</v>
      </c>
      <c r="AD57" t="s">
        <v>156</v>
      </c>
      <c r="AE57">
        <v>31.899999999999999</v>
      </c>
      <c r="AF57">
        <v>7</v>
      </c>
      <c r="AG57">
        <v>3.6000000000000001</v>
      </c>
      <c r="AH57">
        <v>5.9000000000000004</v>
      </c>
      <c r="AI57">
        <v>48.700000000000003</v>
      </c>
      <c r="AJ57">
        <v>4.5999999999999996</v>
      </c>
      <c r="AK57">
        <v>3.7999999999999998</v>
      </c>
      <c r="AL57">
        <v>2.3999999999999999</v>
      </c>
      <c r="AM57"/>
      <c r="AN57"/>
      <c r="AO57"/>
      <c r="AP57"/>
      <c r="AQ57"/>
      <c r="AR57"/>
      <c r="AS57"/>
      <c r="AT57"/>
      <c r="AU57"/>
      <c r="AV57"/>
      <c r="AW57"/>
      <c r="AX57"/>
      <c r="AY57"/>
      <c r="AZ57"/>
      <c r="BA57"/>
      <c r="BB57"/>
      <c r="BC57"/>
      <c r="BD57"/>
      <c r="BE57"/>
      <c r="BF57"/>
      <c r="BG57"/>
      <c r="BH57"/>
      <c r="BI57"/>
    </row>
    <row r="58">
      <c r="A58" t="s">
        <v>334</v>
      </c>
      <c r="B58">
        <v>2012</v>
      </c>
      <c r="C58" t="s">
        <v>338</v>
      </c>
      <c r="D58">
        <v>32</v>
      </c>
      <c r="E58" t="s">
        <v>103</v>
      </c>
      <c r="F58" t="s">
        <v>48</v>
      </c>
      <c r="G58" t="s">
        <v>181</v>
      </c>
      <c r="H58">
        <v>99.599999999999994</v>
      </c>
      <c r="I58">
        <v>99.299999999999997</v>
      </c>
      <c r="J58">
        <v>99.200000000000003</v>
      </c>
      <c r="K58">
        <v>97.200000000000003</v>
      </c>
      <c r="L58">
        <v>65.799999999999997</v>
      </c>
      <c r="M58">
        <v>89.099999999999994</v>
      </c>
      <c r="N58">
        <v>78.599999999999994</v>
      </c>
      <c r="O58">
        <v>65.599999999999994</v>
      </c>
      <c r="P58">
        <v>42.5</v>
      </c>
      <c r="Q58">
        <v>17.699999999999999</v>
      </c>
      <c r="R58">
        <v>99.900000000000006</v>
      </c>
      <c r="S58">
        <v>99.599999999999994</v>
      </c>
      <c r="T58">
        <v>99.900000000000006</v>
      </c>
      <c r="U58">
        <v>98.799999999999997</v>
      </c>
      <c r="V58">
        <v>95.799999999999997</v>
      </c>
      <c r="W58" t="s">
        <v>149</v>
      </c>
      <c r="X58" t="s">
        <v>150</v>
      </c>
      <c r="Y58" t="s">
        <v>151</v>
      </c>
      <c r="Z58" t="s">
        <v>152</v>
      </c>
      <c r="AA58" t="s">
        <v>153</v>
      </c>
      <c r="AB58" t="s">
        <v>154</v>
      </c>
      <c r="AC58" t="s">
        <v>225</v>
      </c>
      <c r="AD58" t="s">
        <v>156</v>
      </c>
      <c r="AE58">
        <v>68.099999999999994</v>
      </c>
      <c r="AF58">
        <v>93</v>
      </c>
      <c r="AG58">
        <v>96.400000000000006</v>
      </c>
      <c r="AH58">
        <v>94.099999999999994</v>
      </c>
      <c r="AI58">
        <v>51.299999999999997</v>
      </c>
      <c r="AJ58">
        <v>95.400000000000006</v>
      </c>
      <c r="AK58">
        <v>96.200000000000003</v>
      </c>
      <c r="AL58">
        <v>97.599999999999994</v>
      </c>
      <c r="AM58"/>
      <c r="AN58"/>
      <c r="AO58"/>
      <c r="AP58"/>
      <c r="AQ58"/>
      <c r="AR58"/>
      <c r="AS58"/>
      <c r="AT58"/>
      <c r="AU58"/>
      <c r="AV58"/>
      <c r="AW58"/>
      <c r="AX58"/>
      <c r="AY58"/>
      <c r="AZ58"/>
      <c r="BA58"/>
      <c r="BB58"/>
      <c r="BC58"/>
      <c r="BD58"/>
      <c r="BE58"/>
      <c r="BF58"/>
      <c r="BG58"/>
      <c r="BH58"/>
      <c r="BI58"/>
    </row>
    <row r="59">
      <c r="A59" t="s">
        <v>334</v>
      </c>
      <c r="B59">
        <v>2012</v>
      </c>
      <c r="C59" t="s">
        <v>338</v>
      </c>
      <c r="D59">
        <v>35</v>
      </c>
      <c r="E59" t="s">
        <v>55</v>
      </c>
      <c r="F59" t="s">
        <v>49</v>
      </c>
      <c r="G59" t="s">
        <v>181</v>
      </c>
      <c r="H59">
        <v>2.6000000000000001</v>
      </c>
      <c r="I59">
        <v>2.7999999999999998</v>
      </c>
      <c r="J59">
        <v>2.7999999999999998</v>
      </c>
      <c r="K59">
        <v>5.2000000000000002</v>
      </c>
      <c r="L59">
        <v>42.299999999999997</v>
      </c>
      <c r="M59">
        <v>21.199999999999999</v>
      </c>
      <c r="N59">
        <v>31.5</v>
      </c>
      <c r="O59">
        <v>49</v>
      </c>
      <c r="P59">
        <v>67.5</v>
      </c>
      <c r="Q59">
        <v>90.299999999999997</v>
      </c>
      <c r="R59">
        <v>1.8</v>
      </c>
      <c r="S59">
        <v>2.2000000000000002</v>
      </c>
      <c r="T59">
        <v>1.7</v>
      </c>
      <c r="U59">
        <v>3</v>
      </c>
      <c r="V59">
        <v>7</v>
      </c>
      <c r="W59" t="s">
        <v>149</v>
      </c>
      <c r="X59" t="s">
        <v>150</v>
      </c>
      <c r="Y59" t="s">
        <v>151</v>
      </c>
      <c r="Z59" t="s">
        <v>152</v>
      </c>
      <c r="AA59" t="s">
        <v>153</v>
      </c>
      <c r="AB59" t="s">
        <v>154</v>
      </c>
      <c r="AC59" t="s">
        <v>225</v>
      </c>
      <c r="AD59" t="s">
        <v>156</v>
      </c>
      <c r="AE59">
        <v>35.399999999999999</v>
      </c>
      <c r="AF59">
        <v>14.199999999999999</v>
      </c>
      <c r="AG59">
        <v>6.4000000000000004</v>
      </c>
      <c r="AH59">
        <v>7.5999999999999996</v>
      </c>
      <c r="AI59">
        <v>65</v>
      </c>
      <c r="AJ59">
        <v>7.5</v>
      </c>
      <c r="AK59">
        <v>4.7000000000000002</v>
      </c>
      <c r="AL59">
        <v>5</v>
      </c>
      <c r="AM59"/>
      <c r="AN59"/>
      <c r="AO59"/>
      <c r="AP59"/>
      <c r="AQ59"/>
      <c r="AR59"/>
      <c r="AS59"/>
      <c r="AT59"/>
      <c r="AU59"/>
      <c r="AV59"/>
      <c r="AW59"/>
      <c r="AX59"/>
      <c r="AY59"/>
      <c r="AZ59"/>
      <c r="BA59"/>
      <c r="BB59"/>
      <c r="BC59"/>
      <c r="BD59"/>
      <c r="BE59"/>
      <c r="BF59"/>
      <c r="BG59"/>
      <c r="BH59"/>
      <c r="BI59"/>
    </row>
    <row r="60">
      <c r="A60" t="s">
        <v>334</v>
      </c>
      <c r="B60">
        <v>2012</v>
      </c>
      <c r="C60" t="s">
        <v>338</v>
      </c>
      <c r="D60">
        <v>36</v>
      </c>
      <c r="E60" t="s">
        <v>55</v>
      </c>
      <c r="F60" t="s">
        <v>48</v>
      </c>
      <c r="G60" t="s">
        <v>181</v>
      </c>
      <c r="H60">
        <v>97.400000000000006</v>
      </c>
      <c r="I60">
        <v>97.200000000000003</v>
      </c>
      <c r="J60">
        <v>97.200000000000003</v>
      </c>
      <c r="K60">
        <v>94.799999999999997</v>
      </c>
      <c r="L60">
        <v>57.700000000000003</v>
      </c>
      <c r="M60">
        <v>78.799999999999997</v>
      </c>
      <c r="N60">
        <v>68.5</v>
      </c>
      <c r="O60">
        <v>51</v>
      </c>
      <c r="P60">
        <v>32.5</v>
      </c>
      <c r="Q60">
        <v>9.6999999999999993</v>
      </c>
      <c r="R60">
        <v>98.200000000000003</v>
      </c>
      <c r="S60">
        <v>97.799999999999997</v>
      </c>
      <c r="T60">
        <v>98.299999999999997</v>
      </c>
      <c r="U60">
        <v>97</v>
      </c>
      <c r="V60">
        <v>93</v>
      </c>
      <c r="W60" t="s">
        <v>149</v>
      </c>
      <c r="X60" t="s">
        <v>150</v>
      </c>
      <c r="Y60" t="s">
        <v>151</v>
      </c>
      <c r="Z60" t="s">
        <v>152</v>
      </c>
      <c r="AA60" t="s">
        <v>153</v>
      </c>
      <c r="AB60" t="s">
        <v>154</v>
      </c>
      <c r="AC60" t="s">
        <v>225</v>
      </c>
      <c r="AD60" t="s">
        <v>156</v>
      </c>
      <c r="AE60">
        <v>64.599999999999994</v>
      </c>
      <c r="AF60">
        <v>85.799999999999997</v>
      </c>
      <c r="AG60">
        <v>93.599999999999994</v>
      </c>
      <c r="AH60">
        <v>92.400000000000006</v>
      </c>
      <c r="AI60">
        <v>35</v>
      </c>
      <c r="AJ60">
        <v>92.5</v>
      </c>
      <c r="AK60">
        <v>95.299999999999997</v>
      </c>
      <c r="AL60">
        <v>95</v>
      </c>
      <c r="AM60"/>
      <c r="AN60"/>
      <c r="AO60"/>
      <c r="AP60"/>
      <c r="AQ60"/>
      <c r="AR60"/>
      <c r="AS60"/>
      <c r="AT60"/>
      <c r="AU60"/>
      <c r="AV60"/>
      <c r="AW60"/>
      <c r="AX60"/>
      <c r="AY60"/>
      <c r="AZ60"/>
      <c r="BA60"/>
      <c r="BB60"/>
      <c r="BC60"/>
      <c r="BD60"/>
      <c r="BE60"/>
      <c r="BF60"/>
      <c r="BG60"/>
      <c r="BH60"/>
      <c r="BI60"/>
    </row>
    <row r="61">
      <c r="A61" t="s">
        <v>334</v>
      </c>
      <c r="B61">
        <v>2012</v>
      </c>
      <c r="C61" t="s">
        <v>338</v>
      </c>
      <c r="D61">
        <v>37</v>
      </c>
      <c r="E61" t="s">
        <v>157</v>
      </c>
      <c r="F61" t="s">
        <v>49</v>
      </c>
      <c r="G61" t="s">
        <v>359</v>
      </c>
      <c r="H61">
        <v>1.8</v>
      </c>
      <c r="I61">
        <v>1.8999999999999999</v>
      </c>
      <c r="J61">
        <v>2.2999999999999998</v>
      </c>
      <c r="K61">
        <v>4.5</v>
      </c>
      <c r="L61">
        <v>41.5</v>
      </c>
      <c r="M61">
        <v>19.899999999999999</v>
      </c>
      <c r="N61">
        <v>31.199999999999999</v>
      </c>
      <c r="O61">
        <v>49</v>
      </c>
      <c r="P61">
        <v>67.5</v>
      </c>
      <c r="Q61">
        <v>89.400000000000006</v>
      </c>
      <c r="R61">
        <v>0.90000000000000002</v>
      </c>
      <c r="S61">
        <v>1.6000000000000001</v>
      </c>
      <c r="T61">
        <v>1</v>
      </c>
      <c r="U61">
        <v>2.5</v>
      </c>
      <c r="V61">
        <v>5.9000000000000004</v>
      </c>
      <c r="W61" t="s">
        <v>149</v>
      </c>
      <c r="X61" t="s">
        <v>150</v>
      </c>
      <c r="Y61" t="s">
        <v>151</v>
      </c>
      <c r="Z61" t="s">
        <v>152</v>
      </c>
      <c r="AA61" t="s">
        <v>153</v>
      </c>
      <c r="AB61" t="s">
        <v>154</v>
      </c>
      <c r="AC61" t="s">
        <v>225</v>
      </c>
      <c r="AD61" t="s">
        <v>156</v>
      </c>
      <c r="AE61">
        <v>35.299999999999997</v>
      </c>
      <c r="AF61">
        <v>13.800000000000001</v>
      </c>
      <c r="AG61">
        <v>4.4000000000000004</v>
      </c>
      <c r="AH61">
        <v>7.0999999999999996</v>
      </c>
      <c r="AI61">
        <v>64.599999999999994</v>
      </c>
      <c r="AJ61">
        <v>6.7999999999999998</v>
      </c>
      <c r="AK61">
        <v>4.5</v>
      </c>
      <c r="AL61">
        <v>4.4000000000000004</v>
      </c>
      <c r="AM61"/>
      <c r="AN61"/>
      <c r="AO61"/>
      <c r="AP61"/>
      <c r="AQ61"/>
      <c r="AR61"/>
      <c r="AS61"/>
      <c r="AT61"/>
      <c r="AU61"/>
      <c r="AV61"/>
      <c r="AW61"/>
      <c r="AX61"/>
      <c r="AY61"/>
      <c r="AZ61"/>
      <c r="BA61"/>
      <c r="BB61"/>
      <c r="BC61"/>
      <c r="BD61"/>
      <c r="BE61"/>
      <c r="BF61"/>
      <c r="BG61"/>
      <c r="BH61"/>
      <c r="BI61"/>
    </row>
    <row r="62">
      <c r="A62" t="s">
        <v>334</v>
      </c>
      <c r="B62">
        <v>2012</v>
      </c>
      <c r="C62" t="s">
        <v>338</v>
      </c>
      <c r="D62">
        <v>38</v>
      </c>
      <c r="E62" t="s">
        <v>157</v>
      </c>
      <c r="F62" t="s">
        <v>48</v>
      </c>
      <c r="G62" t="s">
        <v>181</v>
      </c>
      <c r="H62">
        <v>98.200000000000003</v>
      </c>
      <c r="I62">
        <v>98.099999999999994</v>
      </c>
      <c r="J62">
        <v>97.700000000000003</v>
      </c>
      <c r="K62">
        <v>95.5</v>
      </c>
      <c r="L62">
        <v>58.5</v>
      </c>
      <c r="M62">
        <v>80.099999999999994</v>
      </c>
      <c r="N62">
        <v>68.799999999999997</v>
      </c>
      <c r="O62">
        <v>51</v>
      </c>
      <c r="P62">
        <v>32.5</v>
      </c>
      <c r="Q62">
        <v>10.6</v>
      </c>
      <c r="R62">
        <v>99.099999999999994</v>
      </c>
      <c r="S62">
        <v>98.400000000000006</v>
      </c>
      <c r="T62">
        <v>99</v>
      </c>
      <c r="U62">
        <v>97.5</v>
      </c>
      <c r="V62">
        <v>94.099999999999994</v>
      </c>
      <c r="W62" t="s">
        <v>149</v>
      </c>
      <c r="X62" t="s">
        <v>150</v>
      </c>
      <c r="Y62" t="s">
        <v>151</v>
      </c>
      <c r="Z62" t="s">
        <v>152</v>
      </c>
      <c r="AA62" t="s">
        <v>153</v>
      </c>
      <c r="AB62" t="s">
        <v>154</v>
      </c>
      <c r="AC62" t="s">
        <v>225</v>
      </c>
      <c r="AD62" t="s">
        <v>156</v>
      </c>
      <c r="AE62">
        <v>64.700000000000003</v>
      </c>
      <c r="AF62">
        <v>86.200000000000003</v>
      </c>
      <c r="AG62">
        <v>95.599999999999994</v>
      </c>
      <c r="AH62">
        <v>92.900000000000006</v>
      </c>
      <c r="AI62">
        <v>35.399999999999999</v>
      </c>
      <c r="AJ62">
        <v>93.200000000000003</v>
      </c>
      <c r="AK62">
        <v>95.5</v>
      </c>
      <c r="AL62">
        <v>95.599999999999994</v>
      </c>
      <c r="AM62"/>
      <c r="AN62"/>
      <c r="AO62"/>
      <c r="AP62"/>
      <c r="AQ62"/>
      <c r="AR62"/>
      <c r="AS62"/>
      <c r="AT62"/>
      <c r="AU62"/>
      <c r="AV62"/>
      <c r="AW62"/>
      <c r="AX62"/>
      <c r="AY62"/>
      <c r="AZ62"/>
      <c r="BA62"/>
      <c r="BB62"/>
      <c r="BC62"/>
      <c r="BD62"/>
      <c r="BE62"/>
      <c r="BF62"/>
      <c r="BG62"/>
      <c r="BH62"/>
      <c r="BI62"/>
    </row>
    <row r="63">
      <c r="A63" t="s">
        <v>334</v>
      </c>
      <c r="B63">
        <v>2012</v>
      </c>
      <c r="C63" t="s">
        <v>338</v>
      </c>
      <c r="D63">
        <v>41</v>
      </c>
      <c r="E63" t="s">
        <v>56</v>
      </c>
      <c r="F63" t="s">
        <v>49</v>
      </c>
      <c r="G63" t="s">
        <v>181</v>
      </c>
      <c r="H63">
        <v>38.399999999999999</v>
      </c>
      <c r="I63">
        <v>39.700000000000003</v>
      </c>
      <c r="J63">
        <v>38.700000000000003</v>
      </c>
      <c r="K63">
        <v>36.899999999999999</v>
      </c>
      <c r="L63">
        <v>19.399999999999999</v>
      </c>
      <c r="M63">
        <v>19.399999999999999</v>
      </c>
      <c r="N63">
        <v>16</v>
      </c>
      <c r="O63">
        <v>9.4000000000000004</v>
      </c>
      <c r="P63">
        <v>6.7999999999999998</v>
      </c>
      <c r="Q63">
        <v>2.5</v>
      </c>
      <c r="R63">
        <v>39.5</v>
      </c>
      <c r="S63">
        <v>40.299999999999997</v>
      </c>
      <c r="T63">
        <v>38.600000000000001</v>
      </c>
      <c r="U63">
        <v>40.200000000000003</v>
      </c>
      <c r="V63">
        <v>37.700000000000003</v>
      </c>
      <c r="W63" t="s">
        <v>149</v>
      </c>
      <c r="X63" t="s">
        <v>150</v>
      </c>
      <c r="Y63" t="s">
        <v>151</v>
      </c>
      <c r="Z63" t="s">
        <v>152</v>
      </c>
      <c r="AA63" t="s">
        <v>153</v>
      </c>
      <c r="AB63" t="s">
        <v>154</v>
      </c>
      <c r="AC63" t="s">
        <v>225</v>
      </c>
      <c r="AD63" t="s">
        <v>156</v>
      </c>
      <c r="AE63">
        <v>22.699999999999999</v>
      </c>
      <c r="AF63">
        <v>13.199999999999999</v>
      </c>
      <c r="AG63">
        <v>20.699999999999999</v>
      </c>
      <c r="AH63">
        <v>53.299999999999997</v>
      </c>
      <c r="AI63">
        <v>3.2999999999999998</v>
      </c>
      <c r="AJ63">
        <v>35.899999999999999</v>
      </c>
      <c r="AK63">
        <v>25.699999999999999</v>
      </c>
      <c r="AL63">
        <v>40.600000000000001</v>
      </c>
      <c r="AM63"/>
      <c r="AN63"/>
      <c r="AO63"/>
      <c r="AP63"/>
      <c r="AQ63"/>
      <c r="AR63"/>
      <c r="AS63"/>
      <c r="AT63"/>
      <c r="AU63"/>
      <c r="AV63"/>
      <c r="AW63"/>
      <c r="AX63"/>
      <c r="AY63"/>
      <c r="AZ63"/>
      <c r="BA63"/>
      <c r="BB63"/>
      <c r="BC63"/>
      <c r="BD63"/>
      <c r="BE63"/>
      <c r="BF63"/>
      <c r="BG63"/>
      <c r="BH63"/>
      <c r="BI63"/>
    </row>
    <row r="64">
      <c r="A64" t="s">
        <v>334</v>
      </c>
      <c r="B64">
        <v>2012</v>
      </c>
      <c r="C64" t="s">
        <v>338</v>
      </c>
      <c r="D64">
        <v>42</v>
      </c>
      <c r="E64" t="s">
        <v>56</v>
      </c>
      <c r="F64" t="s">
        <v>48</v>
      </c>
      <c r="G64" t="s">
        <v>350</v>
      </c>
      <c r="H64">
        <v>61.600000000000001</v>
      </c>
      <c r="I64">
        <v>60.299999999999997</v>
      </c>
      <c r="J64">
        <v>61.299999999999997</v>
      </c>
      <c r="K64">
        <v>63.100000000000001</v>
      </c>
      <c r="L64">
        <v>80.599999999999994</v>
      </c>
      <c r="M64">
        <v>80.599999999999994</v>
      </c>
      <c r="N64">
        <v>84</v>
      </c>
      <c r="O64">
        <v>90.599999999999994</v>
      </c>
      <c r="P64">
        <v>93.200000000000003</v>
      </c>
      <c r="Q64">
        <v>97.5</v>
      </c>
      <c r="R64">
        <v>60.5</v>
      </c>
      <c r="S64">
        <v>59.700000000000003</v>
      </c>
      <c r="T64">
        <v>61.399999999999999</v>
      </c>
      <c r="U64">
        <v>59.799999999999997</v>
      </c>
      <c r="V64">
        <v>62.299999999999997</v>
      </c>
      <c r="W64" t="s">
        <v>149</v>
      </c>
      <c r="X64" t="s">
        <v>150</v>
      </c>
      <c r="Y64" t="s">
        <v>151</v>
      </c>
      <c r="Z64" t="s">
        <v>152</v>
      </c>
      <c r="AA64" t="s">
        <v>153</v>
      </c>
      <c r="AB64" t="s">
        <v>154</v>
      </c>
      <c r="AC64" t="s">
        <v>225</v>
      </c>
      <c r="AD64" t="s">
        <v>156</v>
      </c>
      <c r="AE64">
        <v>77.299999999999997</v>
      </c>
      <c r="AF64">
        <v>86.799999999999997</v>
      </c>
      <c r="AG64">
        <v>79.299999999999997</v>
      </c>
      <c r="AH64">
        <v>46.700000000000003</v>
      </c>
      <c r="AI64">
        <v>96.700000000000003</v>
      </c>
      <c r="AJ64">
        <v>64.099999999999994</v>
      </c>
      <c r="AK64">
        <v>74.299999999999997</v>
      </c>
      <c r="AL64">
        <v>59.399999999999999</v>
      </c>
      <c r="AM64"/>
      <c r="AN64"/>
      <c r="AO64"/>
      <c r="AP64"/>
      <c r="AQ64"/>
      <c r="AR64"/>
      <c r="AS64"/>
      <c r="AT64"/>
      <c r="AU64"/>
      <c r="AV64"/>
      <c r="AW64"/>
      <c r="AX64"/>
      <c r="AY64"/>
      <c r="AZ64"/>
      <c r="BA64"/>
      <c r="BB64"/>
      <c r="BC64"/>
      <c r="BD64"/>
      <c r="BE64"/>
      <c r="BF64"/>
      <c r="BG64"/>
      <c r="BH64"/>
      <c r="BI64"/>
    </row>
    <row r="65">
      <c r="A65" t="s">
        <v>334</v>
      </c>
      <c r="B65">
        <v>2012</v>
      </c>
      <c r="C65" t="s">
        <v>338</v>
      </c>
      <c r="D65">
        <v>58</v>
      </c>
      <c r="E65" t="s">
        <v>158</v>
      </c>
      <c r="F65" t="s">
        <v>159</v>
      </c>
      <c r="G65" t="s">
        <v>181</v>
      </c>
      <c r="H65">
        <v>0.16911856446299389</v>
      </c>
      <c r="I65">
        <v>0.1819095146943501</v>
      </c>
      <c r="J65">
        <v>0.12992705134419649</v>
      </c>
      <c r="K65">
        <v>0.91594362039284838</v>
      </c>
      <c r="L65">
        <v>13.13038171032791</v>
      </c>
      <c r="M65">
        <v>3.7149346459442421</v>
      </c>
      <c r="N65">
        <v>6.1257330055509511</v>
      </c>
      <c r="O65">
        <v>10.15792863987464</v>
      </c>
      <c r="P65">
        <v>25.099647792430829</v>
      </c>
      <c r="Q65">
        <v>35.564794011475598</v>
      </c>
      <c r="R65">
        <v>0.024558732222153899</v>
      </c>
      <c r="S65">
        <v>0.092904121821229299</v>
      </c>
      <c r="T65">
        <v>0.072614831197204299</v>
      </c>
      <c r="U65">
        <v>0.29477773631619741</v>
      </c>
      <c r="V65">
        <v>1.075937048098955</v>
      </c>
      <c r="W65" t="s">
        <v>149</v>
      </c>
      <c r="X65" t="s">
        <v>150</v>
      </c>
      <c r="Y65" t="s">
        <v>151</v>
      </c>
      <c r="Z65" t="s">
        <v>152</v>
      </c>
      <c r="AA65" t="s">
        <v>153</v>
      </c>
      <c r="AB65" t="s">
        <v>154</v>
      </c>
      <c r="AC65" t="s">
        <v>225</v>
      </c>
      <c r="AD65" t="s">
        <v>156</v>
      </c>
      <c r="AE65">
        <v>6.5444068271632947</v>
      </c>
      <c r="AF65">
        <v>4.7703961526907177</v>
      </c>
      <c r="AG65">
        <v>0</v>
      </c>
      <c r="AH65">
        <v>1.2367225726184981</v>
      </c>
      <c r="AI65">
        <v>24.738472596998012</v>
      </c>
      <c r="AJ65">
        <v>1.7838999047673441</v>
      </c>
      <c r="AK65">
        <v>0.75731249592978633</v>
      </c>
      <c r="AL65">
        <v>1.1440556188126341</v>
      </c>
      <c r="AM65"/>
      <c r="AN65"/>
      <c r="AO65"/>
      <c r="AP65"/>
      <c r="AQ65"/>
      <c r="AR65"/>
      <c r="AS65"/>
      <c r="AT65"/>
      <c r="AU65"/>
      <c r="AV65"/>
      <c r="AW65"/>
      <c r="AX65"/>
      <c r="AY65"/>
      <c r="AZ65"/>
      <c r="BA65"/>
      <c r="BB65"/>
      <c r="BC65"/>
      <c r="BD65"/>
      <c r="BE65"/>
      <c r="BF65"/>
      <c r="BG65"/>
      <c r="BH65"/>
      <c r="BI65"/>
    </row>
    <row r="66">
      <c r="A66" t="s">
        <v>334</v>
      </c>
      <c r="B66">
        <v>2012</v>
      </c>
      <c r="C66" t="s">
        <v>338</v>
      </c>
      <c r="D66">
        <v>59</v>
      </c>
      <c r="E66" t="s">
        <v>158</v>
      </c>
      <c r="F66" t="s">
        <v>226</v>
      </c>
      <c r="G66" t="s">
        <v>181</v>
      </c>
      <c r="H66">
        <v>0.25213219610390281</v>
      </c>
      <c r="I66">
        <v>0.48754192433708338</v>
      </c>
      <c r="J66">
        <v>0.69355833567691616</v>
      </c>
      <c r="K66">
        <v>1.8768036017098719</v>
      </c>
      <c r="L66">
        <v>21.023733722028091</v>
      </c>
      <c r="M66">
        <v>7.2078007136442066</v>
      </c>
      <c r="N66">
        <v>15.28997887472204</v>
      </c>
      <c r="O66">
        <v>24.25526152020316</v>
      </c>
      <c r="P66">
        <v>32.372858561184273</v>
      </c>
      <c r="Q66">
        <v>46.726281302214012</v>
      </c>
      <c r="R66">
        <v>0.029993864404694301</v>
      </c>
      <c r="S66">
        <v>0.31178695067209378</v>
      </c>
      <c r="T66">
        <v>0.060695471980441701</v>
      </c>
      <c r="U66">
        <v>0.85852209069526786</v>
      </c>
      <c r="V66">
        <v>3.1719071453202958</v>
      </c>
      <c r="W66" t="s">
        <v>149</v>
      </c>
      <c r="X66" t="s">
        <v>150</v>
      </c>
      <c r="Y66" t="s">
        <v>151</v>
      </c>
      <c r="Z66" t="s">
        <v>152</v>
      </c>
      <c r="AA66" t="s">
        <v>153</v>
      </c>
      <c r="AB66" t="s">
        <v>154</v>
      </c>
      <c r="AC66" t="s">
        <v>225</v>
      </c>
      <c r="AD66" t="s">
        <v>156</v>
      </c>
      <c r="AE66">
        <v>25.404726528399451</v>
      </c>
      <c r="AF66">
        <v>2.239541101047501</v>
      </c>
      <c r="AG66">
        <v>3.5679937788613989</v>
      </c>
      <c r="AH66">
        <v>4.6492279381223041</v>
      </c>
      <c r="AI66">
        <v>23.988345690137919</v>
      </c>
      <c r="AJ66">
        <v>2.8604853276291582</v>
      </c>
      <c r="AK66">
        <v>3.0547887037107682</v>
      </c>
      <c r="AL66">
        <v>1.2554702187315809</v>
      </c>
      <c r="AM66"/>
      <c r="AN66"/>
      <c r="AO66"/>
      <c r="AP66"/>
      <c r="AQ66"/>
      <c r="AR66"/>
      <c r="AS66"/>
      <c r="AT66"/>
      <c r="AU66"/>
      <c r="AV66"/>
      <c r="AW66"/>
      <c r="AX66"/>
      <c r="AY66"/>
      <c r="AZ66"/>
      <c r="BA66"/>
      <c r="BB66"/>
      <c r="BC66"/>
      <c r="BD66"/>
      <c r="BE66"/>
      <c r="BF66"/>
      <c r="BG66"/>
      <c r="BH66"/>
      <c r="BI66"/>
    </row>
    <row r="67">
      <c r="A67" t="s">
        <v>334</v>
      </c>
      <c r="B67">
        <v>2012</v>
      </c>
      <c r="C67" t="s">
        <v>338</v>
      </c>
      <c r="D67">
        <v>60</v>
      </c>
      <c r="E67" t="s">
        <v>158</v>
      </c>
      <c r="F67" t="s">
        <v>227</v>
      </c>
      <c r="G67" t="s">
        <v>181</v>
      </c>
      <c r="H67">
        <v>21.389806125663782</v>
      </c>
      <c r="I67">
        <v>20.684700101375149</v>
      </c>
      <c r="J67">
        <v>19.226814508103288</v>
      </c>
      <c r="K67">
        <v>23.165212725230571</v>
      </c>
      <c r="L67">
        <v>36.790919688945252</v>
      </c>
      <c r="M67">
        <v>75.129320074113295</v>
      </c>
      <c r="N67">
        <v>73.084787235530342</v>
      </c>
      <c r="O67">
        <v>61.076695402900043</v>
      </c>
      <c r="P67">
        <v>39.877737039584353</v>
      </c>
      <c r="Q67">
        <v>14.77312430506816</v>
      </c>
      <c r="R67">
        <v>18.29178462287981</v>
      </c>
      <c r="S67">
        <v>19.40440850180315</v>
      </c>
      <c r="T67">
        <v>18.057967114741491</v>
      </c>
      <c r="U67">
        <v>17.188464988540652</v>
      </c>
      <c r="V67">
        <v>20.35251438926911</v>
      </c>
      <c r="W67" t="s">
        <v>149</v>
      </c>
      <c r="X67" t="s">
        <v>150</v>
      </c>
      <c r="Y67" t="s">
        <v>151</v>
      </c>
      <c r="Z67" t="s">
        <v>152</v>
      </c>
      <c r="AA67" t="s">
        <v>153</v>
      </c>
      <c r="AB67" t="s">
        <v>154</v>
      </c>
      <c r="AC67" t="s">
        <v>225</v>
      </c>
      <c r="AD67" t="s">
        <v>156</v>
      </c>
      <c r="AE67">
        <v>23.214773753312421</v>
      </c>
      <c r="AF67">
        <v>32.808579052170572</v>
      </c>
      <c r="AG67">
        <v>15.35784783523521</v>
      </c>
      <c r="AH67">
        <v>30.141580361326781</v>
      </c>
      <c r="AI67">
        <v>46.28924214052229</v>
      </c>
      <c r="AJ67">
        <v>25.20570964471316</v>
      </c>
      <c r="AK67">
        <v>12.598798994400431</v>
      </c>
      <c r="AL67">
        <v>20.394533811625742</v>
      </c>
      <c r="AM67"/>
      <c r="AN67"/>
      <c r="AO67"/>
      <c r="AP67"/>
      <c r="AQ67"/>
      <c r="AR67"/>
      <c r="AS67"/>
      <c r="AT67"/>
      <c r="AU67"/>
      <c r="AV67"/>
      <c r="AW67"/>
      <c r="AX67"/>
      <c r="AY67"/>
      <c r="AZ67"/>
      <c r="BA67"/>
      <c r="BB67"/>
      <c r="BC67"/>
      <c r="BD67"/>
      <c r="BE67"/>
      <c r="BF67"/>
      <c r="BG67"/>
      <c r="BH67"/>
      <c r="BI67"/>
    </row>
    <row r="68">
      <c r="A68" t="s">
        <v>334</v>
      </c>
      <c r="B68">
        <v>2012</v>
      </c>
      <c r="C68" t="s">
        <v>338</v>
      </c>
      <c r="D68">
        <v>61</v>
      </c>
      <c r="E68" t="s">
        <v>158</v>
      </c>
      <c r="F68" t="s">
        <v>228</v>
      </c>
      <c r="G68" t="s">
        <v>181</v>
      </c>
      <c r="H68">
        <v>16.77605958456256</v>
      </c>
      <c r="I68">
        <v>17.868543912938541</v>
      </c>
      <c r="J68">
        <v>15.666807554846001</v>
      </c>
      <c r="K68">
        <v>14.049113281274661</v>
      </c>
      <c r="L68">
        <v>4.6712817297956493</v>
      </c>
      <c r="M68">
        <v>3.818932327050057</v>
      </c>
      <c r="N68">
        <v>2.613612004826356</v>
      </c>
      <c r="O68">
        <v>1.603761774564844</v>
      </c>
      <c r="P68">
        <v>0.98045535990862409</v>
      </c>
      <c r="Q68">
        <v>0.36426712089921109</v>
      </c>
      <c r="R68">
        <v>16.952994799183589</v>
      </c>
      <c r="S68">
        <v>17.99869986742074</v>
      </c>
      <c r="T68">
        <v>17.461755666861539</v>
      </c>
      <c r="U68">
        <v>14.78264911531665</v>
      </c>
      <c r="V68">
        <v>13.52751660137308</v>
      </c>
      <c r="W68" t="s">
        <v>149</v>
      </c>
      <c r="X68" t="s">
        <v>150</v>
      </c>
      <c r="Y68" t="s">
        <v>151</v>
      </c>
      <c r="Z68" t="s">
        <v>152</v>
      </c>
      <c r="AA68" t="s">
        <v>153</v>
      </c>
      <c r="AB68" t="s">
        <v>154</v>
      </c>
      <c r="AC68" t="s">
        <v>225</v>
      </c>
      <c r="AD68" t="s">
        <v>156</v>
      </c>
      <c r="AE68">
        <v>6.4586681337240126</v>
      </c>
      <c r="AF68">
        <v>4.5576325223920469</v>
      </c>
      <c r="AG68">
        <v>10.953716987621011</v>
      </c>
      <c r="AH68">
        <v>8.8898887664460737</v>
      </c>
      <c r="AI68">
        <v>1.5159971637555281</v>
      </c>
      <c r="AJ68">
        <v>5.3140594835219082</v>
      </c>
      <c r="AK68">
        <v>22.08365454037904</v>
      </c>
      <c r="AL68">
        <v>31.190893052760249</v>
      </c>
      <c r="AM68"/>
      <c r="AN68"/>
      <c r="AO68"/>
      <c r="AP68"/>
      <c r="AQ68"/>
      <c r="AR68"/>
      <c r="AS68"/>
      <c r="AT68"/>
      <c r="AU68"/>
      <c r="AV68"/>
      <c r="AW68"/>
      <c r="AX68"/>
      <c r="AY68"/>
      <c r="AZ68"/>
      <c r="BA68"/>
      <c r="BB68"/>
      <c r="BC68"/>
      <c r="BD68"/>
      <c r="BE68"/>
      <c r="BF68"/>
      <c r="BG68"/>
      <c r="BH68"/>
      <c r="BI68"/>
    </row>
    <row r="69">
      <c r="A69" t="s">
        <v>334</v>
      </c>
      <c r="B69">
        <v>2012</v>
      </c>
      <c r="C69" t="s">
        <v>338</v>
      </c>
      <c r="D69">
        <v>62</v>
      </c>
      <c r="E69" t="s">
        <v>158</v>
      </c>
      <c r="F69" t="s">
        <v>162</v>
      </c>
      <c r="G69" t="s">
        <v>181</v>
      </c>
      <c r="H69">
        <v>23.770137655616939</v>
      </c>
      <c r="I69">
        <v>23.249530291341522</v>
      </c>
      <c r="J69">
        <v>25.369803561187979</v>
      </c>
      <c r="K69">
        <v>21.293760723895861</v>
      </c>
      <c r="L69">
        <v>9.0939110764725086</v>
      </c>
      <c r="M69">
        <v>2.3395968551686939</v>
      </c>
      <c r="N69">
        <v>0.39992259923538392</v>
      </c>
      <c r="O69">
        <v>1.2024400112465901</v>
      </c>
      <c r="P69">
        <v>0</v>
      </c>
      <c r="Q69">
        <v>0.48199877922172202</v>
      </c>
      <c r="R69">
        <v>25.272639945145759</v>
      </c>
      <c r="S69">
        <v>23.89200771308067</v>
      </c>
      <c r="T69">
        <v>25.419039376618169</v>
      </c>
      <c r="U69">
        <v>24.991270898566111</v>
      </c>
      <c r="V69">
        <v>22.481815818515781</v>
      </c>
      <c r="W69" t="s">
        <v>149</v>
      </c>
      <c r="X69" t="s">
        <v>150</v>
      </c>
      <c r="Y69" t="s">
        <v>151</v>
      </c>
      <c r="Z69" t="s">
        <v>152</v>
      </c>
      <c r="AA69" t="s">
        <v>153</v>
      </c>
      <c r="AB69" t="s">
        <v>154</v>
      </c>
      <c r="AC69" t="s">
        <v>225</v>
      </c>
      <c r="AD69" t="s">
        <v>156</v>
      </c>
      <c r="AE69">
        <v>12.511365242352049</v>
      </c>
      <c r="AF69">
        <v>30.209892524531089</v>
      </c>
      <c r="AG69">
        <v>14.764123418955981</v>
      </c>
      <c r="AH69">
        <v>27.855990275348098</v>
      </c>
      <c r="AI69">
        <v>0.53708398342160091</v>
      </c>
      <c r="AJ69">
        <v>21.046591169496772</v>
      </c>
      <c r="AK69">
        <v>34.435387822488543</v>
      </c>
      <c r="AL69">
        <v>13.475168298667059</v>
      </c>
      <c r="AM69"/>
      <c r="AN69"/>
      <c r="AO69"/>
      <c r="AP69"/>
      <c r="AQ69"/>
      <c r="AR69"/>
      <c r="AS69"/>
      <c r="AT69"/>
      <c r="AU69"/>
      <c r="AV69"/>
      <c r="AW69"/>
      <c r="AX69"/>
      <c r="AY69"/>
      <c r="AZ69"/>
      <c r="BA69"/>
      <c r="BB69"/>
      <c r="BC69"/>
      <c r="BD69"/>
      <c r="BE69"/>
      <c r="BF69"/>
      <c r="BG69"/>
      <c r="BH69"/>
      <c r="BI69"/>
    </row>
    <row r="70">
      <c r="A70" t="s">
        <v>334</v>
      </c>
      <c r="B70">
        <v>2012</v>
      </c>
      <c r="C70" t="s">
        <v>338</v>
      </c>
      <c r="D70">
        <v>63</v>
      </c>
      <c r="E70" t="s">
        <v>158</v>
      </c>
      <c r="F70" t="s">
        <v>229</v>
      </c>
      <c r="G70" t="s">
        <v>181</v>
      </c>
      <c r="H70">
        <v>36.12471117070227</v>
      </c>
      <c r="I70">
        <v>35.408953498872457</v>
      </c>
      <c r="J70">
        <v>36.905662462263258</v>
      </c>
      <c r="K70">
        <v>36.519321665512443</v>
      </c>
      <c r="L70">
        <v>13.35233572995404</v>
      </c>
      <c r="M70">
        <v>5.6181569435316554</v>
      </c>
      <c r="N70">
        <v>1.285988050224663</v>
      </c>
      <c r="O70">
        <v>0.62401087559942803</v>
      </c>
      <c r="P70">
        <v>0.22883097349160419</v>
      </c>
      <c r="Q70">
        <v>0.88602897166451777</v>
      </c>
      <c r="R70">
        <v>38.031934063297641</v>
      </c>
      <c r="S70">
        <v>36.007447977053907</v>
      </c>
      <c r="T70">
        <v>36.905775582810421</v>
      </c>
      <c r="U70">
        <v>39.989104875282258</v>
      </c>
      <c r="V70">
        <v>36.713025526072393</v>
      </c>
      <c r="W70" t="s">
        <v>149</v>
      </c>
      <c r="X70" t="s">
        <v>150</v>
      </c>
      <c r="Y70" t="s">
        <v>151</v>
      </c>
      <c r="Z70" t="s">
        <v>152</v>
      </c>
      <c r="AA70" t="s">
        <v>153</v>
      </c>
      <c r="AB70" t="s">
        <v>154</v>
      </c>
      <c r="AC70" t="s">
        <v>225</v>
      </c>
      <c r="AD70" t="s">
        <v>156</v>
      </c>
      <c r="AE70">
        <v>23.440289414775918</v>
      </c>
      <c r="AF70">
        <v>25.224394479445031</v>
      </c>
      <c r="AG70">
        <v>55.109855375980779</v>
      </c>
      <c r="AH70">
        <v>26.589887401336579</v>
      </c>
      <c r="AI70">
        <v>0.85097578561043863</v>
      </c>
      <c r="AJ70">
        <v>42.163542849992233</v>
      </c>
      <c r="AK70">
        <v>19.337040536214509</v>
      </c>
      <c r="AL70">
        <v>30.917051158048011</v>
      </c>
      <c r="AM70"/>
      <c r="AN70"/>
      <c r="AO70"/>
      <c r="AP70"/>
      <c r="AQ70"/>
      <c r="AR70"/>
      <c r="AS70"/>
      <c r="AT70"/>
      <c r="AU70"/>
      <c r="AV70"/>
      <c r="AW70"/>
      <c r="AX70"/>
      <c r="AY70"/>
      <c r="AZ70"/>
      <c r="BA70"/>
      <c r="BB70"/>
      <c r="BC70"/>
      <c r="BD70"/>
      <c r="BE70"/>
      <c r="BF70"/>
      <c r="BG70"/>
      <c r="BH70"/>
      <c r="BI70"/>
    </row>
    <row r="71">
      <c r="A71" t="s">
        <v>334</v>
      </c>
      <c r="B71">
        <v>2012</v>
      </c>
      <c r="C71" t="s">
        <v>338</v>
      </c>
      <c r="D71">
        <v>64</v>
      </c>
      <c r="E71" t="s">
        <v>158</v>
      </c>
      <c r="F71" t="s">
        <v>230</v>
      </c>
      <c r="G71" t="s">
        <v>181</v>
      </c>
      <c r="H71">
        <v>0</v>
      </c>
      <c r="I71">
        <v>0.059971050055363802</v>
      </c>
      <c r="J71">
        <v>0.12607710238078881</v>
      </c>
      <c r="K71">
        <v>0.1144646577515555</v>
      </c>
      <c r="L71">
        <v>0</v>
      </c>
      <c r="M71">
        <v>0</v>
      </c>
      <c r="N71">
        <v>0</v>
      </c>
      <c r="O71">
        <v>0</v>
      </c>
      <c r="P71">
        <v>0</v>
      </c>
      <c r="Q71">
        <v>0</v>
      </c>
      <c r="R71">
        <v>0</v>
      </c>
      <c r="S71">
        <v>0.048394683203815597</v>
      </c>
      <c r="T71">
        <v>0.1104456921941718</v>
      </c>
      <c r="U71">
        <v>0.20061498743949391</v>
      </c>
      <c r="V71">
        <v>0</v>
      </c>
      <c r="W71" t="s">
        <v>149</v>
      </c>
      <c r="X71" t="s">
        <v>150</v>
      </c>
      <c r="Y71" t="s">
        <v>151</v>
      </c>
      <c r="Z71" t="s">
        <v>152</v>
      </c>
      <c r="AA71" t="s">
        <v>153</v>
      </c>
      <c r="AB71" t="s">
        <v>154</v>
      </c>
      <c r="AC71" t="s">
        <v>225</v>
      </c>
      <c r="AD71" t="s">
        <v>156</v>
      </c>
      <c r="AE71">
        <v>0.20155615751686901</v>
      </c>
      <c r="AF71">
        <v>0</v>
      </c>
      <c r="AG71">
        <v>0.0667410776461346</v>
      </c>
      <c r="AH71">
        <v>0</v>
      </c>
      <c r="AI71">
        <v>0</v>
      </c>
      <c r="AJ71">
        <v>0.11587264539928011</v>
      </c>
      <c r="AK71">
        <v>0.1090738074732054</v>
      </c>
      <c r="AL71">
        <v>0.049558659957745499</v>
      </c>
      <c r="AM71"/>
      <c r="AN71"/>
      <c r="AO71"/>
      <c r="AP71"/>
      <c r="AQ71"/>
      <c r="AR71"/>
      <c r="AS71"/>
      <c r="AT71"/>
      <c r="AU71"/>
      <c r="AV71"/>
      <c r="AW71"/>
      <c r="AX71"/>
      <c r="AY71"/>
      <c r="AZ71"/>
      <c r="BA71"/>
      <c r="BB71"/>
      <c r="BC71"/>
      <c r="BD71"/>
      <c r="BE71"/>
      <c r="BF71"/>
      <c r="BG71"/>
      <c r="BH71"/>
      <c r="BI71"/>
    </row>
    <row r="72">
      <c r="A72" t="s">
        <v>334</v>
      </c>
      <c r="B72">
        <v>2012</v>
      </c>
      <c r="C72" t="s">
        <v>338</v>
      </c>
      <c r="D72">
        <v>65</v>
      </c>
      <c r="E72" t="s">
        <v>158</v>
      </c>
      <c r="F72" t="s">
        <v>231</v>
      </c>
      <c r="G72" t="s">
        <v>181</v>
      </c>
      <c r="H72">
        <v>0.31559565844304721</v>
      </c>
      <c r="I72">
        <v>0.50708072915046465</v>
      </c>
      <c r="J72">
        <v>0.60768805229876621</v>
      </c>
      <c r="K72">
        <v>0.81131670498101138</v>
      </c>
      <c r="L72">
        <v>0.1642607079683038</v>
      </c>
      <c r="M72">
        <v>0.14023716871061551</v>
      </c>
      <c r="N72">
        <v>0</v>
      </c>
      <c r="O72">
        <v>0</v>
      </c>
      <c r="P72">
        <v>0</v>
      </c>
      <c r="Q72">
        <v>0</v>
      </c>
      <c r="R72">
        <v>0.28556978148074041</v>
      </c>
      <c r="S72">
        <v>0.60718130809946624</v>
      </c>
      <c r="T72">
        <v>0.54465240387405001</v>
      </c>
      <c r="U72">
        <v>0.56112514738421526</v>
      </c>
      <c r="V72">
        <v>0.85123507403994503</v>
      </c>
      <c r="W72" t="s">
        <v>149</v>
      </c>
      <c r="X72" t="s">
        <v>150</v>
      </c>
      <c r="Y72" t="s">
        <v>151</v>
      </c>
      <c r="Z72" t="s">
        <v>152</v>
      </c>
      <c r="AA72" t="s">
        <v>153</v>
      </c>
      <c r="AB72" t="s">
        <v>154</v>
      </c>
      <c r="AC72" t="s">
        <v>225</v>
      </c>
      <c r="AD72" t="s">
        <v>156</v>
      </c>
      <c r="AE72">
        <v>0.1155088063694697</v>
      </c>
      <c r="AF72">
        <v>0</v>
      </c>
      <c r="AG72">
        <v>0.1180011239450994</v>
      </c>
      <c r="AH72">
        <v>0.27499022711310872</v>
      </c>
      <c r="AI72">
        <v>0</v>
      </c>
      <c r="AJ72">
        <v>0.83394217419167416</v>
      </c>
      <c r="AK72">
        <v>1.117049937546327</v>
      </c>
      <c r="AL72">
        <v>0.44499894864001588</v>
      </c>
      <c r="AM72"/>
      <c r="AN72"/>
      <c r="AO72"/>
      <c r="AP72"/>
      <c r="AQ72"/>
      <c r="AR72"/>
      <c r="AS72"/>
      <c r="AT72"/>
      <c r="AU72"/>
      <c r="AV72"/>
      <c r="AW72"/>
      <c r="AX72"/>
      <c r="AY72"/>
      <c r="AZ72"/>
      <c r="BA72"/>
      <c r="BB72"/>
      <c r="BC72"/>
      <c r="BD72"/>
      <c r="BE72"/>
      <c r="BF72"/>
      <c r="BG72"/>
      <c r="BH72"/>
      <c r="BI72"/>
    </row>
    <row r="73">
      <c r="A73" t="s">
        <v>334</v>
      </c>
      <c r="B73">
        <v>2012</v>
      </c>
      <c r="C73" t="s">
        <v>338</v>
      </c>
      <c r="D73">
        <v>66</v>
      </c>
      <c r="E73" t="s">
        <v>158</v>
      </c>
      <c r="F73" t="s">
        <v>232</v>
      </c>
      <c r="G73" t="s">
        <v>181</v>
      </c>
      <c r="H73">
        <v>1.045429436490362</v>
      </c>
      <c r="I73">
        <v>1.389586151632789</v>
      </c>
      <c r="J73">
        <v>1.145895003479549</v>
      </c>
      <c r="K73">
        <v>1.0657090451397331</v>
      </c>
      <c r="L73">
        <v>1.011303917718259</v>
      </c>
      <c r="M73">
        <v>0.1831224160446665</v>
      </c>
      <c r="N73">
        <v>0.22850688036782379</v>
      </c>
      <c r="O73">
        <v>0</v>
      </c>
      <c r="P73">
        <v>0</v>
      </c>
      <c r="Q73">
        <v>0</v>
      </c>
      <c r="R73">
        <v>1.0475669373359771</v>
      </c>
      <c r="S73">
        <v>1.559422930334754</v>
      </c>
      <c r="T73">
        <v>1.2893383277631709</v>
      </c>
      <c r="U73">
        <v>1.133470160459203</v>
      </c>
      <c r="V73">
        <v>1.656087615811056</v>
      </c>
      <c r="W73" t="s">
        <v>149</v>
      </c>
      <c r="X73" t="s">
        <v>150</v>
      </c>
      <c r="Y73" t="s">
        <v>151</v>
      </c>
      <c r="Z73" t="s">
        <v>152</v>
      </c>
      <c r="AA73" t="s">
        <v>153</v>
      </c>
      <c r="AB73" t="s">
        <v>154</v>
      </c>
      <c r="AC73" t="s">
        <v>225</v>
      </c>
      <c r="AD73" t="s">
        <v>156</v>
      </c>
      <c r="AE73">
        <v>0</v>
      </c>
      <c r="AF73">
        <v>0.18956416772289469</v>
      </c>
      <c r="AG73">
        <v>0.061720401754542298</v>
      </c>
      <c r="AH73">
        <v>0.050194233397758699</v>
      </c>
      <c r="AI73">
        <v>0</v>
      </c>
      <c r="AJ73">
        <v>0.67589680028864507</v>
      </c>
      <c r="AK73">
        <v>6.4348275756554516</v>
      </c>
      <c r="AL73">
        <v>1.0216748639179469</v>
      </c>
      <c r="AM73"/>
      <c r="AN73"/>
      <c r="AO73"/>
      <c r="AP73"/>
      <c r="AQ73"/>
      <c r="AR73"/>
      <c r="AS73"/>
      <c r="AT73"/>
      <c r="AU73"/>
      <c r="AV73"/>
      <c r="AW73"/>
      <c r="AX73"/>
      <c r="AY73"/>
      <c r="AZ73"/>
      <c r="BA73"/>
      <c r="BB73"/>
      <c r="BC73"/>
      <c r="BD73"/>
      <c r="BE73"/>
      <c r="BF73"/>
      <c r="BG73"/>
      <c r="BH73"/>
      <c r="BI73"/>
    </row>
    <row r="74">
      <c r="A74" t="s">
        <v>334</v>
      </c>
      <c r="B74">
        <v>2012</v>
      </c>
      <c r="C74" t="s">
        <v>338</v>
      </c>
      <c r="D74">
        <v>67</v>
      </c>
      <c r="E74" t="s">
        <v>158</v>
      </c>
      <c r="F74" t="s">
        <v>233</v>
      </c>
      <c r="G74" t="s">
        <v>181</v>
      </c>
      <c r="H74">
        <v>0.032498097561715102</v>
      </c>
      <c r="I74">
        <v>0.065019969706369196</v>
      </c>
      <c r="J74">
        <v>0.064972059929818901</v>
      </c>
      <c r="K74">
        <v>0.0033882963718188</v>
      </c>
      <c r="L74">
        <v>0</v>
      </c>
      <c r="M74">
        <v>0</v>
      </c>
      <c r="N74">
        <v>0</v>
      </c>
      <c r="O74">
        <v>0</v>
      </c>
      <c r="P74">
        <v>0</v>
      </c>
      <c r="Q74">
        <v>0</v>
      </c>
      <c r="R74">
        <v>0.0388826576669054</v>
      </c>
      <c r="S74">
        <v>0.077745946509871197</v>
      </c>
      <c r="T74">
        <v>0.077715531959319503</v>
      </c>
      <c r="U74">
        <v>0</v>
      </c>
      <c r="V74">
        <v>0.0040498306192582999</v>
      </c>
      <c r="W74" t="s">
        <v>149</v>
      </c>
      <c r="X74" t="s">
        <v>150</v>
      </c>
      <c r="Y74" t="s">
        <v>151</v>
      </c>
      <c r="Z74" t="s">
        <v>152</v>
      </c>
      <c r="AA74" t="s">
        <v>153</v>
      </c>
      <c r="AB74" t="s">
        <v>154</v>
      </c>
      <c r="AC74" t="s">
        <v>225</v>
      </c>
      <c r="AD74" t="s">
        <v>156</v>
      </c>
      <c r="AE74">
        <v>0</v>
      </c>
      <c r="AF74">
        <v>0</v>
      </c>
      <c r="AG74">
        <v>0</v>
      </c>
      <c r="AH74">
        <v>0.1483142601449208</v>
      </c>
      <c r="AI74">
        <v>0</v>
      </c>
      <c r="AJ74">
        <v>0</v>
      </c>
      <c r="AK74">
        <v>0</v>
      </c>
      <c r="AL74">
        <v>0</v>
      </c>
      <c r="AM74"/>
      <c r="AN74"/>
      <c r="AO74"/>
      <c r="AP74"/>
      <c r="AQ74"/>
      <c r="AR74"/>
      <c r="AS74"/>
      <c r="AT74"/>
      <c r="AU74"/>
      <c r="AV74"/>
      <c r="AW74"/>
      <c r="AX74"/>
      <c r="AY74"/>
      <c r="AZ74"/>
      <c r="BA74"/>
      <c r="BB74"/>
      <c r="BC74"/>
      <c r="BD74"/>
      <c r="BE74"/>
      <c r="BF74"/>
      <c r="BG74"/>
      <c r="BH74"/>
      <c r="BI74"/>
    </row>
    <row r="75">
      <c r="A75" t="s">
        <v>334</v>
      </c>
      <c r="B75">
        <v>2012</v>
      </c>
      <c r="C75" t="s">
        <v>338</v>
      </c>
      <c r="D75">
        <v>68</v>
      </c>
      <c r="E75" t="s">
        <v>158</v>
      </c>
      <c r="F75" t="s">
        <v>234</v>
      </c>
      <c r="G75" t="s">
        <v>181</v>
      </c>
      <c r="H75">
        <v>0.010765183373408</v>
      </c>
      <c r="I75">
        <v>0</v>
      </c>
      <c r="J75">
        <v>0</v>
      </c>
      <c r="K75">
        <v>0</v>
      </c>
      <c r="L75">
        <v>0.0021620275943588</v>
      </c>
      <c r="M75">
        <v>0</v>
      </c>
      <c r="N75">
        <v>0</v>
      </c>
      <c r="O75">
        <v>0</v>
      </c>
      <c r="P75">
        <v>0</v>
      </c>
      <c r="Q75">
        <v>0</v>
      </c>
      <c r="R75">
        <v>0.012880105951888101</v>
      </c>
      <c r="S75">
        <v>0</v>
      </c>
      <c r="T75">
        <v>0</v>
      </c>
      <c r="U75">
        <v>0</v>
      </c>
      <c r="V75">
        <v>0.0025848929996532002</v>
      </c>
      <c r="W75" t="s">
        <v>149</v>
      </c>
      <c r="X75" t="s">
        <v>150</v>
      </c>
      <c r="Y75" t="s">
        <v>151</v>
      </c>
      <c r="Z75" t="s">
        <v>152</v>
      </c>
      <c r="AA75" t="s">
        <v>153</v>
      </c>
      <c r="AB75" t="s">
        <v>154</v>
      </c>
      <c r="AC75" t="s">
        <v>225</v>
      </c>
      <c r="AD75" t="s">
        <v>156</v>
      </c>
      <c r="AE75">
        <v>0.0223536573197444</v>
      </c>
      <c r="AF75">
        <v>0</v>
      </c>
      <c r="AG75">
        <v>0</v>
      </c>
      <c r="AH75">
        <v>0</v>
      </c>
      <c r="AI75">
        <v>0</v>
      </c>
      <c r="AJ75">
        <v>0</v>
      </c>
      <c r="AK75">
        <v>0.0184601034273561</v>
      </c>
      <c r="AL75">
        <v>0</v>
      </c>
      <c r="AM75"/>
      <c r="AN75"/>
      <c r="AO75"/>
      <c r="AP75"/>
      <c r="AQ75"/>
      <c r="AR75"/>
      <c r="AS75"/>
      <c r="AT75"/>
      <c r="AU75"/>
      <c r="AV75"/>
      <c r="AW75"/>
      <c r="AX75"/>
      <c r="AY75"/>
      <c r="AZ75"/>
      <c r="BA75"/>
      <c r="BB75"/>
      <c r="BC75"/>
      <c r="BD75"/>
      <c r="BE75"/>
      <c r="BF75"/>
      <c r="BG75"/>
      <c r="BH75"/>
      <c r="BI75"/>
    </row>
    <row r="76">
      <c r="A76" t="s">
        <v>334</v>
      </c>
      <c r="B76">
        <v>2012</v>
      </c>
      <c r="C76" t="s">
        <v>338</v>
      </c>
      <c r="D76">
        <v>69</v>
      </c>
      <c r="E76" t="s">
        <v>158</v>
      </c>
      <c r="F76" t="s">
        <v>235</v>
      </c>
      <c r="G76" t="s">
        <v>181</v>
      </c>
      <c r="H76">
        <v>0</v>
      </c>
      <c r="I76">
        <v>0</v>
      </c>
      <c r="J76">
        <v>0</v>
      </c>
      <c r="K76">
        <v>0</v>
      </c>
      <c r="L76">
        <v>0.072230716671005404</v>
      </c>
      <c r="M76">
        <v>0</v>
      </c>
      <c r="N76">
        <v>0</v>
      </c>
      <c r="O76">
        <v>0.44100360559760532</v>
      </c>
      <c r="P76">
        <v>0</v>
      </c>
      <c r="Q76">
        <v>0</v>
      </c>
      <c r="R76">
        <v>0</v>
      </c>
      <c r="S76">
        <v>0</v>
      </c>
      <c r="T76">
        <v>0</v>
      </c>
      <c r="U76">
        <v>0</v>
      </c>
      <c r="V76">
        <v>0</v>
      </c>
      <c r="W76" t="s">
        <v>149</v>
      </c>
      <c r="X76" t="s">
        <v>150</v>
      </c>
      <c r="Y76" t="s">
        <v>151</v>
      </c>
      <c r="Z76" t="s">
        <v>152</v>
      </c>
      <c r="AA76" t="s">
        <v>153</v>
      </c>
      <c r="AB76" t="s">
        <v>154</v>
      </c>
      <c r="AC76" t="s">
        <v>225</v>
      </c>
      <c r="AD76" t="s">
        <v>156</v>
      </c>
      <c r="AE76">
        <v>0</v>
      </c>
      <c r="AF76">
        <v>0</v>
      </c>
      <c r="AG76">
        <v>0</v>
      </c>
      <c r="AH76">
        <v>0</v>
      </c>
      <c r="AI76">
        <v>0.21664320074422061</v>
      </c>
      <c r="AJ76">
        <v>0</v>
      </c>
      <c r="AK76">
        <v>0</v>
      </c>
      <c r="AL76">
        <v>0</v>
      </c>
      <c r="AM76"/>
      <c r="AN76"/>
      <c r="AO76"/>
      <c r="AP76"/>
      <c r="AQ76"/>
      <c r="AR76"/>
      <c r="AS76"/>
      <c r="AT76"/>
      <c r="AU76"/>
      <c r="AV76"/>
      <c r="AW76"/>
      <c r="AX76"/>
      <c r="AY76"/>
      <c r="AZ76"/>
      <c r="BA76"/>
      <c r="BB76"/>
      <c r="BC76"/>
      <c r="BD76"/>
      <c r="BE76"/>
      <c r="BF76"/>
      <c r="BG76"/>
      <c r="BH76"/>
      <c r="BI76"/>
    </row>
    <row r="77">
      <c r="A77" t="s">
        <v>334</v>
      </c>
      <c r="B77">
        <v>2012</v>
      </c>
      <c r="C77" t="s">
        <v>338</v>
      </c>
      <c r="D77">
        <v>70</v>
      </c>
      <c r="E77" t="s">
        <v>158</v>
      </c>
      <c r="F77" t="s">
        <v>236</v>
      </c>
      <c r="G77" t="s">
        <v>181</v>
      </c>
      <c r="H77">
        <v>0.0060670199280440998</v>
      </c>
      <c r="I77">
        <v>0.0060692391482337999</v>
      </c>
      <c r="J77">
        <v>0</v>
      </c>
      <c r="K77">
        <v>0.025561664947310402</v>
      </c>
      <c r="L77">
        <v>0.45593471745954001</v>
      </c>
      <c r="M77">
        <v>0.22994646161693791</v>
      </c>
      <c r="N77">
        <v>0.59723062011455064</v>
      </c>
      <c r="O77">
        <v>0.50557852276503024</v>
      </c>
      <c r="P77">
        <v>0.80809706364508749</v>
      </c>
      <c r="Q77">
        <v>0.87108000839634037</v>
      </c>
      <c r="R77">
        <v>0</v>
      </c>
      <c r="S77">
        <v>0</v>
      </c>
      <c r="T77">
        <v>0</v>
      </c>
      <c r="U77">
        <v>0</v>
      </c>
      <c r="V77">
        <v>0</v>
      </c>
      <c r="W77" t="s">
        <v>149</v>
      </c>
      <c r="X77" t="s">
        <v>150</v>
      </c>
      <c r="Y77" t="s">
        <v>151</v>
      </c>
      <c r="Z77" t="s">
        <v>152</v>
      </c>
      <c r="AA77" t="s">
        <v>153</v>
      </c>
      <c r="AB77" t="s">
        <v>154</v>
      </c>
      <c r="AC77" t="s">
        <v>225</v>
      </c>
      <c r="AD77" t="s">
        <v>156</v>
      </c>
      <c r="AE77">
        <v>0.93533106855503512</v>
      </c>
      <c r="AF77">
        <v>0</v>
      </c>
      <c r="AG77">
        <v>0</v>
      </c>
      <c r="AH77">
        <v>0</v>
      </c>
      <c r="AI77">
        <v>1.209209066283208</v>
      </c>
      <c r="AJ77">
        <v>0</v>
      </c>
      <c r="AK77">
        <v>0</v>
      </c>
      <c r="AL77">
        <v>0</v>
      </c>
      <c r="AM77"/>
      <c r="AN77"/>
      <c r="AO77"/>
      <c r="AP77"/>
      <c r="AQ77"/>
      <c r="AR77"/>
      <c r="AS77"/>
      <c r="AT77"/>
      <c r="AU77"/>
      <c r="AV77"/>
      <c r="AW77"/>
      <c r="AX77"/>
      <c r="AY77"/>
      <c r="AZ77"/>
      <c r="BA77"/>
      <c r="BB77"/>
      <c r="BC77"/>
      <c r="BD77"/>
      <c r="BE77"/>
      <c r="BF77"/>
      <c r="BG77"/>
      <c r="BH77"/>
      <c r="BI77"/>
    </row>
    <row r="78">
      <c r="A78" t="s">
        <v>334</v>
      </c>
      <c r="B78">
        <v>2012</v>
      </c>
      <c r="C78" t="s">
        <v>338</v>
      </c>
      <c r="D78">
        <v>71</v>
      </c>
      <c r="E78" t="s">
        <v>158</v>
      </c>
      <c r="F78" t="s">
        <v>165</v>
      </c>
      <c r="G78" t="s">
        <v>181</v>
      </c>
      <c r="H78">
        <v>0</v>
      </c>
      <c r="I78">
        <v>0</v>
      </c>
      <c r="J78">
        <v>0</v>
      </c>
      <c r="K78">
        <v>0</v>
      </c>
      <c r="L78">
        <v>0.010577379229924</v>
      </c>
      <c r="M78">
        <v>0</v>
      </c>
      <c r="N78">
        <v>0</v>
      </c>
      <c r="O78">
        <v>0</v>
      </c>
      <c r="P78">
        <v>0</v>
      </c>
      <c r="Q78">
        <v>0.064543415548738201</v>
      </c>
      <c r="R78">
        <v>0</v>
      </c>
      <c r="S78">
        <v>0</v>
      </c>
      <c r="T78">
        <v>0</v>
      </c>
      <c r="U78">
        <v>0</v>
      </c>
      <c r="V78">
        <v>0</v>
      </c>
      <c r="W78" t="s">
        <v>149</v>
      </c>
      <c r="X78" t="s">
        <v>150</v>
      </c>
      <c r="Y78" t="s">
        <v>151</v>
      </c>
      <c r="Z78" t="s">
        <v>152</v>
      </c>
      <c r="AA78" t="s">
        <v>153</v>
      </c>
      <c r="AB78" t="s">
        <v>154</v>
      </c>
      <c r="AC78" t="s">
        <v>225</v>
      </c>
      <c r="AD78" t="s">
        <v>156</v>
      </c>
      <c r="AE78">
        <v>0</v>
      </c>
      <c r="AF78">
        <v>0</v>
      </c>
      <c r="AG78">
        <v>0</v>
      </c>
      <c r="AH78">
        <v>0</v>
      </c>
      <c r="AI78">
        <v>0.031724969617753</v>
      </c>
      <c r="AJ78">
        <v>0</v>
      </c>
      <c r="AK78">
        <v>0</v>
      </c>
      <c r="AL78">
        <v>0</v>
      </c>
      <c r="AM78"/>
      <c r="AN78"/>
      <c r="AO78"/>
      <c r="AP78"/>
      <c r="AQ78"/>
      <c r="AR78"/>
      <c r="AS78"/>
      <c r="AT78"/>
      <c r="AU78"/>
      <c r="AV78"/>
      <c r="AW78"/>
      <c r="AX78"/>
      <c r="AY78"/>
      <c r="AZ78"/>
      <c r="BA78"/>
      <c r="BB78"/>
      <c r="BC78"/>
      <c r="BD78"/>
      <c r="BE78"/>
      <c r="BF78"/>
      <c r="BG78"/>
      <c r="BH78"/>
      <c r="BI78"/>
    </row>
    <row r="79">
      <c r="A79" t="s">
        <v>334</v>
      </c>
      <c r="B79">
        <v>2012</v>
      </c>
      <c r="C79" t="s">
        <v>338</v>
      </c>
      <c r="D79">
        <v>72</v>
      </c>
      <c r="E79" t="s">
        <v>158</v>
      </c>
      <c r="F79" t="s">
        <v>46</v>
      </c>
      <c r="G79" t="s">
        <v>181</v>
      </c>
      <c r="H79">
        <v>0.1076793070910077</v>
      </c>
      <c r="I79">
        <v>0.091093616747712103</v>
      </c>
      <c r="J79">
        <v>0.0627943084892853</v>
      </c>
      <c r="K79">
        <v>0.1594040127923704</v>
      </c>
      <c r="L79">
        <v>0.2209668758354017</v>
      </c>
      <c r="M79">
        <v>1.617952394175608</v>
      </c>
      <c r="N79">
        <v>0.3742407294279117</v>
      </c>
      <c r="O79">
        <v>0.1333196472487381</v>
      </c>
      <c r="P79">
        <v>0.6323732097552065</v>
      </c>
      <c r="Q79">
        <v>0.26788208551150128</v>
      </c>
      <c r="R79">
        <v>0.011194490431018099</v>
      </c>
      <c r="S79">
        <v>0</v>
      </c>
      <c r="T79">
        <v>0</v>
      </c>
      <c r="U79">
        <v>0</v>
      </c>
      <c r="V79">
        <v>0.16332605788066801</v>
      </c>
      <c r="W79" t="s">
        <v>149</v>
      </c>
      <c r="X79" t="s">
        <v>150</v>
      </c>
      <c r="Y79" t="s">
        <v>151</v>
      </c>
      <c r="Z79" t="s">
        <v>152</v>
      </c>
      <c r="AA79" t="s">
        <v>153</v>
      </c>
      <c r="AB79" t="s">
        <v>154</v>
      </c>
      <c r="AC79" t="s">
        <v>225</v>
      </c>
      <c r="AD79" t="s">
        <v>156</v>
      </c>
      <c r="AE79">
        <v>1.15102041051159</v>
      </c>
      <c r="AF79">
        <v>0</v>
      </c>
      <c r="AG79">
        <v>0</v>
      </c>
      <c r="AH79">
        <v>0.16320396414608901</v>
      </c>
      <c r="AI79">
        <v>0.62230540290890202</v>
      </c>
      <c r="AJ79">
        <v>0</v>
      </c>
      <c r="AK79">
        <v>0.053605482774529298</v>
      </c>
      <c r="AL79">
        <v>0.1065953688388299</v>
      </c>
      <c r="AM79"/>
      <c r="AN79"/>
      <c r="AO79"/>
      <c r="AP79"/>
      <c r="AQ79"/>
      <c r="AR79"/>
      <c r="AS79"/>
      <c r="AT79"/>
      <c r="AU79"/>
      <c r="AV79"/>
      <c r="AW79"/>
      <c r="AX79"/>
      <c r="AY79"/>
      <c r="AZ79"/>
      <c r="BA79"/>
      <c r="BB79"/>
      <c r="BC79"/>
      <c r="BD79"/>
      <c r="BE79"/>
      <c r="BF79"/>
      <c r="BG79"/>
      <c r="BH79"/>
      <c r="BI79"/>
    </row>
    <row r="80">
      <c r="A80" t="s">
        <v>334</v>
      </c>
      <c r="B80">
        <v>2012</v>
      </c>
      <c r="C80" t="s">
        <v>338</v>
      </c>
      <c r="D80">
        <v>122</v>
      </c>
      <c r="E80" t="s">
        <v>18</v>
      </c>
      <c r="F80" t="s">
        <v>14</v>
      </c>
      <c r="G80" t="s">
        <v>351</v>
      </c>
      <c r="H80">
        <v>5.1100329086745786</v>
      </c>
      <c r="I80">
        <v>5.8410836915223889</v>
      </c>
      <c r="J80">
        <v>9.3748925947607731</v>
      </c>
      <c r="K80">
        <v>14.64938451156436</v>
      </c>
      <c r="L80">
        <v>64.727042176745826</v>
      </c>
      <c r="M80">
        <v>43.857519170857387</v>
      </c>
      <c r="N80">
        <v>72.279624232921634</v>
      </c>
      <c r="O80">
        <v>83.807108211933269</v>
      </c>
      <c r="P80">
        <v>92.88268297270082</v>
      </c>
      <c r="Q80">
        <v>96.809766999447319</v>
      </c>
      <c r="R80">
        <v>3.9410049306096351</v>
      </c>
      <c r="S80">
        <v>4.6334052689534042</v>
      </c>
      <c r="T80">
        <v>6.1249999640442692</v>
      </c>
      <c r="U80">
        <v>9.6487225862035118</v>
      </c>
      <c r="V80">
        <v>18.521092661190401</v>
      </c>
      <c r="W80" t="s">
        <v>149</v>
      </c>
      <c r="X80" t="s">
        <v>150</v>
      </c>
      <c r="Y80" t="s">
        <v>151</v>
      </c>
      <c r="Z80" t="s">
        <v>152</v>
      </c>
      <c r="AA80" t="s">
        <v>153</v>
      </c>
      <c r="AB80" t="s">
        <v>154</v>
      </c>
      <c r="AC80" t="s">
        <v>225</v>
      </c>
      <c r="AD80" t="s">
        <v>156</v>
      </c>
      <c r="AE80">
        <v>48.578490133765243</v>
      </c>
      <c r="AF80">
        <v>22.843605260743271</v>
      </c>
      <c r="AG80">
        <v>12.62316261119533</v>
      </c>
      <c r="AH80">
        <v>19.819523006161219</v>
      </c>
      <c r="AI80">
        <v>84.425268170483136</v>
      </c>
      <c r="AJ80">
        <v>12.19945405511484</v>
      </c>
      <c r="AK80">
        <v>7.4918388887509462</v>
      </c>
      <c r="AL80">
        <v>15.606661340926131</v>
      </c>
      <c r="AM80">
        <v>652.11453499999993</v>
      </c>
      <c r="AN80">
        <v>745.13469100000009</v>
      </c>
      <c r="AO80">
        <v>1196.817089000001</v>
      </c>
      <c r="AP80">
        <v>1868.5929729999989</v>
      </c>
      <c r="AQ80">
        <v>8258.6101089999993</v>
      </c>
      <c r="AR80">
        <v>917.21359299999972</v>
      </c>
      <c r="AS80">
        <v>1510.289307</v>
      </c>
      <c r="AT80">
        <v>1751.385868000001</v>
      </c>
      <c r="AU80">
        <v>1944.169202</v>
      </c>
      <c r="AV80">
        <v>2024.2610010000039</v>
      </c>
      <c r="AW80">
        <v>420.34816699999999</v>
      </c>
      <c r="AX80">
        <v>494.32280899999989</v>
      </c>
      <c r="AY80">
        <v>653.71188900000016</v>
      </c>
      <c r="AZ80">
        <v>1029.023643</v>
      </c>
      <c r="BA80">
        <v>1976.5439180000001</v>
      </c>
      <c r="BB80">
        <v>599.48436100000038</v>
      </c>
      <c r="BC80">
        <v>431.28347299999979</v>
      </c>
      <c r="BD80">
        <v>976.52412099999901</v>
      </c>
      <c r="BE80">
        <v>2828.7667070000002</v>
      </c>
      <c r="BF80">
        <v>3591.4556780000098</v>
      </c>
      <c r="BG80">
        <v>1694.560869000001</v>
      </c>
      <c r="BH80">
        <v>557.539851</v>
      </c>
      <c r="BI80">
        <v>2041.6543369999999</v>
      </c>
    </row>
    <row r="81">
      <c r="A81" t="s">
        <v>334</v>
      </c>
      <c r="B81">
        <v>2012</v>
      </c>
      <c r="C81" t="s">
        <v>338</v>
      </c>
      <c r="D81">
        <v>123</v>
      </c>
      <c r="E81" t="s">
        <v>18</v>
      </c>
      <c r="F81" t="s">
        <v>51</v>
      </c>
      <c r="G81" t="s">
        <v>181</v>
      </c>
      <c r="H81">
        <v>94.889967091325403</v>
      </c>
      <c r="I81">
        <v>94.158916308477615</v>
      </c>
      <c r="J81">
        <v>90.625107405239177</v>
      </c>
      <c r="K81">
        <v>85.350615488435494</v>
      </c>
      <c r="L81">
        <v>35.272957823254401</v>
      </c>
      <c r="M81">
        <v>56.142480829142542</v>
      </c>
      <c r="N81">
        <v>27.720375767078391</v>
      </c>
      <c r="O81">
        <v>16.19289178806677</v>
      </c>
      <c r="P81">
        <v>7.1173170272991557</v>
      </c>
      <c r="Q81">
        <v>3.1902330005526789</v>
      </c>
      <c r="R81">
        <v>96.058995069390392</v>
      </c>
      <c r="S81">
        <v>95.36659473104659</v>
      </c>
      <c r="T81">
        <v>93.875000035955779</v>
      </c>
      <c r="U81">
        <v>90.351277413796495</v>
      </c>
      <c r="V81">
        <v>81.478907338809719</v>
      </c>
      <c r="W81" t="s">
        <v>149</v>
      </c>
      <c r="X81" t="s">
        <v>150</v>
      </c>
      <c r="Y81" t="s">
        <v>151</v>
      </c>
      <c r="Z81" t="s">
        <v>152</v>
      </c>
      <c r="AA81" t="s">
        <v>153</v>
      </c>
      <c r="AB81" t="s">
        <v>154</v>
      </c>
      <c r="AC81" t="s">
        <v>225</v>
      </c>
      <c r="AD81" t="s">
        <v>156</v>
      </c>
      <c r="AE81">
        <v>51.421509866234558</v>
      </c>
      <c r="AF81">
        <v>77.156394739256697</v>
      </c>
      <c r="AG81">
        <v>87.376837388804645</v>
      </c>
      <c r="AH81">
        <v>80.180476993838695</v>
      </c>
      <c r="AI81">
        <v>15.57473182951694</v>
      </c>
      <c r="AJ81">
        <v>87.800545944885116</v>
      </c>
      <c r="AK81">
        <v>92.508161111249038</v>
      </c>
      <c r="AL81">
        <v>84.393338659073777</v>
      </c>
      <c r="AM81">
        <v>12109.34016899999</v>
      </c>
      <c r="AN81">
        <v>12011.653781000001</v>
      </c>
      <c r="AO81">
        <v>11569.378117000009</v>
      </c>
      <c r="AP81">
        <v>10886.843758999979</v>
      </c>
      <c r="AQ81">
        <v>4500.5239890000012</v>
      </c>
      <c r="AR81">
        <v>1174.1349610000011</v>
      </c>
      <c r="AS81">
        <v>579.21976699999993</v>
      </c>
      <c r="AT81">
        <v>338.39613900000001</v>
      </c>
      <c r="AU81">
        <v>148.975763</v>
      </c>
      <c r="AV81">
        <v>66.706742999999989</v>
      </c>
      <c r="AW81">
        <v>10245.666577999989</v>
      </c>
      <c r="AX81">
        <v>10174.349157000021</v>
      </c>
      <c r="AY81">
        <v>10019.13534100001</v>
      </c>
      <c r="AZ81">
        <v>9635.8455539999977</v>
      </c>
      <c r="BA81">
        <v>8695.3098119999941</v>
      </c>
      <c r="BB81">
        <v>634.56873399999881</v>
      </c>
      <c r="BC81">
        <v>1456.6999170000031</v>
      </c>
      <c r="BD81">
        <v>6759.4462619999886</v>
      </c>
      <c r="BE81">
        <v>11443.860873999951</v>
      </c>
      <c r="BF81">
        <v>662.54997199999991</v>
      </c>
      <c r="BG81">
        <v>12195.903911999971</v>
      </c>
      <c r="BH81">
        <v>6884.4227870000032</v>
      </c>
      <c r="BI81">
        <v>11040.287357000019</v>
      </c>
    </row>
    <row r="82">
      <c r="A82" t="s">
        <v>334</v>
      </c>
      <c r="B82">
        <v>2012</v>
      </c>
      <c r="C82" t="s">
        <v>338</v>
      </c>
      <c r="D82">
        <v>124</v>
      </c>
      <c r="E82" t="s">
        <v>50</v>
      </c>
      <c r="F82" t="s">
        <v>15</v>
      </c>
      <c r="G82" t="s">
        <v>352</v>
      </c>
      <c r="H82">
        <v>2.6799855641904471</v>
      </c>
      <c r="I82">
        <v>2.9087120932861712</v>
      </c>
      <c r="J82">
        <v>4.2492377235959067</v>
      </c>
      <c r="K82">
        <v>8.8327758342333134</v>
      </c>
      <c r="L82">
        <v>36.03161336399917</v>
      </c>
      <c r="M82">
        <v>18.827291770432922</v>
      </c>
      <c r="N82">
        <v>33.766129411888862</v>
      </c>
      <c r="O82">
        <v>37.066059457760097</v>
      </c>
      <c r="P82">
        <v>44.970060860255977</v>
      </c>
      <c r="Q82">
        <v>67.297715406973978</v>
      </c>
      <c r="R82">
        <v>2.096895679236479</v>
      </c>
      <c r="S82">
        <v>2.406152835311568</v>
      </c>
      <c r="T82">
        <v>2.769242430349026</v>
      </c>
      <c r="U82">
        <v>5.8685590834630874</v>
      </c>
      <c r="V82">
        <v>12.68580968913848</v>
      </c>
      <c r="W82" t="s">
        <v>149</v>
      </c>
      <c r="X82" t="s">
        <v>150</v>
      </c>
      <c r="Y82" t="s">
        <v>151</v>
      </c>
      <c r="Z82" t="s">
        <v>152</v>
      </c>
      <c r="AA82" t="s">
        <v>153</v>
      </c>
      <c r="AB82" t="s">
        <v>154</v>
      </c>
      <c r="AC82" t="s">
        <v>225</v>
      </c>
      <c r="AD82" t="s">
        <v>156</v>
      </c>
      <c r="AE82">
        <v>30.972409852683931</v>
      </c>
      <c r="AF82">
        <v>21.81910673483199</v>
      </c>
      <c r="AG82">
        <v>6.2442228824028492</v>
      </c>
      <c r="AH82">
        <v>10.033887538911699</v>
      </c>
      <c r="AI82">
        <v>34.063382433769547</v>
      </c>
      <c r="AJ82">
        <v>7.7694916540291823</v>
      </c>
      <c r="AK82">
        <v>3.4339935233628061</v>
      </c>
      <c r="AL82">
        <v>11.402660516905939</v>
      </c>
      <c r="AM82">
        <v>336.95852700000012</v>
      </c>
      <c r="AN82">
        <v>371.05824899999999</v>
      </c>
      <c r="AO82">
        <v>525.7511209999999</v>
      </c>
      <c r="AP82">
        <v>1111.2326390000001</v>
      </c>
      <c r="AQ82">
        <v>4585.2071920000017</v>
      </c>
      <c r="AR82">
        <v>389.47529700000001</v>
      </c>
      <c r="AS82">
        <v>705.54633800000022</v>
      </c>
      <c r="AT82">
        <v>767.9644940000004</v>
      </c>
      <c r="AU82">
        <v>940.45635400000003</v>
      </c>
      <c r="AV82">
        <v>1403.6690950000011</v>
      </c>
      <c r="AW82">
        <v>218.535303</v>
      </c>
      <c r="AX82">
        <v>256.70455299999998</v>
      </c>
      <c r="AY82">
        <v>278.88404500000013</v>
      </c>
      <c r="AZ82">
        <v>625.87414999999999</v>
      </c>
      <c r="BA82">
        <v>1343.098099000001</v>
      </c>
      <c r="BB82">
        <v>380.0633839999997</v>
      </c>
      <c r="BC82">
        <v>411.94111099999998</v>
      </c>
      <c r="BD82">
        <v>474.77515699999992</v>
      </c>
      <c r="BE82">
        <v>1423.3010719999991</v>
      </c>
      <c r="BF82">
        <v>1443.8279769999999</v>
      </c>
      <c r="BG82">
        <v>1068.736944</v>
      </c>
      <c r="BH82">
        <v>255.55651499999991</v>
      </c>
      <c r="BI82">
        <v>1472.005568</v>
      </c>
    </row>
    <row r="83">
      <c r="A83" t="s">
        <v>334</v>
      </c>
      <c r="B83">
        <v>2012</v>
      </c>
      <c r="C83" t="s">
        <v>338</v>
      </c>
      <c r="D83">
        <v>125</v>
      </c>
      <c r="E83" t="s">
        <v>50</v>
      </c>
      <c r="F83" t="s">
        <v>16</v>
      </c>
      <c r="G83" t="s">
        <v>353</v>
      </c>
      <c r="H83">
        <v>2.4300473444841351</v>
      </c>
      <c r="I83">
        <v>2.9323715982362182</v>
      </c>
      <c r="J83">
        <v>5.1256548711648611</v>
      </c>
      <c r="K83">
        <v>5.8166086773310566</v>
      </c>
      <c r="L83">
        <v>28.695428812746691</v>
      </c>
      <c r="M83">
        <v>25.030227400424479</v>
      </c>
      <c r="N83">
        <v>38.513494821032793</v>
      </c>
      <c r="O83">
        <v>46.741048754173192</v>
      </c>
      <c r="P83">
        <v>47.912622112444787</v>
      </c>
      <c r="Q83">
        <v>29.512051592473188</v>
      </c>
      <c r="R83">
        <v>1.844109251373157</v>
      </c>
      <c r="S83">
        <v>2.2272524336418371</v>
      </c>
      <c r="T83">
        <v>3.3557575336952441</v>
      </c>
      <c r="U83">
        <v>3.780163502740427</v>
      </c>
      <c r="V83">
        <v>5.8352829720519264</v>
      </c>
      <c r="W83" t="s">
        <v>149</v>
      </c>
      <c r="X83" t="s">
        <v>150</v>
      </c>
      <c r="Y83" t="s">
        <v>151</v>
      </c>
      <c r="Z83" t="s">
        <v>152</v>
      </c>
      <c r="AA83" t="s">
        <v>153</v>
      </c>
      <c r="AB83" t="s">
        <v>154</v>
      </c>
      <c r="AC83" t="s">
        <v>225</v>
      </c>
      <c r="AD83" t="s">
        <v>156</v>
      </c>
      <c r="AE83">
        <v>17.60608028108124</v>
      </c>
      <c r="AF83">
        <v>1.024498525911288</v>
      </c>
      <c r="AG83">
        <v>6.3789397287924894</v>
      </c>
      <c r="AH83">
        <v>9.7856354672495183</v>
      </c>
      <c r="AI83">
        <v>50.361885736713411</v>
      </c>
      <c r="AJ83">
        <v>4.4299624010856551</v>
      </c>
      <c r="AK83">
        <v>4.0578453653881397</v>
      </c>
      <c r="AL83">
        <v>4.2040008240201958</v>
      </c>
      <c r="AM83">
        <v>305.53342700000007</v>
      </c>
      <c r="AN83">
        <v>374.07644199999999</v>
      </c>
      <c r="AO83">
        <v>634.18875800000012</v>
      </c>
      <c r="AP83">
        <v>731.77509900000018</v>
      </c>
      <c r="AQ83">
        <v>3651.6401650000021</v>
      </c>
      <c r="AR83">
        <v>517.79381600000011</v>
      </c>
      <c r="AS83">
        <v>804.74296900000002</v>
      </c>
      <c r="AT83">
        <v>968.41872000000069</v>
      </c>
      <c r="AU83">
        <v>1001.993972</v>
      </c>
      <c r="AV83">
        <v>615.55068399999993</v>
      </c>
      <c r="AW83">
        <v>192.19028299999999</v>
      </c>
      <c r="AX83">
        <v>237.618256</v>
      </c>
      <c r="AY83">
        <v>337.95063399999998</v>
      </c>
      <c r="AZ83">
        <v>403.14949299999989</v>
      </c>
      <c r="BA83">
        <v>617.8050639999999</v>
      </c>
      <c r="BB83">
        <v>216.0447469999998</v>
      </c>
      <c r="BC83">
        <v>19.342362000000001</v>
      </c>
      <c r="BD83">
        <v>485.01825899999989</v>
      </c>
      <c r="BE83">
        <v>1388.086661</v>
      </c>
      <c r="BF83">
        <v>2134.6646870000031</v>
      </c>
      <c r="BG83">
        <v>609.36605499999985</v>
      </c>
      <c r="BH83">
        <v>301.98333600000001</v>
      </c>
      <c r="BI83">
        <v>542.70778400000006</v>
      </c>
    </row>
    <row r="84">
      <c r="A84" t="s">
        <v>334</v>
      </c>
      <c r="B84">
        <v>2012</v>
      </c>
      <c r="C84" t="s">
        <v>338</v>
      </c>
      <c r="D84">
        <v>126</v>
      </c>
      <c r="E84" t="s">
        <v>50</v>
      </c>
      <c r="F84" t="s">
        <v>22</v>
      </c>
      <c r="G84" t="s">
        <v>354</v>
      </c>
      <c r="H84">
        <v>6.8458484132739983</v>
      </c>
      <c r="I84">
        <v>9.9232367282603349</v>
      </c>
      <c r="J84">
        <v>7.9123724079006914</v>
      </c>
      <c r="K84">
        <v>8.3306406496829482</v>
      </c>
      <c r="L84">
        <v>7.3310330389249714</v>
      </c>
      <c r="M84">
        <v>14.24421715734775</v>
      </c>
      <c r="N84">
        <v>9.7969637723620941</v>
      </c>
      <c r="O84">
        <v>11.73771799494288</v>
      </c>
      <c r="P84">
        <v>6.4060560327922422</v>
      </c>
      <c r="Q84">
        <v>3.1244229643160919</v>
      </c>
      <c r="R84">
        <v>6.3209691237452716</v>
      </c>
      <c r="S84">
        <v>9.2600201800975128</v>
      </c>
      <c r="T84">
        <v>7.2771513143023716</v>
      </c>
      <c r="U84">
        <v>9.4509735692166146</v>
      </c>
      <c r="V84">
        <v>7.1335055287448057</v>
      </c>
      <c r="W84" t="s">
        <v>149</v>
      </c>
      <c r="X84" t="s">
        <v>150</v>
      </c>
      <c r="Y84" t="s">
        <v>151</v>
      </c>
      <c r="Z84" t="s">
        <v>152</v>
      </c>
      <c r="AA84" t="s">
        <v>153</v>
      </c>
      <c r="AB84" t="s">
        <v>154</v>
      </c>
      <c r="AC84" t="s">
        <v>225</v>
      </c>
      <c r="AD84" t="s">
        <v>156</v>
      </c>
      <c r="AE84">
        <v>3.612648601909513</v>
      </c>
      <c r="AF84">
        <v>10.59951348406733</v>
      </c>
      <c r="AG84">
        <v>6.4518204755002841</v>
      </c>
      <c r="AH84">
        <v>6.6064500080883866</v>
      </c>
      <c r="AI84">
        <v>9.5078511569219781</v>
      </c>
      <c r="AJ84">
        <v>8.7890506406069306</v>
      </c>
      <c r="AK84">
        <v>10.68664292856127</v>
      </c>
      <c r="AL84">
        <v>7.9707475279836606</v>
      </c>
      <c r="AM84">
        <v>882.10196100000041</v>
      </c>
      <c r="AN84">
        <v>1265.886318999999</v>
      </c>
      <c r="AO84">
        <v>1040.611056</v>
      </c>
      <c r="AP84">
        <v>1082.3153390000009</v>
      </c>
      <c r="AQ84">
        <v>941.45726800000034</v>
      </c>
      <c r="AR84">
        <v>302.062794</v>
      </c>
      <c r="AS84">
        <v>204.70844700000001</v>
      </c>
      <c r="AT84">
        <v>245.96111300000001</v>
      </c>
      <c r="AU84">
        <v>134.10026500000001</v>
      </c>
      <c r="AV84">
        <v>65.33399399999999</v>
      </c>
      <c r="AW84">
        <v>682.83061300000008</v>
      </c>
      <c r="AX84">
        <v>987.92117700000028</v>
      </c>
      <c r="AY84">
        <v>808.61411299999997</v>
      </c>
      <c r="AZ84">
        <v>1007.933969000001</v>
      </c>
      <c r="BA84">
        <v>772.90545800000029</v>
      </c>
      <c r="BB84">
        <v>46.196139000000002</v>
      </c>
      <c r="BC84">
        <v>200.117054</v>
      </c>
      <c r="BD84">
        <v>512.65024699999992</v>
      </c>
      <c r="BE84">
        <v>955.70041700000036</v>
      </c>
      <c r="BF84">
        <v>405.25097599999998</v>
      </c>
      <c r="BG84">
        <v>1233.8435930000001</v>
      </c>
      <c r="BH84">
        <v>795.295974</v>
      </c>
      <c r="BI84">
        <v>1063.317543000001</v>
      </c>
    </row>
    <row r="85">
      <c r="A85" t="s">
        <v>334</v>
      </c>
      <c r="B85">
        <v>2012</v>
      </c>
      <c r="C85" t="s">
        <v>338</v>
      </c>
      <c r="D85">
        <v>127</v>
      </c>
      <c r="E85" t="s">
        <v>50</v>
      </c>
      <c r="F85" t="s">
        <v>19</v>
      </c>
      <c r="G85" t="s">
        <v>355</v>
      </c>
      <c r="H85">
        <v>88.044118678051419</v>
      </c>
      <c r="I85">
        <v>84.23567958021728</v>
      </c>
      <c r="J85">
        <v>82.712734997338544</v>
      </c>
      <c r="K85">
        <v>77.019974838752674</v>
      </c>
      <c r="L85">
        <v>27.94192478432916</v>
      </c>
      <c r="M85">
        <v>41.898263671794851</v>
      </c>
      <c r="N85">
        <v>17.92341199471624</v>
      </c>
      <c r="O85">
        <v>4.455173793123822</v>
      </c>
      <c r="P85">
        <v>0.71126099450698754</v>
      </c>
      <c r="Q85">
        <v>0.065810036236741296</v>
      </c>
      <c r="R85">
        <v>89.738025945645091</v>
      </c>
      <c r="S85">
        <v>86.106574550949077</v>
      </c>
      <c r="T85">
        <v>86.597848721653364</v>
      </c>
      <c r="U85">
        <v>80.900303844579881</v>
      </c>
      <c r="V85">
        <v>74.345401810064786</v>
      </c>
      <c r="W85" t="s">
        <v>149</v>
      </c>
      <c r="X85" t="s">
        <v>150</v>
      </c>
      <c r="Y85" t="s">
        <v>151</v>
      </c>
      <c r="Z85" t="s">
        <v>152</v>
      </c>
      <c r="AA85" t="s">
        <v>153</v>
      </c>
      <c r="AB85" t="s">
        <v>154</v>
      </c>
      <c r="AC85" t="s">
        <v>225</v>
      </c>
      <c r="AD85" t="s">
        <v>156</v>
      </c>
      <c r="AE85">
        <v>47.80886126432533</v>
      </c>
      <c r="AF85">
        <v>66.556881255189396</v>
      </c>
      <c r="AG85">
        <v>80.925016913304376</v>
      </c>
      <c r="AH85">
        <v>73.574026985750393</v>
      </c>
      <c r="AI85">
        <v>6.0668806725950493</v>
      </c>
      <c r="AJ85">
        <v>79.011495304278228</v>
      </c>
      <c r="AK85">
        <v>81.821518182687782</v>
      </c>
      <c r="AL85">
        <v>76.422591131090201</v>
      </c>
      <c r="AM85">
        <v>11227.238208000001</v>
      </c>
      <c r="AN85">
        <v>10745.767462000011</v>
      </c>
      <c r="AO85">
        <v>10528.76706100002</v>
      </c>
      <c r="AP85">
        <v>9804.5284199999824</v>
      </c>
      <c r="AQ85">
        <v>3559.0667210000061</v>
      </c>
      <c r="AR85">
        <v>872.0721670000006</v>
      </c>
      <c r="AS85">
        <v>374.51132000000013</v>
      </c>
      <c r="AT85">
        <v>92.435026000000008</v>
      </c>
      <c r="AU85">
        <v>14.875498</v>
      </c>
      <c r="AV85">
        <v>1.372749</v>
      </c>
      <c r="AW85">
        <v>9562.8359649999948</v>
      </c>
      <c r="AX85">
        <v>9186.4279800000168</v>
      </c>
      <c r="AY85">
        <v>9210.5212280000105</v>
      </c>
      <c r="AZ85">
        <v>8627.9115850000035</v>
      </c>
      <c r="BA85">
        <v>7922.4043539999948</v>
      </c>
      <c r="BB85">
        <v>588.37259499999925</v>
      </c>
      <c r="BC85">
        <v>1256.582863000001</v>
      </c>
      <c r="BD85">
        <v>6246.7960149999944</v>
      </c>
      <c r="BE85">
        <v>10488.16045699996</v>
      </c>
      <c r="BF85">
        <v>257.29899599999999</v>
      </c>
      <c r="BG85">
        <v>10962.060318999989</v>
      </c>
      <c r="BH85">
        <v>6089.1268130000044</v>
      </c>
      <c r="BI85">
        <v>9976.9698140000164</v>
      </c>
    </row>
    <row r="86">
      <c r="A86" t="s">
        <v>334</v>
      </c>
      <c r="B86">
        <v>2012</v>
      </c>
      <c r="C86" t="s">
        <v>338</v>
      </c>
      <c r="D86">
        <v>128</v>
      </c>
      <c r="E86" t="s">
        <v>167</v>
      </c>
      <c r="F86" t="s">
        <v>49</v>
      </c>
      <c r="G86" t="s">
        <v>360</v>
      </c>
      <c r="H86">
        <v>47.554436300380523</v>
      </c>
      <c r="I86">
        <v>50.202526673127338</v>
      </c>
      <c r="J86">
        <v>54.674278338179263</v>
      </c>
      <c r="K86">
        <v>39.705481638080911</v>
      </c>
      <c r="L86">
        <v>44.332983321545882</v>
      </c>
      <c r="M86">
        <v>57.07169003999811</v>
      </c>
      <c r="N86">
        <v>53.284027455542343</v>
      </c>
      <c r="O86">
        <v>55.772177028198357</v>
      </c>
      <c r="P86">
        <v>51.58402037818697</v>
      </c>
      <c r="Q86">
        <v>30.484580747562038</v>
      </c>
      <c r="R86">
        <v>46.792868414094848</v>
      </c>
      <c r="S86">
        <v>48.06945009895346</v>
      </c>
      <c r="T86">
        <v>54.78787842276941</v>
      </c>
      <c r="U86">
        <v>39.17786493463494</v>
      </c>
      <c r="V86">
        <v>31.50614857772046</v>
      </c>
      <c r="W86" t="s">
        <v>149</v>
      </c>
      <c r="X86" t="s">
        <v>150</v>
      </c>
      <c r="Y86" t="s">
        <v>151</v>
      </c>
      <c r="Z86" t="s">
        <v>152</v>
      </c>
      <c r="AA86" t="s">
        <v>153</v>
      </c>
      <c r="AB86" t="s">
        <v>154</v>
      </c>
      <c r="AC86" t="s">
        <v>225</v>
      </c>
      <c r="AD86" t="s">
        <v>156</v>
      </c>
      <c r="AE86">
        <v>36.242543217381417</v>
      </c>
      <c r="AF86">
        <v>4.4848372847340734</v>
      </c>
      <c r="AG86">
        <v>50.533609724199273</v>
      </c>
      <c r="AH86">
        <v>49.373718349364388</v>
      </c>
      <c r="AI86">
        <v>59.652621576535303</v>
      </c>
      <c r="AJ86">
        <v>36.312792204240601</v>
      </c>
      <c r="AK86">
        <v>54.163542831667478</v>
      </c>
      <c r="AL86">
        <v>26.937220794276051</v>
      </c>
      <c r="AM86"/>
      <c r="AN86"/>
      <c r="AO86"/>
      <c r="AP86"/>
      <c r="AQ86"/>
      <c r="AR86"/>
      <c r="AS86"/>
      <c r="AT86"/>
      <c r="AU86"/>
      <c r="AV86"/>
      <c r="AW86"/>
      <c r="AX86"/>
      <c r="AY86"/>
      <c r="AZ86"/>
      <c r="BA86"/>
      <c r="BB86"/>
      <c r="BC86"/>
      <c r="BD86"/>
      <c r="BE86"/>
      <c r="BF86"/>
      <c r="BG86"/>
      <c r="BH86"/>
      <c r="BI86"/>
    </row>
    <row r="87">
      <c r="A87" t="s">
        <v>334</v>
      </c>
      <c r="B87">
        <v>2012</v>
      </c>
      <c r="C87" t="s">
        <v>338</v>
      </c>
      <c r="D87">
        <v>129</v>
      </c>
      <c r="E87" t="s">
        <v>167</v>
      </c>
      <c r="F87" t="s">
        <v>48</v>
      </c>
      <c r="G87" t="s">
        <v>181</v>
      </c>
      <c r="H87">
        <v>52.445563699619527</v>
      </c>
      <c r="I87">
        <v>49.797473326872662</v>
      </c>
      <c r="J87">
        <v>45.32572166182068</v>
      </c>
      <c r="K87">
        <v>60.294518361919152</v>
      </c>
      <c r="L87">
        <v>55.667016678454182</v>
      </c>
      <c r="M87">
        <v>42.928309960001918</v>
      </c>
      <c r="N87">
        <v>46.715972544457692</v>
      </c>
      <c r="O87">
        <v>44.227822971801672</v>
      </c>
      <c r="P87">
        <v>48.41597962181298</v>
      </c>
      <c r="Q87">
        <v>69.515419252437809</v>
      </c>
      <c r="R87">
        <v>53.207131585905152</v>
      </c>
      <c r="S87">
        <v>51.930549901046561</v>
      </c>
      <c r="T87">
        <v>45.212121577230597</v>
      </c>
      <c r="U87">
        <v>60.822135065365082</v>
      </c>
      <c r="V87">
        <v>68.49385142227959</v>
      </c>
      <c r="W87" t="s">
        <v>149</v>
      </c>
      <c r="X87" t="s">
        <v>150</v>
      </c>
      <c r="Y87" t="s">
        <v>151</v>
      </c>
      <c r="Z87" t="s">
        <v>152</v>
      </c>
      <c r="AA87" t="s">
        <v>153</v>
      </c>
      <c r="AB87" t="s">
        <v>154</v>
      </c>
      <c r="AC87" t="s">
        <v>225</v>
      </c>
      <c r="AD87" t="s">
        <v>156</v>
      </c>
      <c r="AE87">
        <v>63.757456782618434</v>
      </c>
      <c r="AF87">
        <v>95.515162715265959</v>
      </c>
      <c r="AG87">
        <v>49.466390275800798</v>
      </c>
      <c r="AH87">
        <v>50.626281650635583</v>
      </c>
      <c r="AI87">
        <v>40.347378423464498</v>
      </c>
      <c r="AJ87">
        <v>63.687207795759377</v>
      </c>
      <c r="AK87">
        <v>45.836457168332522</v>
      </c>
      <c r="AL87">
        <v>73.06277920572397</v>
      </c>
      <c r="AM87"/>
      <c r="AN87"/>
      <c r="AO87"/>
      <c r="AP87"/>
      <c r="AQ87"/>
      <c r="AR87"/>
      <c r="AS87"/>
      <c r="AT87"/>
      <c r="AU87"/>
      <c r="AV87"/>
      <c r="AW87"/>
      <c r="AX87"/>
      <c r="AY87"/>
      <c r="AZ87"/>
      <c r="BA87"/>
      <c r="BB87"/>
      <c r="BC87"/>
      <c r="BD87"/>
      <c r="BE87"/>
      <c r="BF87"/>
      <c r="BG87"/>
      <c r="BH87"/>
      <c r="BI87"/>
    </row>
    <row r="88">
      <c r="A88" t="s">
        <v>334</v>
      </c>
      <c r="B88">
        <v>2012</v>
      </c>
      <c r="C88" t="s">
        <v>338</v>
      </c>
      <c r="D88">
        <v>130</v>
      </c>
      <c r="E88" t="s">
        <v>47</v>
      </c>
      <c r="F88" t="s">
        <v>42</v>
      </c>
      <c r="G88" t="s">
        <v>181</v>
      </c>
      <c r="H88">
        <v>41.480997476598702</v>
      </c>
      <c r="I88">
        <v>36.433149500853162</v>
      </c>
      <c r="J88">
        <v>53.705716634987247</v>
      </c>
      <c r="K88">
        <v>64.03862286642331</v>
      </c>
      <c r="L88">
        <v>88.640196034974153</v>
      </c>
      <c r="M88">
        <v>75.521787847135798</v>
      </c>
      <c r="N88">
        <v>88.192665796580584</v>
      </c>
      <c r="O88">
        <v>87.022887641872956</v>
      </c>
      <c r="P88">
        <v>92.593479037213925</v>
      </c>
      <c r="Q88">
        <v>95.452652073808181</v>
      </c>
      <c r="R88">
        <v>37.945149670819532</v>
      </c>
      <c r="S88">
        <v>33.729908917075399</v>
      </c>
      <c r="T88">
        <v>44.835671951593937</v>
      </c>
      <c r="U88">
        <v>50.684995468477133</v>
      </c>
      <c r="V88">
        <v>72.302473166817705</v>
      </c>
      <c r="W88" t="s">
        <v>149</v>
      </c>
      <c r="X88" t="s">
        <v>150</v>
      </c>
      <c r="Y88" t="s">
        <v>151</v>
      </c>
      <c r="Z88" t="s">
        <v>152</v>
      </c>
      <c r="AA88" t="s">
        <v>153</v>
      </c>
      <c r="AB88" t="s">
        <v>154</v>
      </c>
      <c r="AC88" t="s">
        <v>225</v>
      </c>
      <c r="AD88" t="s">
        <v>156</v>
      </c>
      <c r="AE88">
        <v>90.94510937486298</v>
      </c>
      <c r="AF88">
        <v>56.748313883991507</v>
      </c>
      <c r="AG88">
        <v>80.15048111377196</v>
      </c>
      <c r="AH88">
        <v>73.74938065112481</v>
      </c>
      <c r="AI88">
        <v>88.362477084824278</v>
      </c>
      <c r="AJ88">
        <v>52.072834161155633</v>
      </c>
      <c r="AK88">
        <v>38.484838930298061</v>
      </c>
      <c r="AL88">
        <v>65.327393544418882</v>
      </c>
      <c r="AM88"/>
      <c r="AN88"/>
      <c r="AO88"/>
      <c r="AP88"/>
      <c r="AQ88"/>
      <c r="AR88"/>
      <c r="AS88"/>
      <c r="AT88"/>
      <c r="AU88"/>
      <c r="AV88"/>
      <c r="AW88"/>
      <c r="AX88"/>
      <c r="AY88"/>
      <c r="AZ88"/>
      <c r="BA88"/>
      <c r="BB88"/>
      <c r="BC88"/>
      <c r="BD88"/>
      <c r="BE88"/>
      <c r="BF88"/>
      <c r="BG88"/>
      <c r="BH88"/>
      <c r="BI88"/>
    </row>
    <row r="89">
      <c r="A89" t="s">
        <v>334</v>
      </c>
      <c r="B89">
        <v>2012</v>
      </c>
      <c r="C89" t="s">
        <v>338</v>
      </c>
      <c r="D89">
        <v>135</v>
      </c>
      <c r="E89" t="s">
        <v>45</v>
      </c>
      <c r="F89" t="s">
        <v>44</v>
      </c>
      <c r="G89" t="s">
        <v>361</v>
      </c>
      <c r="H89">
        <v>0.029682282215151502</v>
      </c>
      <c r="I89">
        <v>0</v>
      </c>
      <c r="J89">
        <v>0.1348684531465402</v>
      </c>
      <c r="K89">
        <v>0.1222215697318234</v>
      </c>
      <c r="L89">
        <v>2.34209051887653</v>
      </c>
      <c r="M89">
        <v>0.435403987660681</v>
      </c>
      <c r="N89">
        <v>0.32141123882001388</v>
      </c>
      <c r="O89">
        <v>0.97201253202291549</v>
      </c>
      <c r="P89">
        <v>1.197007011886537</v>
      </c>
      <c r="Q89">
        <v>10.915727210758901</v>
      </c>
      <c r="R89">
        <v>0.035513648635969598</v>
      </c>
      <c r="S89">
        <v>0</v>
      </c>
      <c r="T89">
        <v>0.0352505748365331</v>
      </c>
      <c r="U89">
        <v>0.18696347448507769</v>
      </c>
      <c r="V89">
        <v>0.17337365623732201</v>
      </c>
      <c r="W89" t="s">
        <v>149</v>
      </c>
      <c r="X89" t="s">
        <v>150</v>
      </c>
      <c r="Y89" t="s">
        <v>151</v>
      </c>
      <c r="Z89" t="s">
        <v>152</v>
      </c>
      <c r="AA89" t="s">
        <v>153</v>
      </c>
      <c r="AB89" t="s">
        <v>154</v>
      </c>
      <c r="AC89" t="s">
        <v>225</v>
      </c>
      <c r="AD89" t="s">
        <v>156</v>
      </c>
      <c r="AE89">
        <v>0.73786533471641169</v>
      </c>
      <c r="AF89">
        <v>0.32649159058544408</v>
      </c>
      <c r="AG89">
        <v>0.042254401686739301</v>
      </c>
      <c r="AH89">
        <v>0.17335232674982001</v>
      </c>
      <c r="AI89">
        <v>5.8521371968558533</v>
      </c>
      <c r="AJ89">
        <v>0.018282037642639502</v>
      </c>
      <c r="AK89">
        <v>0.1264664371189228</v>
      </c>
      <c r="AL89">
        <v>0.23883348306260949</v>
      </c>
      <c r="AM89"/>
      <c r="AN89"/>
      <c r="AO89"/>
      <c r="AP89"/>
      <c r="AQ89"/>
      <c r="AR89"/>
      <c r="AS89"/>
      <c r="AT89"/>
      <c r="AU89"/>
      <c r="AV89"/>
      <c r="AW89"/>
      <c r="AX89"/>
      <c r="AY89"/>
      <c r="AZ89"/>
      <c r="BA89"/>
      <c r="BB89"/>
      <c r="BC89"/>
      <c r="BD89"/>
      <c r="BE89"/>
      <c r="BF89"/>
      <c r="BG89"/>
      <c r="BH89"/>
      <c r="BI89"/>
    </row>
    <row r="90">
      <c r="A90" t="s">
        <v>334</v>
      </c>
      <c r="B90">
        <v>2012</v>
      </c>
      <c r="C90" t="s">
        <v>338</v>
      </c>
      <c r="D90">
        <v>136</v>
      </c>
      <c r="E90" t="s">
        <v>45</v>
      </c>
      <c r="F90" t="s">
        <v>43</v>
      </c>
      <c r="G90" t="s">
        <v>362</v>
      </c>
      <c r="H90">
        <v>0.40958999747588681</v>
      </c>
      <c r="I90">
        <v>0.40346837382285639</v>
      </c>
      <c r="J90">
        <v>0.54925750287011454</v>
      </c>
      <c r="K90">
        <v>0.89935317316267926</v>
      </c>
      <c r="L90">
        <v>9.1111487666096878</v>
      </c>
      <c r="M90">
        <v>4.7539381615676817</v>
      </c>
      <c r="N90">
        <v>8.2268088776914325</v>
      </c>
      <c r="O90">
        <v>9.3848815495136968</v>
      </c>
      <c r="P90">
        <v>13.75534938164208</v>
      </c>
      <c r="Q90">
        <v>20.306447204572422</v>
      </c>
      <c r="R90">
        <v>0.1204741068450494</v>
      </c>
      <c r="S90">
        <v>0.098736459735292006</v>
      </c>
      <c r="T90">
        <v>0.37093584445506927</v>
      </c>
      <c r="U90">
        <v>0.38431491510021959</v>
      </c>
      <c r="V90">
        <v>1.566300787370333</v>
      </c>
      <c r="W90" t="s">
        <v>149</v>
      </c>
      <c r="X90" t="s">
        <v>150</v>
      </c>
      <c r="Y90" t="s">
        <v>151</v>
      </c>
      <c r="Z90" t="s">
        <v>152</v>
      </c>
      <c r="AA90" t="s">
        <v>153</v>
      </c>
      <c r="AB90" t="s">
        <v>154</v>
      </c>
      <c r="AC90" t="s">
        <v>225</v>
      </c>
      <c r="AD90" t="s">
        <v>156</v>
      </c>
      <c r="AE90">
        <v>14.01145791056905</v>
      </c>
      <c r="AF90">
        <v>8.610036924106609</v>
      </c>
      <c r="AG90">
        <v>0.6029442292398195</v>
      </c>
      <c r="AH90">
        <v>1.0738697911801161</v>
      </c>
      <c r="AI90">
        <v>11.174517175359171</v>
      </c>
      <c r="AJ90">
        <v>2.6177550048388158</v>
      </c>
      <c r="AK90">
        <v>0.78779935954846392</v>
      </c>
      <c r="AL90">
        <v>0.13828272150377291</v>
      </c>
      <c r="AM90"/>
      <c r="AN90"/>
      <c r="AO90"/>
      <c r="AP90"/>
      <c r="AQ90"/>
      <c r="AR90"/>
      <c r="AS90"/>
      <c r="AT90"/>
      <c r="AU90"/>
      <c r="AV90"/>
      <c r="AW90"/>
      <c r="AX90"/>
      <c r="AY90"/>
      <c r="AZ90"/>
      <c r="BA90"/>
      <c r="BB90"/>
      <c r="BC90"/>
      <c r="BD90"/>
      <c r="BE90"/>
      <c r="BF90"/>
      <c r="BG90"/>
      <c r="BH90"/>
      <c r="BI90"/>
    </row>
    <row r="91">
      <c r="A91" t="s">
        <v>334</v>
      </c>
      <c r="B91">
        <v>2012</v>
      </c>
      <c r="C91" t="s">
        <v>338</v>
      </c>
      <c r="D91">
        <v>137</v>
      </c>
      <c r="E91" t="s">
        <v>45</v>
      </c>
      <c r="F91" t="s">
        <v>42</v>
      </c>
      <c r="G91" t="s">
        <v>363</v>
      </c>
      <c r="H91">
        <v>4.6707606289835422</v>
      </c>
      <c r="I91">
        <v>5.4376153176995334</v>
      </c>
      <c r="J91">
        <v>8.6907666387441154</v>
      </c>
      <c r="K91">
        <v>13.627809768669859</v>
      </c>
      <c r="L91">
        <v>53.273802891259677</v>
      </c>
      <c r="M91">
        <v>38.66817702162902</v>
      </c>
      <c r="N91">
        <v>63.731404116410147</v>
      </c>
      <c r="O91">
        <v>73.450214130396603</v>
      </c>
      <c r="P91">
        <v>77.930326579172132</v>
      </c>
      <c r="Q91">
        <v>65.587592584115825</v>
      </c>
      <c r="R91">
        <v>3.7850171751286159</v>
      </c>
      <c r="S91">
        <v>4.534668809218112</v>
      </c>
      <c r="T91">
        <v>5.718813544752666</v>
      </c>
      <c r="U91">
        <v>9.0774441966182131</v>
      </c>
      <c r="V91">
        <v>16.78141821758274</v>
      </c>
      <c r="W91" t="s">
        <v>149</v>
      </c>
      <c r="X91" t="s">
        <v>150</v>
      </c>
      <c r="Y91" t="s">
        <v>151</v>
      </c>
      <c r="Z91" t="s">
        <v>152</v>
      </c>
      <c r="AA91" t="s">
        <v>153</v>
      </c>
      <c r="AB91" t="s">
        <v>154</v>
      </c>
      <c r="AC91" t="s">
        <v>225</v>
      </c>
      <c r="AD91" t="s">
        <v>156</v>
      </c>
      <c r="AE91">
        <v>33.829166888479783</v>
      </c>
      <c r="AF91">
        <v>13.907076746051221</v>
      </c>
      <c r="AG91">
        <v>11.97796398026877</v>
      </c>
      <c r="AH91">
        <v>18.572300888231279</v>
      </c>
      <c r="AI91">
        <v>67.39861379826803</v>
      </c>
      <c r="AJ91">
        <v>9.5634170126333782</v>
      </c>
      <c r="AK91">
        <v>6.5775730920835578</v>
      </c>
      <c r="AL91">
        <v>15.22954513635975</v>
      </c>
      <c r="AM91"/>
      <c r="AN91"/>
      <c r="AO91"/>
      <c r="AP91"/>
      <c r="AQ91"/>
      <c r="AR91"/>
      <c r="AS91"/>
      <c r="AT91"/>
      <c r="AU91"/>
      <c r="AV91"/>
      <c r="AW91"/>
      <c r="AX91"/>
      <c r="AY91"/>
      <c r="AZ91"/>
      <c r="BA91"/>
      <c r="BB91"/>
      <c r="BC91"/>
      <c r="BD91"/>
      <c r="BE91"/>
      <c r="BF91"/>
      <c r="BG91"/>
      <c r="BH91"/>
      <c r="BI91"/>
    </row>
    <row r="92">
      <c r="A92" t="s">
        <v>334</v>
      </c>
      <c r="B92">
        <v>2012</v>
      </c>
      <c r="C92" t="s">
        <v>338</v>
      </c>
      <c r="D92">
        <v>138</v>
      </c>
      <c r="E92" t="s">
        <v>45</v>
      </c>
      <c r="F92" t="s">
        <v>41</v>
      </c>
      <c r="G92" t="s">
        <v>181</v>
      </c>
      <c r="H92">
        <v>6.9122367430690428</v>
      </c>
      <c r="I92">
        <v>9.9232367282604503</v>
      </c>
      <c r="J92">
        <v>8.1513014583305168</v>
      </c>
      <c r="K92">
        <v>8.4851296097511089</v>
      </c>
      <c r="L92">
        <v>7.3786924784149441</v>
      </c>
      <c r="M92">
        <v>14.44344575763145</v>
      </c>
      <c r="N92">
        <v>9.7969637723621634</v>
      </c>
      <c r="O92">
        <v>11.76970191991896</v>
      </c>
      <c r="P92">
        <v>6.4066401153443264</v>
      </c>
      <c r="Q92">
        <v>3.1245816291272202</v>
      </c>
      <c r="R92">
        <v>6.4019282677262161</v>
      </c>
      <c r="S92">
        <v>9.2600201800974364</v>
      </c>
      <c r="T92">
        <v>7.576367351413869</v>
      </c>
      <c r="U92">
        <v>9.4509735692166803</v>
      </c>
      <c r="V92">
        <v>7.2424667499636124</v>
      </c>
      <c r="W92" t="s">
        <v>149</v>
      </c>
      <c r="X92" t="s">
        <v>150</v>
      </c>
      <c r="Y92" t="s">
        <v>151</v>
      </c>
      <c r="Z92" t="s">
        <v>152</v>
      </c>
      <c r="AA92" t="s">
        <v>153</v>
      </c>
      <c r="AB92" t="s">
        <v>154</v>
      </c>
      <c r="AC92" t="s">
        <v>225</v>
      </c>
      <c r="AD92" t="s">
        <v>156</v>
      </c>
      <c r="AE92">
        <v>3.743448250903656</v>
      </c>
      <c r="AF92">
        <v>10.599513484067231</v>
      </c>
      <c r="AG92">
        <v>6.6268382842644176</v>
      </c>
      <c r="AH92">
        <v>6.6960369530852866</v>
      </c>
      <c r="AI92">
        <v>9.5263384523243264</v>
      </c>
      <c r="AJ92">
        <v>8.8826660047236743</v>
      </c>
      <c r="AK92">
        <v>10.68664292856128</v>
      </c>
      <c r="AL92">
        <v>8.1281324123901744</v>
      </c>
      <c r="AM92"/>
      <c r="AN92"/>
      <c r="AO92"/>
      <c r="AP92"/>
      <c r="AQ92"/>
      <c r="AR92"/>
      <c r="AS92"/>
      <c r="AT92"/>
      <c r="AU92"/>
      <c r="AV92"/>
      <c r="AW92"/>
      <c r="AX92"/>
      <c r="AY92"/>
      <c r="AZ92"/>
      <c r="BA92"/>
      <c r="BB92"/>
      <c r="BC92"/>
      <c r="BD92"/>
      <c r="BE92"/>
      <c r="BF92"/>
      <c r="BG92"/>
      <c r="BH92"/>
      <c r="BI92"/>
    </row>
    <row r="93">
      <c r="A93" t="s">
        <v>334</v>
      </c>
      <c r="B93">
        <v>2012</v>
      </c>
      <c r="C93" t="s">
        <v>338</v>
      </c>
      <c r="D93">
        <v>139</v>
      </c>
      <c r="E93" t="s">
        <v>45</v>
      </c>
      <c r="F93" t="s">
        <v>19</v>
      </c>
      <c r="G93" t="s">
        <v>181</v>
      </c>
      <c r="H93">
        <v>87.977730348256401</v>
      </c>
      <c r="I93">
        <v>84.23567958021728</v>
      </c>
      <c r="J93">
        <v>82.473805946908698</v>
      </c>
      <c r="K93">
        <v>76.865485878684396</v>
      </c>
      <c r="L93">
        <v>27.8942653448395</v>
      </c>
      <c r="M93">
        <v>41.699035071511076</v>
      </c>
      <c r="N93">
        <v>17.92341199471624</v>
      </c>
      <c r="O93">
        <v>4.423189868147813</v>
      </c>
      <c r="P93">
        <v>0.7106769119548294</v>
      </c>
      <c r="Q93">
        <v>0.065651371425459806</v>
      </c>
      <c r="R93">
        <v>89.657066801664271</v>
      </c>
      <c r="S93">
        <v>86.106574550949077</v>
      </c>
      <c r="T93">
        <v>86.2986326845419</v>
      </c>
      <c r="U93">
        <v>80.900303844579881</v>
      </c>
      <c r="V93">
        <v>74.236440588846108</v>
      </c>
      <c r="W93" t="s">
        <v>149</v>
      </c>
      <c r="X93" t="s">
        <v>150</v>
      </c>
      <c r="Y93" t="s">
        <v>151</v>
      </c>
      <c r="Z93" t="s">
        <v>152</v>
      </c>
      <c r="AA93" t="s">
        <v>153</v>
      </c>
      <c r="AB93" t="s">
        <v>154</v>
      </c>
      <c r="AC93" t="s">
        <v>225</v>
      </c>
      <c r="AD93" t="s">
        <v>156</v>
      </c>
      <c r="AE93">
        <v>47.678061615330932</v>
      </c>
      <c r="AF93">
        <v>66.556881255189396</v>
      </c>
      <c r="AG93">
        <v>80.749999104540294</v>
      </c>
      <c r="AH93">
        <v>73.484440040753469</v>
      </c>
      <c r="AI93">
        <v>6.0483933771926139</v>
      </c>
      <c r="AJ93">
        <v>78.917879940161527</v>
      </c>
      <c r="AK93">
        <v>81.821518182687782</v>
      </c>
      <c r="AL93">
        <v>76.265206246683618</v>
      </c>
      <c r="AM93"/>
      <c r="AN93"/>
      <c r="AO93"/>
      <c r="AP93"/>
      <c r="AQ93"/>
      <c r="AR93"/>
      <c r="AS93"/>
      <c r="AT93"/>
      <c r="AU93"/>
      <c r="AV93"/>
      <c r="AW93"/>
      <c r="AX93"/>
      <c r="AY93"/>
      <c r="AZ93"/>
      <c r="BA93"/>
      <c r="BB93"/>
      <c r="BC93"/>
      <c r="BD93"/>
      <c r="BE93"/>
      <c r="BF93"/>
      <c r="BG93"/>
      <c r="BH93"/>
      <c r="BI93"/>
    </row>
    <row r="94">
      <c r="A94" t="s">
        <v>334</v>
      </c>
      <c r="B94">
        <v>2012</v>
      </c>
      <c r="C94" t="s">
        <v>338</v>
      </c>
      <c r="D94">
        <v>148</v>
      </c>
      <c r="E94" t="s">
        <v>108</v>
      </c>
      <c r="F94" t="s">
        <v>49</v>
      </c>
      <c r="G94" t="s">
        <v>181</v>
      </c>
      <c r="H94">
        <v>2.3941896444159512</v>
      </c>
      <c r="I94">
        <v>2.9323715982362182</v>
      </c>
      <c r="J94">
        <v>4.9677194165254166</v>
      </c>
      <c r="K94">
        <v>5.7369662393775274</v>
      </c>
      <c r="L94">
        <v>28.619811790930282</v>
      </c>
      <c r="M94">
        <v>24.758848304346291</v>
      </c>
      <c r="N94">
        <v>38.513494821032793</v>
      </c>
      <c r="O94">
        <v>46.340657387045873</v>
      </c>
      <c r="P94">
        <v>47.870261675831863</v>
      </c>
      <c r="Q94">
        <v>29.43855474415194</v>
      </c>
      <c r="R94">
        <v>1.801894030664968</v>
      </c>
      <c r="S94">
        <v>2.2272524336418371</v>
      </c>
      <c r="T94">
        <v>3.1664524631259039</v>
      </c>
      <c r="U94">
        <v>3.780163502740427</v>
      </c>
      <c r="V94">
        <v>5.789107306289897</v>
      </c>
      <c r="W94" t="s">
        <v>149</v>
      </c>
      <c r="X94" t="s">
        <v>150</v>
      </c>
      <c r="Y94" t="s">
        <v>151</v>
      </c>
      <c r="Z94" t="s">
        <v>152</v>
      </c>
      <c r="AA94" t="s">
        <v>153</v>
      </c>
      <c r="AB94" t="s">
        <v>154</v>
      </c>
      <c r="AC94" t="s">
        <v>225</v>
      </c>
      <c r="AD94" t="s">
        <v>156</v>
      </c>
      <c r="AE94">
        <v>17.506924772957159</v>
      </c>
      <c r="AF94">
        <v>1.024498525911288</v>
      </c>
      <c r="AG94">
        <v>6.2696498950647621</v>
      </c>
      <c r="AH94">
        <v>9.7255158738104495</v>
      </c>
      <c r="AI94">
        <v>50.180109351758837</v>
      </c>
      <c r="AJ94">
        <v>4.3869378354676716</v>
      </c>
      <c r="AK94">
        <v>4.0578453653881388</v>
      </c>
      <c r="AL94">
        <v>4.1485262409395274</v>
      </c>
      <c r="AM94"/>
      <c r="AN94"/>
      <c r="AO94"/>
      <c r="AP94"/>
      <c r="AQ94"/>
      <c r="AR94"/>
      <c r="AS94"/>
      <c r="AT94"/>
      <c r="AU94"/>
      <c r="AV94"/>
      <c r="AW94"/>
      <c r="AX94"/>
      <c r="AY94"/>
      <c r="AZ94"/>
      <c r="BA94"/>
      <c r="BB94"/>
      <c r="BC94"/>
      <c r="BD94"/>
      <c r="BE94"/>
      <c r="BF94"/>
      <c r="BG94"/>
      <c r="BH94"/>
      <c r="BI94"/>
    </row>
    <row r="95">
      <c r="A95" t="s">
        <v>334</v>
      </c>
      <c r="B95">
        <v>2012</v>
      </c>
      <c r="C95" t="s">
        <v>338</v>
      </c>
      <c r="D95">
        <v>149</v>
      </c>
      <c r="E95" t="s">
        <v>108</v>
      </c>
      <c r="F95" t="s">
        <v>48</v>
      </c>
      <c r="G95" t="s">
        <v>181</v>
      </c>
      <c r="H95">
        <v>2.6404397838310909</v>
      </c>
      <c r="I95">
        <v>2.9087120932861712</v>
      </c>
      <c r="J95">
        <v>4.1183070798799983</v>
      </c>
      <c r="K95">
        <v>8.7118352930418528</v>
      </c>
      <c r="L95">
        <v>35.936664328332007</v>
      </c>
      <c r="M95">
        <v>18.623165242114851</v>
      </c>
      <c r="N95">
        <v>33.766129411888848</v>
      </c>
      <c r="O95">
        <v>36.748545610384348</v>
      </c>
      <c r="P95">
        <v>44.93030199654612</v>
      </c>
      <c r="Q95">
        <v>67.130117096631707</v>
      </c>
      <c r="R95">
        <v>2.048893689205193</v>
      </c>
      <c r="S95">
        <v>2.406152835311568</v>
      </c>
      <c r="T95">
        <v>2.6130238631739511</v>
      </c>
      <c r="U95">
        <v>5.8685590834630856</v>
      </c>
      <c r="V95">
        <v>12.58542454741837</v>
      </c>
      <c r="W95" t="s">
        <v>149</v>
      </c>
      <c r="X95" t="s">
        <v>150</v>
      </c>
      <c r="Y95" t="s">
        <v>151</v>
      </c>
      <c r="Z95" t="s">
        <v>152</v>
      </c>
      <c r="AA95" t="s">
        <v>153</v>
      </c>
      <c r="AB95" t="s">
        <v>154</v>
      </c>
      <c r="AC95" t="s">
        <v>225</v>
      </c>
      <c r="AD95" t="s">
        <v>156</v>
      </c>
      <c r="AE95">
        <v>30.79797664621546</v>
      </c>
      <c r="AF95">
        <v>21.81910673483199</v>
      </c>
      <c r="AG95">
        <v>6.1372411409864176</v>
      </c>
      <c r="AH95">
        <v>9.9722427697526985</v>
      </c>
      <c r="AI95">
        <v>33.940433929606982</v>
      </c>
      <c r="AJ95">
        <v>7.6940329992547696</v>
      </c>
      <c r="AK95">
        <v>3.4339935233628061</v>
      </c>
      <c r="AL95">
        <v>11.252194837981349</v>
      </c>
      <c r="AM95"/>
      <c r="AN95"/>
      <c r="AO95"/>
      <c r="AP95"/>
      <c r="AQ95"/>
      <c r="AR95"/>
      <c r="AS95"/>
      <c r="AT95"/>
      <c r="AU95"/>
      <c r="AV95"/>
      <c r="AW95"/>
      <c r="AX95"/>
      <c r="AY95"/>
      <c r="AZ95"/>
      <c r="BA95"/>
      <c r="BB95"/>
      <c r="BC95"/>
      <c r="BD95"/>
      <c r="BE95"/>
      <c r="BF95"/>
      <c r="BG95"/>
      <c r="BH95"/>
      <c r="BI95"/>
    </row>
    <row r="96">
      <c r="A96" t="s">
        <v>334</v>
      </c>
      <c r="B96">
        <v>2012</v>
      </c>
      <c r="C96" t="s">
        <v>338</v>
      </c>
      <c r="D96">
        <v>150</v>
      </c>
      <c r="E96" t="s">
        <v>108</v>
      </c>
      <c r="F96" t="s">
        <v>110</v>
      </c>
      <c r="G96" t="s">
        <v>181</v>
      </c>
      <c r="H96">
        <v>94.965370571752956</v>
      </c>
      <c r="I96">
        <v>94.158916308477615</v>
      </c>
      <c r="J96">
        <v>90.913973503594548</v>
      </c>
      <c r="K96">
        <v>85.551198467580477</v>
      </c>
      <c r="L96">
        <v>35.44352388073797</v>
      </c>
      <c r="M96">
        <v>56.617986453538833</v>
      </c>
      <c r="N96">
        <v>27.720375767078391</v>
      </c>
      <c r="O96">
        <v>16.910797002569851</v>
      </c>
      <c r="P96">
        <v>7.1994363276219584</v>
      </c>
      <c r="Q96">
        <v>3.4313281592162079</v>
      </c>
      <c r="R96">
        <v>96.149212280129888</v>
      </c>
      <c r="S96">
        <v>95.36659473104659</v>
      </c>
      <c r="T96">
        <v>94.220523673700214</v>
      </c>
      <c r="U96">
        <v>90.351277413796495</v>
      </c>
      <c r="V96">
        <v>81.625468146291851</v>
      </c>
      <c r="W96" t="s">
        <v>149</v>
      </c>
      <c r="X96" t="s">
        <v>150</v>
      </c>
      <c r="Y96" t="s">
        <v>151</v>
      </c>
      <c r="Z96" t="s">
        <v>152</v>
      </c>
      <c r="AA96" t="s">
        <v>153</v>
      </c>
      <c r="AB96" t="s">
        <v>154</v>
      </c>
      <c r="AC96" t="s">
        <v>225</v>
      </c>
      <c r="AD96" t="s">
        <v>156</v>
      </c>
      <c r="AE96">
        <v>51.695098580827093</v>
      </c>
      <c r="AF96">
        <v>77.156394739256697</v>
      </c>
      <c r="AG96">
        <v>87.593108963948822</v>
      </c>
      <c r="AH96">
        <v>80.302241356436753</v>
      </c>
      <c r="AI96">
        <v>15.87945671863409</v>
      </c>
      <c r="AJ96">
        <v>87.919029165277507</v>
      </c>
      <c r="AK96">
        <v>92.508161111249038</v>
      </c>
      <c r="AL96">
        <v>84.599278921079048</v>
      </c>
      <c r="AM96"/>
      <c r="AN96"/>
      <c r="AO96"/>
      <c r="AP96"/>
      <c r="AQ96"/>
      <c r="AR96"/>
      <c r="AS96"/>
      <c r="AT96"/>
      <c r="AU96"/>
      <c r="AV96"/>
      <c r="AW96"/>
      <c r="AX96"/>
      <c r="AY96"/>
      <c r="AZ96"/>
      <c r="BA96"/>
      <c r="BB96"/>
      <c r="BC96"/>
      <c r="BD96"/>
      <c r="BE96"/>
      <c r="BF96"/>
      <c r="BG96"/>
      <c r="BH96"/>
      <c r="BI96"/>
    </row>
    <row r="97">
      <c r="A97" t="s">
        <v>334</v>
      </c>
      <c r="B97">
        <v>2012</v>
      </c>
      <c r="C97" t="s">
        <v>338</v>
      </c>
      <c r="D97">
        <v>151</v>
      </c>
      <c r="E97" t="s">
        <v>109</v>
      </c>
      <c r="F97" t="s">
        <v>49</v>
      </c>
      <c r="G97" t="s">
        <v>181</v>
      </c>
      <c r="H97">
        <v>37.285416008198091</v>
      </c>
      <c r="I97">
        <v>31.280626004001849</v>
      </c>
      <c r="J97">
        <v>40.97199277878935</v>
      </c>
      <c r="K97">
        <v>35.741820364630797</v>
      </c>
      <c r="L97">
        <v>44.201611905216822</v>
      </c>
      <c r="M97">
        <v>53.664978751040138</v>
      </c>
      <c r="N97">
        <v>52.514366441555183</v>
      </c>
      <c r="O97">
        <v>54.478034229947369</v>
      </c>
      <c r="P97">
        <v>51.733408736067368</v>
      </c>
      <c r="Q97">
        <v>30.94761978026267</v>
      </c>
      <c r="R97">
        <v>35.768943543312147</v>
      </c>
      <c r="S97">
        <v>27.980063330815241</v>
      </c>
      <c r="T97">
        <v>38.032623931965041</v>
      </c>
      <c r="U97">
        <v>29.562890923819591</v>
      </c>
      <c r="V97">
        <v>32.971403107587157</v>
      </c>
      <c r="W97" t="s">
        <v>149</v>
      </c>
      <c r="X97" t="s">
        <v>150</v>
      </c>
      <c r="Y97" t="s">
        <v>151</v>
      </c>
      <c r="Z97" t="s">
        <v>152</v>
      </c>
      <c r="AA97" t="s">
        <v>153</v>
      </c>
      <c r="AB97" t="s">
        <v>154</v>
      </c>
      <c r="AC97" t="s">
        <v>225</v>
      </c>
      <c r="AD97" t="s">
        <v>156</v>
      </c>
      <c r="AE97">
        <v>36.70718180276463</v>
      </c>
      <c r="AF97">
        <v>6.0116126573964612</v>
      </c>
      <c r="AG97">
        <v>54.204945797186838</v>
      </c>
      <c r="AH97">
        <v>44.327292642112063</v>
      </c>
      <c r="AI97">
        <v>58.76226721942448</v>
      </c>
      <c r="AJ97">
        <v>32.075926778177447</v>
      </c>
      <c r="AK97">
        <v>44.663809594190738</v>
      </c>
      <c r="AL97">
        <v>18.914229587161351</v>
      </c>
      <c r="AM97"/>
      <c r="AN97"/>
      <c r="AO97"/>
      <c r="AP97"/>
      <c r="AQ97"/>
      <c r="AR97"/>
      <c r="AS97"/>
      <c r="AT97"/>
      <c r="AU97"/>
      <c r="AV97"/>
      <c r="AW97"/>
      <c r="AX97"/>
      <c r="AY97"/>
      <c r="AZ97"/>
      <c r="BA97"/>
      <c r="BB97"/>
      <c r="BC97"/>
      <c r="BD97"/>
      <c r="BE97"/>
      <c r="BF97"/>
      <c r="BG97"/>
      <c r="BH97"/>
      <c r="BI97"/>
    </row>
    <row r="98">
      <c r="A98" t="s">
        <v>334</v>
      </c>
      <c r="B98">
        <v>2012</v>
      </c>
      <c r="C98" t="s">
        <v>338</v>
      </c>
      <c r="D98">
        <v>152</v>
      </c>
      <c r="E98" t="s">
        <v>109</v>
      </c>
      <c r="F98" t="s">
        <v>48</v>
      </c>
      <c r="G98" t="s">
        <v>181</v>
      </c>
      <c r="H98">
        <v>62.087385612362773</v>
      </c>
      <c r="I98">
        <v>68.509919794423254</v>
      </c>
      <c r="J98">
        <v>57.029584340014708</v>
      </c>
      <c r="K98">
        <v>62.882718126282462</v>
      </c>
      <c r="L98">
        <v>55.512409776126802</v>
      </c>
      <c r="M98">
        <v>45.173951605445133</v>
      </c>
      <c r="N98">
        <v>47.48563355844496</v>
      </c>
      <c r="O98">
        <v>44.625902433524153</v>
      </c>
      <c r="P98">
        <v>48.104365813694542</v>
      </c>
      <c r="Q98">
        <v>68.81112667481284</v>
      </c>
      <c r="R98">
        <v>63.358797021095711</v>
      </c>
      <c r="S98">
        <v>72.01993666918483</v>
      </c>
      <c r="T98">
        <v>58.909694269390407</v>
      </c>
      <c r="U98">
        <v>69.700551137438268</v>
      </c>
      <c r="V98">
        <v>66.459728262332618</v>
      </c>
      <c r="W98" t="s">
        <v>149</v>
      </c>
      <c r="X98" t="s">
        <v>150</v>
      </c>
      <c r="Y98" t="s">
        <v>151</v>
      </c>
      <c r="Z98" t="s">
        <v>152</v>
      </c>
      <c r="AA98" t="s">
        <v>153</v>
      </c>
      <c r="AB98" t="s">
        <v>154</v>
      </c>
      <c r="AC98" t="s">
        <v>225</v>
      </c>
      <c r="AD98" t="s">
        <v>156</v>
      </c>
      <c r="AE98">
        <v>62.769923359927922</v>
      </c>
      <c r="AF98">
        <v>93.988387342603374</v>
      </c>
      <c r="AG98">
        <v>44.671565553027307</v>
      </c>
      <c r="AH98">
        <v>54.817042717689603</v>
      </c>
      <c r="AI98">
        <v>40.766650221109707</v>
      </c>
      <c r="AJ98">
        <v>67.263211300215559</v>
      </c>
      <c r="AK98">
        <v>54.75695781489226</v>
      </c>
      <c r="AL98">
        <v>80.218097981615173</v>
      </c>
      <c r="AM98"/>
      <c r="AN98"/>
      <c r="AO98"/>
      <c r="AP98"/>
      <c r="AQ98"/>
      <c r="AR98"/>
      <c r="AS98"/>
      <c r="AT98"/>
      <c r="AU98"/>
      <c r="AV98"/>
      <c r="AW98"/>
      <c r="AX98"/>
      <c r="AY98"/>
      <c r="AZ98"/>
      <c r="BA98"/>
      <c r="BB98"/>
      <c r="BC98"/>
      <c r="BD98"/>
      <c r="BE98"/>
      <c r="BF98"/>
      <c r="BG98"/>
      <c r="BH98"/>
      <c r="BI98"/>
    </row>
    <row r="99">
      <c r="A99" t="s">
        <v>334</v>
      </c>
      <c r="B99">
        <v>2012</v>
      </c>
      <c r="C99" t="s">
        <v>338</v>
      </c>
      <c r="D99">
        <v>153</v>
      </c>
      <c r="E99" t="s">
        <v>62</v>
      </c>
      <c r="F99" t="s">
        <v>237</v>
      </c>
      <c r="G99" t="s">
        <v>181</v>
      </c>
      <c r="H99">
        <v>0.029703818273253201</v>
      </c>
      <c r="I99">
        <v>0</v>
      </c>
      <c r="J99">
        <v>0.1348684531465402</v>
      </c>
      <c r="K99">
        <v>0.1222610578866897</v>
      </c>
      <c r="L99">
        <v>2.3436021622017149</v>
      </c>
      <c r="M99">
        <v>0.435403987660681</v>
      </c>
      <c r="N99">
        <v>0.32141123882001388</v>
      </c>
      <c r="O99">
        <v>0.97336086594469895</v>
      </c>
      <c r="P99">
        <v>1.197952834596036</v>
      </c>
      <c r="Q99">
        <v>10.915727210758901</v>
      </c>
      <c r="R99">
        <v>0.035544482228643898</v>
      </c>
      <c r="S99">
        <v>0</v>
      </c>
      <c r="T99">
        <v>0.0352505748365331</v>
      </c>
      <c r="U99">
        <v>0.18703572535157739</v>
      </c>
      <c r="V99">
        <v>0.17343349915532211</v>
      </c>
      <c r="W99" t="s">
        <v>149</v>
      </c>
      <c r="X99" t="s">
        <v>150</v>
      </c>
      <c r="Y99" t="s">
        <v>151</v>
      </c>
      <c r="Z99" t="s">
        <v>152</v>
      </c>
      <c r="AA99" t="s">
        <v>153</v>
      </c>
      <c r="AB99" t="s">
        <v>154</v>
      </c>
      <c r="AC99" t="s">
        <v>225</v>
      </c>
      <c r="AD99" t="s">
        <v>156</v>
      </c>
      <c r="AE99">
        <v>0.74064474682650239</v>
      </c>
      <c r="AF99">
        <v>0.32649159058544408</v>
      </c>
      <c r="AG99">
        <v>0.042254401686739301</v>
      </c>
      <c r="AH99">
        <v>0.1734038638857</v>
      </c>
      <c r="AI99">
        <v>5.8544115322518726</v>
      </c>
      <c r="AJ99">
        <v>0.018296788544246601</v>
      </c>
      <c r="AK99">
        <v>0.1265364861786113</v>
      </c>
      <c r="AL99">
        <v>0.23883348306260949</v>
      </c>
      <c r="AM99">
        <v>3.7878910000000001</v>
      </c>
      <c r="AN99">
        <v>0</v>
      </c>
      <c r="AO99">
        <v>17.217569999999998</v>
      </c>
      <c r="AP99">
        <v>15.589895</v>
      </c>
      <c r="AQ99">
        <v>298.83046999999982</v>
      </c>
      <c r="AR99">
        <v>9.1058149999999998</v>
      </c>
      <c r="AS99">
        <v>6.7159169999999992</v>
      </c>
      <c r="AT99">
        <v>20.312943000000001</v>
      </c>
      <c r="AU99">
        <v>25.055091999999998</v>
      </c>
      <c r="AV99">
        <v>228.24433500000001</v>
      </c>
      <c r="AW99">
        <v>3.7878910000000001</v>
      </c>
      <c r="AX99">
        <v>0</v>
      </c>
      <c r="AY99">
        <v>3.7622399999999998</v>
      </c>
      <c r="AZ99">
        <v>19.939409999999999</v>
      </c>
      <c r="BA99">
        <v>18.502182999999999</v>
      </c>
      <c r="BB99">
        <v>9.1056500000000007</v>
      </c>
      <c r="BC99">
        <v>6.1641069999999996</v>
      </c>
      <c r="BD99">
        <v>3.2687879999999998</v>
      </c>
      <c r="BE99">
        <v>24.741931999999998</v>
      </c>
      <c r="BF99">
        <v>248.95024699999999</v>
      </c>
      <c r="BG99">
        <v>2.5394600000000001</v>
      </c>
      <c r="BH99">
        <v>9.4115850000000005</v>
      </c>
      <c r="BI99">
        <v>31.244057000000002</v>
      </c>
    </row>
    <row r="100">
      <c r="A100" t="s">
        <v>334</v>
      </c>
      <c r="B100">
        <v>2012</v>
      </c>
      <c r="C100" t="s">
        <v>338</v>
      </c>
      <c r="D100">
        <v>154</v>
      </c>
      <c r="E100" t="s">
        <v>62</v>
      </c>
      <c r="F100" t="s">
        <v>238</v>
      </c>
      <c r="G100" t="s">
        <v>181</v>
      </c>
      <c r="H100">
        <v>0.40988717657820811</v>
      </c>
      <c r="I100">
        <v>0.40360258170531987</v>
      </c>
      <c r="J100">
        <v>0.54925750287011454</v>
      </c>
      <c r="K100">
        <v>0.89964374214701859</v>
      </c>
      <c r="L100">
        <v>9.1170293280597292</v>
      </c>
      <c r="M100">
        <v>4.7539381615676817</v>
      </c>
      <c r="N100">
        <v>8.2268088776914325</v>
      </c>
      <c r="O100">
        <v>9.397899853011074</v>
      </c>
      <c r="P100">
        <v>13.766218258510021</v>
      </c>
      <c r="Q100">
        <v>20.306447204572422</v>
      </c>
      <c r="R100">
        <v>0.1205787046456397</v>
      </c>
      <c r="S100">
        <v>0.098775733754247502</v>
      </c>
      <c r="T100">
        <v>0.37093584445506927</v>
      </c>
      <c r="U100">
        <v>0.38446343119782223</v>
      </c>
      <c r="V100">
        <v>1.566841423194808</v>
      </c>
      <c r="W100" t="s">
        <v>149</v>
      </c>
      <c r="X100" t="s">
        <v>150</v>
      </c>
      <c r="Y100" t="s">
        <v>151</v>
      </c>
      <c r="Z100" t="s">
        <v>152</v>
      </c>
      <c r="AA100" t="s">
        <v>153</v>
      </c>
      <c r="AB100" t="s">
        <v>154</v>
      </c>
      <c r="AC100" t="s">
        <v>225</v>
      </c>
      <c r="AD100" t="s">
        <v>156</v>
      </c>
      <c r="AE100">
        <v>14.06423666837806</v>
      </c>
      <c r="AF100">
        <v>8.610036924106609</v>
      </c>
      <c r="AG100">
        <v>0.6029442292398195</v>
      </c>
      <c r="AH100">
        <v>1.0741890495043811</v>
      </c>
      <c r="AI100">
        <v>11.17885996485477</v>
      </c>
      <c r="AJ100">
        <v>2.6198671461253982</v>
      </c>
      <c r="AK100">
        <v>0.78823571725424535</v>
      </c>
      <c r="AL100">
        <v>0.13828272150377291</v>
      </c>
      <c r="AM100">
        <v>52.269641999999997</v>
      </c>
      <c r="AN100">
        <v>51.469607000000003</v>
      </c>
      <c r="AO100">
        <v>70.119284999999991</v>
      </c>
      <c r="AP100">
        <v>114.716425</v>
      </c>
      <c r="AQ100">
        <v>1162.503689000001</v>
      </c>
      <c r="AR100">
        <v>99.421416999999991</v>
      </c>
      <c r="AS100">
        <v>171.89991800000001</v>
      </c>
      <c r="AT100">
        <v>196.12356600000001</v>
      </c>
      <c r="AU100">
        <v>287.91940299999999</v>
      </c>
      <c r="AV100">
        <v>424.60126099999979</v>
      </c>
      <c r="AW100">
        <v>12.849786</v>
      </c>
      <c r="AX100">
        <v>10.533868999999999</v>
      </c>
      <c r="AY100">
        <v>39.589416</v>
      </c>
      <c r="AZ100">
        <v>40.986683000000014</v>
      </c>
      <c r="BA100">
        <v>167.15332900000001</v>
      </c>
      <c r="BB100">
        <v>172.90882999999999</v>
      </c>
      <c r="BC100">
        <v>162.55606700000001</v>
      </c>
      <c r="BD100">
        <v>46.643586999999997</v>
      </c>
      <c r="BE100">
        <v>153.26943600000001</v>
      </c>
      <c r="BF100">
        <v>475.36459200000007</v>
      </c>
      <c r="BG100">
        <v>363.61833700000011</v>
      </c>
      <c r="BH100">
        <v>58.627733999999997</v>
      </c>
      <c r="BI100">
        <v>18.090064999999999</v>
      </c>
    </row>
    <row r="101">
      <c r="A101" t="s">
        <v>334</v>
      </c>
      <c r="B101">
        <v>2012</v>
      </c>
      <c r="C101" t="s">
        <v>338</v>
      </c>
      <c r="D101">
        <v>155</v>
      </c>
      <c r="E101" t="s">
        <v>62</v>
      </c>
      <c r="F101" t="s">
        <v>239</v>
      </c>
      <c r="G101" t="s">
        <v>181</v>
      </c>
      <c r="H101">
        <v>0.64187818707841715</v>
      </c>
      <c r="I101">
        <v>0.20280285159795611</v>
      </c>
      <c r="J101">
        <v>0.44875426135638791</v>
      </c>
      <c r="K101">
        <v>1.044127351717326</v>
      </c>
      <c r="L101">
        <v>6.591380243016487</v>
      </c>
      <c r="M101">
        <v>5.7320833378403879</v>
      </c>
      <c r="N101">
        <v>9.491473258852194</v>
      </c>
      <c r="O101">
        <v>10.182527084369189</v>
      </c>
      <c r="P101">
        <v>9.2332191016147007</v>
      </c>
      <c r="Q101">
        <v>8.4573982313903979</v>
      </c>
      <c r="R101">
        <v>0.62296489133747512</v>
      </c>
      <c r="S101">
        <v>0.1080538198631415</v>
      </c>
      <c r="T101">
        <v>0.13502276093199539</v>
      </c>
      <c r="U101">
        <v>0.25025311970523367</v>
      </c>
      <c r="V101">
        <v>1.1150016178977</v>
      </c>
      <c r="W101" t="s">
        <v>149</v>
      </c>
      <c r="X101" t="s">
        <v>150</v>
      </c>
      <c r="Y101" t="s">
        <v>151</v>
      </c>
      <c r="Z101" t="s">
        <v>152</v>
      </c>
      <c r="AA101" t="s">
        <v>153</v>
      </c>
      <c r="AB101" t="s">
        <v>154</v>
      </c>
      <c r="AC101" t="s">
        <v>225</v>
      </c>
      <c r="AD101" t="s">
        <v>156</v>
      </c>
      <c r="AE101">
        <v>0.74236311519355536</v>
      </c>
      <c r="AF101">
        <v>0.42958963743849388</v>
      </c>
      <c r="AG101">
        <v>0.076079065826485701</v>
      </c>
      <c r="AH101">
        <v>4.8455978050481807</v>
      </c>
      <c r="AI101">
        <v>3.6597428856379719</v>
      </c>
      <c r="AJ101">
        <v>0.81719901350995638</v>
      </c>
      <c r="AK101">
        <v>0.12974406940609759</v>
      </c>
      <c r="AL101">
        <v>1.1114373722265241</v>
      </c>
      <c r="AM101">
        <v>81.853605000000002</v>
      </c>
      <c r="AN101">
        <v>25.862528000000001</v>
      </c>
      <c r="AO101">
        <v>57.288845000000002</v>
      </c>
      <c r="AP101">
        <v>133.13998799999999</v>
      </c>
      <c r="AQ101">
        <v>840.46059000000025</v>
      </c>
      <c r="AR101">
        <v>119.877842</v>
      </c>
      <c r="AS101">
        <v>198.32519500000001</v>
      </c>
      <c r="AT101">
        <v>212.497851</v>
      </c>
      <c r="AU101">
        <v>193.11207200000001</v>
      </c>
      <c r="AV101">
        <v>176.84146899999999</v>
      </c>
      <c r="AW101">
        <v>66.387888000000004</v>
      </c>
      <c r="AX101">
        <v>11.523324000000001</v>
      </c>
      <c r="AY101">
        <v>14.410773000000001</v>
      </c>
      <c r="AZ101">
        <v>26.678858000000002</v>
      </c>
      <c r="BA101">
        <v>118.950284</v>
      </c>
      <c r="BB101">
        <v>9.1267759999999996</v>
      </c>
      <c r="BC101">
        <v>8.1105809999999998</v>
      </c>
      <c r="BD101">
        <v>5.8854540000000002</v>
      </c>
      <c r="BE101">
        <v>691.38858100000027</v>
      </c>
      <c r="BF101">
        <v>155.62518800000001</v>
      </c>
      <c r="BG101">
        <v>113.421227</v>
      </c>
      <c r="BH101">
        <v>9.6501599999999996</v>
      </c>
      <c r="BI101">
        <v>145.39758900000001</v>
      </c>
    </row>
    <row r="102">
      <c r="A102" t="s">
        <v>334</v>
      </c>
      <c r="B102">
        <v>2012</v>
      </c>
      <c r="C102" t="s">
        <v>338</v>
      </c>
      <c r="D102">
        <v>156</v>
      </c>
      <c r="E102" t="s">
        <v>62</v>
      </c>
      <c r="F102" t="s">
        <v>240</v>
      </c>
      <c r="G102" t="s">
        <v>181</v>
      </c>
      <c r="H102">
        <v>4.0322713245913082</v>
      </c>
      <c r="I102">
        <v>5.2366212096978222</v>
      </c>
      <c r="J102">
        <v>8.2420123773877254</v>
      </c>
      <c r="K102">
        <v>12.588085380061379</v>
      </c>
      <c r="L102">
        <v>46.716806882284857</v>
      </c>
      <c r="M102">
        <v>32.936093683788663</v>
      </c>
      <c r="N102">
        <v>54.239930857557951</v>
      </c>
      <c r="O102">
        <v>63.369574019715103</v>
      </c>
      <c r="P102">
        <v>68.758684621137533</v>
      </c>
      <c r="Q102">
        <v>57.130194352725418</v>
      </c>
      <c r="R102">
        <v>3.165338504225415</v>
      </c>
      <c r="S102">
        <v>4.4284187269940132</v>
      </c>
      <c r="T102">
        <v>5.5837907838206702</v>
      </c>
      <c r="U102">
        <v>8.8306989985036246</v>
      </c>
      <c r="V102">
        <v>15.67220899661613</v>
      </c>
      <c r="W102" t="s">
        <v>149</v>
      </c>
      <c r="X102" t="s">
        <v>150</v>
      </c>
      <c r="Y102" t="s">
        <v>151</v>
      </c>
      <c r="Z102" t="s">
        <v>152</v>
      </c>
      <c r="AA102" t="s">
        <v>153</v>
      </c>
      <c r="AB102" t="s">
        <v>154</v>
      </c>
      <c r="AC102" t="s">
        <v>225</v>
      </c>
      <c r="AD102" t="s">
        <v>156</v>
      </c>
      <c r="AE102">
        <v>33.214232440415927</v>
      </c>
      <c r="AF102">
        <v>13.477487108612729</v>
      </c>
      <c r="AG102">
        <v>11.90188491444229</v>
      </c>
      <c r="AH102">
        <v>13.732224573505309</v>
      </c>
      <c r="AI102">
        <v>63.765064258385223</v>
      </c>
      <c r="AJ102">
        <v>8.7539342628210761</v>
      </c>
      <c r="AK102">
        <v>6.4514723040146231</v>
      </c>
      <c r="AL102">
        <v>14.11810776413323</v>
      </c>
      <c r="AM102">
        <v>514.20339700000011</v>
      </c>
      <c r="AN102">
        <v>667.8025560000001</v>
      </c>
      <c r="AO102">
        <v>1052.1913890000001</v>
      </c>
      <c r="AP102">
        <v>1605.146665</v>
      </c>
      <c r="AQ102">
        <v>5956.8153600000114</v>
      </c>
      <c r="AR102">
        <v>688.80851900000005</v>
      </c>
      <c r="AS102">
        <v>1133.3482769999989</v>
      </c>
      <c r="AT102">
        <v>1322.451508000001</v>
      </c>
      <c r="AU102">
        <v>1438.082635</v>
      </c>
      <c r="AV102">
        <v>1194.573936</v>
      </c>
      <c r="AW102">
        <v>337.32260200000002</v>
      </c>
      <c r="AX102">
        <v>472.26561599999991</v>
      </c>
      <c r="AY102">
        <v>595.94946000000004</v>
      </c>
      <c r="AZ102">
        <v>941.41869199999962</v>
      </c>
      <c r="BA102">
        <v>1671.938122</v>
      </c>
      <c r="BB102">
        <v>408.34310500000049</v>
      </c>
      <c r="BC102">
        <v>254.45271799999989</v>
      </c>
      <c r="BD102">
        <v>920.72629199999892</v>
      </c>
      <c r="BE102">
        <v>1959.3667579999999</v>
      </c>
      <c r="BF102">
        <v>2711.5156510000038</v>
      </c>
      <c r="BG102">
        <v>1214.981845</v>
      </c>
      <c r="BH102">
        <v>479.85037199999988</v>
      </c>
      <c r="BI102">
        <v>1846.922626</v>
      </c>
    </row>
    <row r="103">
      <c r="A103" t="s">
        <v>334</v>
      </c>
      <c r="B103">
        <v>2012</v>
      </c>
      <c r="C103" t="s">
        <v>338</v>
      </c>
      <c r="D103">
        <v>157</v>
      </c>
      <c r="E103" t="s">
        <v>62</v>
      </c>
      <c r="F103" t="s">
        <v>241</v>
      </c>
      <c r="G103" t="s">
        <v>181</v>
      </c>
      <c r="H103">
        <v>6.5940209664067089</v>
      </c>
      <c r="I103">
        <v>9.4904519879005775</v>
      </c>
      <c r="J103">
        <v>7.49143366185183</v>
      </c>
      <c r="K103">
        <v>7.6552730410084839</v>
      </c>
      <c r="L103">
        <v>6.8317826738041374</v>
      </c>
      <c r="M103">
        <v>12.53317575870712</v>
      </c>
      <c r="N103">
        <v>8.5324327239557203</v>
      </c>
      <c r="O103">
        <v>10.96830852283448</v>
      </c>
      <c r="P103">
        <v>6.2385459090266728</v>
      </c>
      <c r="Q103">
        <v>3.1245816291272202</v>
      </c>
      <c r="R103">
        <v>6.1953267348412604</v>
      </c>
      <c r="S103">
        <v>8.9129339072486697</v>
      </c>
      <c r="T103">
        <v>7.0362390636411209</v>
      </c>
      <c r="U103">
        <v>8.8354983702924876</v>
      </c>
      <c r="V103">
        <v>6.4308203590353648</v>
      </c>
      <c r="W103" t="s">
        <v>149</v>
      </c>
      <c r="X103" t="s">
        <v>150</v>
      </c>
      <c r="Y103" t="s">
        <v>151</v>
      </c>
      <c r="Z103" t="s">
        <v>152</v>
      </c>
      <c r="AA103" t="s">
        <v>153</v>
      </c>
      <c r="AB103" t="s">
        <v>154</v>
      </c>
      <c r="AC103" t="s">
        <v>225</v>
      </c>
      <c r="AD103" t="s">
        <v>156</v>
      </c>
      <c r="AE103">
        <v>3.3808663365359908</v>
      </c>
      <c r="AF103">
        <v>10.599513484067231</v>
      </c>
      <c r="AG103">
        <v>2.9663804750892671</v>
      </c>
      <c r="AH103">
        <v>6.612656801789492</v>
      </c>
      <c r="AI103">
        <v>8.8799880229323556</v>
      </c>
      <c r="AJ103">
        <v>8.8091477867472268</v>
      </c>
      <c r="AK103">
        <v>10.519586322779499</v>
      </c>
      <c r="AL103">
        <v>8.0831026061290618</v>
      </c>
      <c r="AM103">
        <v>840.88289400000042</v>
      </c>
      <c r="AN103">
        <v>1210.274304999999</v>
      </c>
      <c r="AO103">
        <v>956.37104500000021</v>
      </c>
      <c r="AP103">
        <v>976.14812900000061</v>
      </c>
      <c r="AQ103">
        <v>871.11407400000053</v>
      </c>
      <c r="AR103">
        <v>262.11239000000012</v>
      </c>
      <c r="AS103">
        <v>178.28595600000011</v>
      </c>
      <c r="AT103">
        <v>228.89622299999999</v>
      </c>
      <c r="AU103">
        <v>130.478711</v>
      </c>
      <c r="AV103">
        <v>65.33399399999999</v>
      </c>
      <c r="AW103">
        <v>660.22124699999995</v>
      </c>
      <c r="AX103">
        <v>950.51359900000023</v>
      </c>
      <c r="AY103">
        <v>750.96704599999987</v>
      </c>
      <c r="AZ103">
        <v>941.93034100000057</v>
      </c>
      <c r="BA103">
        <v>686.05094000000031</v>
      </c>
      <c r="BB103">
        <v>41.565117000000001</v>
      </c>
      <c r="BC103">
        <v>200.117054</v>
      </c>
      <c r="BD103">
        <v>229.47831500000009</v>
      </c>
      <c r="BE103">
        <v>943.51937300000031</v>
      </c>
      <c r="BF103">
        <v>377.60844100000003</v>
      </c>
      <c r="BG103">
        <v>1222.6450769999999</v>
      </c>
      <c r="BH103">
        <v>782.43029999999999</v>
      </c>
      <c r="BI103">
        <v>1057.42677</v>
      </c>
    </row>
    <row r="104">
      <c r="A104" t="s">
        <v>334</v>
      </c>
      <c r="B104">
        <v>2012</v>
      </c>
      <c r="C104" t="s">
        <v>338</v>
      </c>
      <c r="D104">
        <v>158</v>
      </c>
      <c r="E104" t="s">
        <v>62</v>
      </c>
      <c r="F104" t="s">
        <v>242</v>
      </c>
      <c r="G104" t="s">
        <v>181</v>
      </c>
      <c r="H104">
        <v>88.041562822414178</v>
      </c>
      <c r="I104">
        <v>84.263699353061483</v>
      </c>
      <c r="J104">
        <v>82.473805946908698</v>
      </c>
      <c r="K104">
        <v>76.890320089347142</v>
      </c>
      <c r="L104">
        <v>27.912268995714481</v>
      </c>
      <c r="M104">
        <v>41.699035071511076</v>
      </c>
      <c r="N104">
        <v>17.92341199471624</v>
      </c>
      <c r="O104">
        <v>4.4293255266349529</v>
      </c>
      <c r="P104">
        <v>0.71123845784033268</v>
      </c>
      <c r="Q104">
        <v>0.065651371425459806</v>
      </c>
      <c r="R104">
        <v>89.734908690186387</v>
      </c>
      <c r="S104">
        <v>86.140824829419444</v>
      </c>
      <c r="T104">
        <v>86.2986326845419</v>
      </c>
      <c r="U104">
        <v>80.931567261506416</v>
      </c>
      <c r="V104">
        <v>74.262064581113421</v>
      </c>
      <c r="W104" t="s">
        <v>149</v>
      </c>
      <c r="X104" t="s">
        <v>150</v>
      </c>
      <c r="Y104" t="s">
        <v>151</v>
      </c>
      <c r="Z104" t="s">
        <v>152</v>
      </c>
      <c r="AA104" t="s">
        <v>153</v>
      </c>
      <c r="AB104" t="s">
        <v>154</v>
      </c>
      <c r="AC104" t="s">
        <v>225</v>
      </c>
      <c r="AD104" t="s">
        <v>156</v>
      </c>
      <c r="AE104">
        <v>47.857656692649797</v>
      </c>
      <c r="AF104">
        <v>66.556881255189396</v>
      </c>
      <c r="AG104">
        <v>80.749999104540294</v>
      </c>
      <c r="AH104">
        <v>73.506286748221726</v>
      </c>
      <c r="AI104">
        <v>6.0507439842758162</v>
      </c>
      <c r="AJ104">
        <v>78.981555002252136</v>
      </c>
      <c r="AK104">
        <v>81.866838668830638</v>
      </c>
      <c r="AL104">
        <v>76.265206246683618</v>
      </c>
      <c r="AM104">
        <v>11227.238208000001</v>
      </c>
      <c r="AN104">
        <v>10745.767462000011</v>
      </c>
      <c r="AO104">
        <v>10528.76706100002</v>
      </c>
      <c r="AP104">
        <v>9804.5284199999824</v>
      </c>
      <c r="AQ104">
        <v>3559.0667210000061</v>
      </c>
      <c r="AR104">
        <v>872.0721670000006</v>
      </c>
      <c r="AS104">
        <v>374.51132000000013</v>
      </c>
      <c r="AT104">
        <v>92.435026000000008</v>
      </c>
      <c r="AU104">
        <v>14.875498</v>
      </c>
      <c r="AV104">
        <v>1.372749</v>
      </c>
      <c r="AW104">
        <v>9562.8359649999948</v>
      </c>
      <c r="AX104">
        <v>9186.4279800000168</v>
      </c>
      <c r="AY104">
        <v>9210.5212280000105</v>
      </c>
      <c r="AZ104">
        <v>8627.9115850000035</v>
      </c>
      <c r="BA104">
        <v>7922.4043539999948</v>
      </c>
      <c r="BB104">
        <v>588.37259499999925</v>
      </c>
      <c r="BC104">
        <v>1256.582863000001</v>
      </c>
      <c r="BD104">
        <v>6246.7960149999944</v>
      </c>
      <c r="BE104">
        <v>10488.16045699996</v>
      </c>
      <c r="BF104">
        <v>257.29899599999999</v>
      </c>
      <c r="BG104">
        <v>10962.060318999989</v>
      </c>
      <c r="BH104">
        <v>6089.1268130000044</v>
      </c>
      <c r="BI104">
        <v>9976.9698140000164</v>
      </c>
    </row>
    <row r="105">
      <c r="A105" t="s">
        <v>334</v>
      </c>
      <c r="B105">
        <v>2012</v>
      </c>
      <c r="C105" t="s">
        <v>338</v>
      </c>
      <c r="D105">
        <v>159</v>
      </c>
      <c r="E105" t="s">
        <v>62</v>
      </c>
      <c r="F105" t="s">
        <v>243</v>
      </c>
      <c r="G105" t="s">
        <v>181</v>
      </c>
      <c r="H105">
        <v>0.22912763842436251</v>
      </c>
      <c r="I105">
        <v>0.34330577756403141</v>
      </c>
      <c r="J105">
        <v>0.52726437998037201</v>
      </c>
      <c r="K105">
        <v>0.72637229039681694</v>
      </c>
      <c r="L105">
        <v>0.47168808077078778</v>
      </c>
      <c r="M105">
        <v>1.1964787004127471</v>
      </c>
      <c r="N105">
        <v>0.97046307442836244</v>
      </c>
      <c r="O105">
        <v>0.67900412749052086</v>
      </c>
      <c r="P105">
        <v>0</v>
      </c>
      <c r="Q105">
        <v>0</v>
      </c>
      <c r="R105">
        <v>0.1253379925352904</v>
      </c>
      <c r="S105">
        <v>0.28522645796832491</v>
      </c>
      <c r="T105">
        <v>0.41953063728056361</v>
      </c>
      <c r="U105">
        <v>0.58048309344292348</v>
      </c>
      <c r="V105">
        <v>0.77962952298738331</v>
      </c>
      <c r="W105" t="s">
        <v>149</v>
      </c>
      <c r="X105" t="s">
        <v>150</v>
      </c>
      <c r="Y105" t="s">
        <v>151</v>
      </c>
      <c r="Z105" t="s">
        <v>152</v>
      </c>
      <c r="AA105" t="s">
        <v>153</v>
      </c>
      <c r="AB105" t="s">
        <v>154</v>
      </c>
      <c r="AC105" t="s">
        <v>225</v>
      </c>
      <c r="AD105" t="s">
        <v>156</v>
      </c>
      <c r="AE105">
        <v>0</v>
      </c>
      <c r="AF105">
        <v>0</v>
      </c>
      <c r="AG105">
        <v>3.4559004334802461</v>
      </c>
      <c r="AH105">
        <v>0.055641158045201998</v>
      </c>
      <c r="AI105">
        <v>0.21105246688449669</v>
      </c>
      <c r="AJ105">
        <v>0</v>
      </c>
      <c r="AK105">
        <v>0.049820493263236398</v>
      </c>
      <c r="AL105">
        <v>0.039064407406309197</v>
      </c>
      <c r="AM105">
        <v>29.218820000000001</v>
      </c>
      <c r="AN105">
        <v>43.780228999999999</v>
      </c>
      <c r="AO105">
        <v>67.311599999999999</v>
      </c>
      <c r="AP105">
        <v>92.622032999999988</v>
      </c>
      <c r="AQ105">
        <v>60.14449599999999</v>
      </c>
      <c r="AR105">
        <v>25.022539999999999</v>
      </c>
      <c r="AS105">
        <v>20.277913999999999</v>
      </c>
      <c r="AT105">
        <v>14.17005</v>
      </c>
      <c r="AU105">
        <v>0</v>
      </c>
      <c r="AV105">
        <v>0</v>
      </c>
      <c r="AW105">
        <v>13.356972000000001</v>
      </c>
      <c r="AX105">
        <v>30.417776</v>
      </c>
      <c r="AY105">
        <v>44.775864000000013</v>
      </c>
      <c r="AZ105">
        <v>61.883848000000008</v>
      </c>
      <c r="BA105">
        <v>83.172213999999983</v>
      </c>
      <c r="BB105">
        <v>0</v>
      </c>
      <c r="BC105">
        <v>0</v>
      </c>
      <c r="BD105">
        <v>267.34743400000008</v>
      </c>
      <c r="BE105">
        <v>7.9390949999999991</v>
      </c>
      <c r="BF105">
        <v>8.9746959999999998</v>
      </c>
      <c r="BG105">
        <v>0</v>
      </c>
      <c r="BH105">
        <v>3.7055699999999998</v>
      </c>
      <c r="BI105">
        <v>5.1103829999999997</v>
      </c>
    </row>
    <row r="106">
      <c r="A106" t="s">
        <v>334</v>
      </c>
      <c r="B106">
        <v>2012</v>
      </c>
      <c r="C106" t="s">
        <v>338</v>
      </c>
      <c r="D106">
        <v>160</v>
      </c>
      <c r="E106" t="s">
        <v>62</v>
      </c>
      <c r="F106" t="s">
        <v>46</v>
      </c>
      <c r="G106" t="s">
        <v>181</v>
      </c>
      <c r="H106">
        <v>0.0215480662335885</v>
      </c>
      <c r="I106">
        <v>0.059516238472929799</v>
      </c>
      <c r="J106">
        <v>0.132603416498314</v>
      </c>
      <c r="K106">
        <v>0.073917047435023295</v>
      </c>
      <c r="L106">
        <v>0.0154416341481601</v>
      </c>
      <c r="M106">
        <v>0.71379129851159118</v>
      </c>
      <c r="N106">
        <v>0.29406797397808299</v>
      </c>
      <c r="O106">
        <v>0</v>
      </c>
      <c r="P106">
        <v>0.094140817274675895</v>
      </c>
      <c r="Q106">
        <v>0</v>
      </c>
      <c r="R106">
        <v>0</v>
      </c>
      <c r="S106">
        <v>0.025766524752093501</v>
      </c>
      <c r="T106">
        <v>0.1205976504921826</v>
      </c>
      <c r="U106">
        <v>0</v>
      </c>
      <c r="V106">
        <v>0</v>
      </c>
      <c r="W106" t="s">
        <v>149</v>
      </c>
      <c r="X106" t="s">
        <v>150</v>
      </c>
      <c r="Y106" t="s">
        <v>151</v>
      </c>
      <c r="Z106" t="s">
        <v>152</v>
      </c>
      <c r="AA106" t="s">
        <v>153</v>
      </c>
      <c r="AB106" t="s">
        <v>154</v>
      </c>
      <c r="AC106" t="s">
        <v>225</v>
      </c>
      <c r="AD106" t="s">
        <v>156</v>
      </c>
      <c r="AE106">
        <v>0</v>
      </c>
      <c r="AF106">
        <v>0</v>
      </c>
      <c r="AG106">
        <v>0.2045573756949067</v>
      </c>
      <c r="AH106">
        <v>0</v>
      </c>
      <c r="AI106">
        <v>0.4001368847774337</v>
      </c>
      <c r="AJ106">
        <v>0</v>
      </c>
      <c r="AK106">
        <v>0.0677659382730669</v>
      </c>
      <c r="AL106">
        <v>0.0059653988548040004</v>
      </c>
      <c r="AM106">
        <v>2.7478530000000001</v>
      </c>
      <c r="AN106">
        <v>7.589836</v>
      </c>
      <c r="AO106">
        <v>16.928411000000001</v>
      </c>
      <c r="AP106">
        <v>9.4253970000000002</v>
      </c>
      <c r="AQ106">
        <v>1.9689479999999999</v>
      </c>
      <c r="AR106">
        <v>14.927864</v>
      </c>
      <c r="AS106">
        <v>6.144577</v>
      </c>
      <c r="AT106">
        <v>0</v>
      </c>
      <c r="AU106">
        <v>1.9689479999999999</v>
      </c>
      <c r="AV106">
        <v>0</v>
      </c>
      <c r="AW106">
        <v>0</v>
      </c>
      <c r="AX106">
        <v>2.7478530000000001</v>
      </c>
      <c r="AY106">
        <v>12.871203</v>
      </c>
      <c r="AZ106">
        <v>0</v>
      </c>
      <c r="BA106">
        <v>0</v>
      </c>
      <c r="BB106">
        <v>0</v>
      </c>
      <c r="BC106">
        <v>0</v>
      </c>
      <c r="BD106">
        <v>15.824498</v>
      </c>
      <c r="BE106">
        <v>0</v>
      </c>
      <c r="BF106">
        <v>17.015232999999998</v>
      </c>
      <c r="BG106">
        <v>0</v>
      </c>
      <c r="BH106">
        <v>5.040324</v>
      </c>
      <c r="BI106">
        <v>0.78039000000000003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Introduction</vt:lpstr>
      <vt:lpstr>Water</vt:lpstr>
      <vt:lpstr>Sanitation</vt:lpstr>
      <vt:lpstr>Hygiene</vt:lpstr>
      <vt:lpstr>DHS06</vt:lpstr>
      <vt:lpstr>DHS12</vt:lpstr>
      <vt:lpstr>data_summary</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cp:lastPrinted>2021-04-19T07:11:45Z</cp:lastPrinted>
  <dcterms:created xsi:type="dcterms:W3CDTF">2017-02-21T11:08:40Z</dcterms:created>
  <dcterms:modified xsi:type="dcterms:W3CDTF">2021-05-25T18:29:41Z</dcterms:modified>
</cp:coreProperties>
</file>